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riks_goran\Documents\2017\Predmeti u 2017\Bagatelna nabava\17 - ev65-sanacija klima Zadarska 1\"/>
    </mc:Choice>
  </mc:AlternateContent>
  <bookViews>
    <workbookView xWindow="0" yWindow="0" windowWidth="21570" windowHeight="7545" tabRatio="500"/>
  </bookViews>
  <sheets>
    <sheet name="troškovnik" sheetId="1" r:id="rId1"/>
  </sheets>
  <definedNames>
    <definedName name="_xlnm.Print_Titles" localSheetId="0">troškovnik!$3:$6</definedName>
  </definedNames>
  <calcPr calcId="152511" fullPrecision="0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G32" i="1" l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H13" i="1" s="1"/>
  <c r="F12" i="1"/>
  <c r="H12" i="1" s="1"/>
  <c r="F11" i="1"/>
  <c r="H11" i="1" s="1"/>
  <c r="F10" i="1"/>
  <c r="H10" i="1" s="1"/>
  <c r="F9" i="1"/>
  <c r="H9" i="1" s="1"/>
  <c r="F8" i="1"/>
  <c r="F6" i="1"/>
  <c r="D6" i="1"/>
  <c r="B6" i="1"/>
  <c r="F32" i="1" l="1"/>
  <c r="F38" i="1" s="1"/>
  <c r="F40" i="1" s="1"/>
  <c r="F42" i="1" s="1"/>
  <c r="H8" i="1"/>
  <c r="H32" i="1" s="1"/>
</calcChain>
</file>

<file path=xl/sharedStrings.xml><?xml version="1.0" encoding="utf-8"?>
<sst xmlns="http://schemas.openxmlformats.org/spreadsheetml/2006/main" count="86" uniqueCount="66">
  <si>
    <t>TROŠKOVNIK STROJARSKIH RADOVA NA DOBAVI I ZAMJENI VENTILOKONVEKTORA</t>
  </si>
  <si>
    <t>ZADARSKA 1/I, RIJEKA</t>
  </si>
  <si>
    <t>R.br.</t>
  </si>
  <si>
    <t>Opis stavke troškovnika</t>
  </si>
  <si>
    <t>Jed.mj.</t>
  </si>
  <si>
    <t>Količina</t>
  </si>
  <si>
    <t>Jed. cijena</t>
  </si>
  <si>
    <t>Ukupno</t>
  </si>
  <si>
    <t>Materijal</t>
  </si>
  <si>
    <t>Rad</t>
  </si>
  <si>
    <t>1.</t>
  </si>
  <si>
    <t>Dolazak i doprema materijala i alata na objekt.</t>
  </si>
  <si>
    <t>kpl</t>
  </si>
  <si>
    <t>2.</t>
  </si>
  <si>
    <t>Pražnjenje instalacije ventilokonvektorskog hlađenja/grijanja.</t>
  </si>
  <si>
    <t>3.</t>
  </si>
  <si>
    <t>Rezanje i demontaža knauf obloge postojećih cjevovoda grijanja i hlađenja oko potojećih ventilokonvektora. Stavka obuhvaća odvoz demontiranog materijala na deponij.</t>
  </si>
  <si>
    <t>4.</t>
  </si>
  <si>
    <t>kom</t>
  </si>
  <si>
    <t>5.</t>
  </si>
  <si>
    <t>Izrada novih priključaka polaza i povrata za priključenje nove instalacije do uređaja.</t>
  </si>
  <si>
    <t>6.</t>
  </si>
  <si>
    <t>Dobava i ugradnja PVC kanalice 60x60 za postavljanje instalacije polaza i povrata te elektro instalacije do novih pozicija uređaja.</t>
  </si>
  <si>
    <t>m'</t>
  </si>
  <si>
    <t>7.</t>
  </si>
  <si>
    <t>Dobava i postavljanje instalacije polaza i povrata CU cijevima #22mm u izolaciji. Stavka obuhvaća fazonske komade i prijelaze.</t>
  </si>
  <si>
    <t>8.</t>
  </si>
  <si>
    <t>Izoliranje novoizvedenog cjevovoda izolacijom tipa Armaflex EC 13x22mm.</t>
  </si>
  <si>
    <t>m’</t>
  </si>
  <si>
    <t>9.</t>
  </si>
  <si>
    <t>Dobava i postavljanje elektro instalacije vodičem PPY 3x1,5mm2, za napajanje novih ventilokonvektora. Stavkom je obuhvaćena dobava razvodnih kutija za izvođenje spoja na postojeću instalaciju.</t>
  </si>
  <si>
    <t>10.</t>
  </si>
  <si>
    <t>Dobava i postavljanje kabela LiYCY 8x0,14 za spajanje upravljačkih termostata ventilokonvektora.</t>
  </si>
  <si>
    <t>11.</t>
  </si>
  <si>
    <t>Dobava i ugradnja kuglaste slavine NO20 sa holenderom.</t>
  </si>
  <si>
    <t>12.</t>
  </si>
  <si>
    <t>Dobava i ugradnja inox fleksibilnog priključka NO20, L=20cm.</t>
  </si>
  <si>
    <t>13.</t>
  </si>
  <si>
    <t>Izrada proboja promjera 32 mm kroz vanjski zid debljine 60-90cm radi izvođenja instalacije odvoda kondenzata.</t>
  </si>
  <si>
    <t>14.</t>
  </si>
  <si>
    <t>Postavljenje instalacije odvoda kondenzata Cu cijevima #22mm po pročelju objekta, te spajanje iste u najbliže vertikale oborinske odvodnje. Stavka obuhvaća dobavu I ugradnju ovjesnog materijala.</t>
  </si>
  <si>
    <t>15.</t>
  </si>
  <si>
    <t>16.</t>
  </si>
  <si>
    <t>17.</t>
  </si>
  <si>
    <t>18.</t>
  </si>
  <si>
    <t>19.</t>
  </si>
  <si>
    <t>Zatvaranje izrezanih otvora knauf obloge, dvostruko gletanje i ličenje bijelom disperzivnom bojom u tri naliča.</t>
  </si>
  <si>
    <t>20.</t>
  </si>
  <si>
    <t>Nespecificirani sitno-potrošni materijal.</t>
  </si>
  <si>
    <t>21.</t>
  </si>
  <si>
    <t>22.</t>
  </si>
  <si>
    <t>Punjenje instalacije, odzračivanje, i balansiranje.</t>
  </si>
  <si>
    <t>23.</t>
  </si>
  <si>
    <t>Puštanje ventilokonvektora u pogon, podešavanje radnih parametara, kontrola rada te obuka korisnika.</t>
  </si>
  <si>
    <t>UKUPNO:</t>
  </si>
  <si>
    <t>REKAPITULACIJA</t>
  </si>
  <si>
    <t>PDV 25%:</t>
  </si>
  <si>
    <t>SVEUKUPNO:</t>
  </si>
  <si>
    <t>Dobava i ugradnja podno-stropnog ventilokonvektora predviđenog za vertikalnu ugradnju, slijedećih tehničkih karakteristika:                - napajanje 220-240V, 50Hz                                   - protok zraka 510-680 m3/h                                  - rashladni kapacitet 1,86-3,27 kW (7/12/27c)       - ogrijevni kapacitet 2,5-4,6 kW (50/45/20c)          - razina buke 25-35 dB(A)                                      - vanjske dimenzije 1000x592x220 mm                 - priključci polaza i povrata G3/4”                           - odvod kondenzata 16mm</t>
  </si>
  <si>
    <t>Dobava i ugradnja troputog ventila sa Bypassom, DN20, PN16.</t>
  </si>
  <si>
    <t>Dobava, ugradnja i elektro spajanje elektromotornog pogona troputog ventila sile 200N, hod 5,5mm, 230V.</t>
  </si>
  <si>
    <t>Dobava i ugradnja upravljačke jedinice za zidnu montažu.</t>
  </si>
  <si>
    <t>Mjesto i datum:</t>
  </si>
  <si>
    <t>Ponuditelj:</t>
  </si>
  <si>
    <t>Dobava i montaža skele za postavljanje I spajanje instalacije odvoda kondenzata.</t>
  </si>
  <si>
    <t>Elektro otpajanje i demontaža postojećih podstropnih ventilokonvektora, komplet sa zapornom armaturom, uz blindiranje postojećih priključaka polaza i povrata, te odvoz istih na lokaciju udaljenu do 15 km po želji investitora.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</si>
</sst>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kn-41A];[Red]\-#,##0.00\ [$kn-41A]"/>
  </numFmts>
  <fonts count="6" x14ac:knownFonts="1">
    <font>
      <sz val="10"/>
      <name val="Swis721 BT"/>
      <family val="2"/>
    </font>
    <font>
      <sz val="10"/>
      <name val="Arial CE"/>
      <family val="2"/>
    </font>
    <font>
      <sz val="8"/>
      <name val="Arial CE"/>
      <family val="2"/>
    </font>
    <font>
      <b/>
      <sz val="10"/>
      <name val="Arial CE"/>
      <family val="2"/>
    </font>
    <font>
      <sz val="8"/>
      <name val="Swis721 BT"/>
      <family val="2"/>
    </font>
    <font>
      <b/>
      <sz val="12"/>
      <name val="Arial CE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CCFFFF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4" fontId="1" fillId="0" borderId="0" xfId="0" applyNumberFormat="1" applyFont="1" applyAlignment="1">
      <alignment horizontal="right" vertical="top"/>
    </xf>
    <xf numFmtId="4" fontId="1" fillId="0" borderId="0" xfId="0" applyNumberFormat="1" applyFont="1" applyAlignment="1">
      <alignment horizontal="left" vertical="top" wrapText="1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 applyAlignment="1"/>
    <xf numFmtId="4" fontId="1" fillId="0" borderId="0" xfId="0" applyNumberFormat="1" applyFont="1"/>
    <xf numFmtId="164" fontId="1" fillId="0" borderId="0" xfId="0" applyNumberFormat="1" applyFont="1"/>
    <xf numFmtId="4" fontId="1" fillId="0" borderId="0" xfId="0" applyNumberFormat="1" applyFont="1" applyBorder="1"/>
    <xf numFmtId="4" fontId="0" fillId="0" borderId="0" xfId="0" applyNumberFormat="1"/>
    <xf numFmtId="4" fontId="2" fillId="0" borderId="0" xfId="0" applyNumberFormat="1" applyFont="1" applyAlignment="1">
      <alignment horizontal="left" vertical="top"/>
    </xf>
    <xf numFmtId="4" fontId="2" fillId="0" borderId="0" xfId="0" applyNumberFormat="1" applyFont="1" applyAlignment="1">
      <alignment horizontal="left" vertical="top" wrapText="1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horizontal="right" vertical="top"/>
    </xf>
    <xf numFmtId="4" fontId="2" fillId="0" borderId="0" xfId="0" applyNumberFormat="1" applyFont="1" applyBorder="1"/>
    <xf numFmtId="4" fontId="2" fillId="0" borderId="0" xfId="0" applyNumberFormat="1" applyFont="1" applyBorder="1" applyAlignment="1">
      <alignment horizontal="right" vertical="top"/>
    </xf>
    <xf numFmtId="4" fontId="2" fillId="0" borderId="0" xfId="0" applyNumberFormat="1" applyFont="1" applyBorder="1" applyAlignment="1">
      <alignment horizontal="left" vertical="top" wrapText="1"/>
    </xf>
    <xf numFmtId="4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vertical="top"/>
    </xf>
    <xf numFmtId="164" fontId="2" fillId="0" borderId="0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/>
    </xf>
    <xf numFmtId="4" fontId="4" fillId="0" borderId="0" xfId="0" applyNumberFormat="1" applyFont="1"/>
    <xf numFmtId="1" fontId="2" fillId="0" borderId="2" xfId="0" applyNumberFormat="1" applyFont="1" applyBorder="1" applyAlignment="1">
      <alignment horizontal="right" vertical="center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right" vertical="top"/>
    </xf>
    <xf numFmtId="4" fontId="3" fillId="0" borderId="4" xfId="0" applyNumberFormat="1" applyFont="1" applyBorder="1" applyAlignment="1">
      <alignment horizontal="left" vertical="top" wrapText="1"/>
    </xf>
    <xf numFmtId="4" fontId="1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/>
    <xf numFmtId="4" fontId="1" fillId="0" borderId="4" xfId="0" applyNumberFormat="1" applyFont="1" applyBorder="1"/>
    <xf numFmtId="164" fontId="1" fillId="0" borderId="4" xfId="0" applyNumberFormat="1" applyFont="1" applyBorder="1"/>
    <xf numFmtId="4" fontId="1" fillId="0" borderId="4" xfId="0" applyNumberFormat="1" applyFont="1" applyBorder="1" applyAlignment="1">
      <alignment horizontal="right" vertical="top"/>
    </xf>
    <xf numFmtId="4" fontId="1" fillId="0" borderId="4" xfId="0" applyNumberFormat="1" applyFont="1" applyBorder="1" applyAlignment="1">
      <alignment horizontal="left" vertical="top" wrapText="1"/>
    </xf>
    <xf numFmtId="4" fontId="1" fillId="0" borderId="4" xfId="0" applyNumberFormat="1" applyFont="1" applyBorder="1" applyAlignment="1" applyProtection="1">
      <alignment horizontal="left" vertical="top" wrapText="1"/>
    </xf>
    <xf numFmtId="4" fontId="1" fillId="0" borderId="5" xfId="0" applyNumberFormat="1" applyFont="1" applyBorder="1" applyAlignment="1">
      <alignment horizontal="right" vertical="top"/>
    </xf>
    <xf numFmtId="4" fontId="1" fillId="0" borderId="5" xfId="0" applyNumberFormat="1" applyFont="1" applyBorder="1" applyAlignment="1" applyProtection="1">
      <alignment horizontal="left" vertical="top" wrapText="1"/>
    </xf>
    <xf numFmtId="4" fontId="1" fillId="0" borderId="5" xfId="0" applyNumberFormat="1" applyFont="1" applyBorder="1" applyAlignment="1">
      <alignment horizontal="center"/>
    </xf>
    <xf numFmtId="4" fontId="1" fillId="0" borderId="5" xfId="0" applyNumberFormat="1" applyFont="1" applyBorder="1" applyAlignment="1"/>
    <xf numFmtId="4" fontId="1" fillId="0" borderId="5" xfId="0" applyNumberFormat="1" applyFont="1" applyBorder="1"/>
    <xf numFmtId="164" fontId="1" fillId="0" borderId="5" xfId="0" applyNumberFormat="1" applyFont="1" applyBorder="1"/>
    <xf numFmtId="164" fontId="3" fillId="0" borderId="4" xfId="0" applyNumberFormat="1" applyFont="1" applyBorder="1"/>
    <xf numFmtId="4" fontId="1" fillId="0" borderId="6" xfId="0" applyNumberFormat="1" applyFont="1" applyBorder="1" applyAlignment="1">
      <alignment horizontal="right" vertical="top"/>
    </xf>
    <xf numFmtId="4" fontId="1" fillId="0" borderId="6" xfId="0" applyNumberFormat="1" applyFont="1" applyBorder="1" applyAlignment="1">
      <alignment horizontal="left" vertical="top" wrapText="1"/>
    </xf>
    <xf numFmtId="4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 applyAlignment="1"/>
    <xf numFmtId="4" fontId="1" fillId="0" borderId="6" xfId="0" applyNumberFormat="1" applyFont="1" applyBorder="1"/>
    <xf numFmtId="164" fontId="1" fillId="0" borderId="6" xfId="0" applyNumberFormat="1" applyFont="1" applyBorder="1"/>
    <xf numFmtId="164" fontId="3" fillId="0" borderId="7" xfId="0" applyNumberFormat="1" applyFont="1" applyBorder="1"/>
    <xf numFmtId="4" fontId="1" fillId="0" borderId="0" xfId="0" applyNumberFormat="1" applyFont="1" applyBorder="1" applyAlignment="1">
      <alignment horizontal="right" vertical="top"/>
    </xf>
    <xf numFmtId="4" fontId="1" fillId="0" borderId="0" xfId="0" applyNumberFormat="1" applyFont="1" applyBorder="1" applyAlignment="1">
      <alignment horizontal="left" vertical="top" wrapText="1"/>
    </xf>
    <xf numFmtId="4" fontId="1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/>
    <xf numFmtId="4" fontId="3" fillId="0" borderId="0" xfId="0" applyNumberFormat="1" applyFont="1" applyBorder="1" applyAlignment="1">
      <alignment horizontal="right"/>
    </xf>
    <xf numFmtId="164" fontId="1" fillId="0" borderId="0" xfId="0" applyNumberFormat="1" applyFont="1" applyBorder="1"/>
    <xf numFmtId="164" fontId="3" fillId="0" borderId="8" xfId="0" applyNumberFormat="1" applyFont="1" applyBorder="1"/>
    <xf numFmtId="4" fontId="1" fillId="0" borderId="9" xfId="0" applyNumberFormat="1" applyFont="1" applyBorder="1" applyAlignment="1">
      <alignment horizontal="right" vertical="top"/>
    </xf>
    <xf numFmtId="4" fontId="1" fillId="0" borderId="9" xfId="0" applyNumberFormat="1" applyFont="1" applyBorder="1" applyAlignment="1">
      <alignment horizontal="left" vertical="top" wrapText="1"/>
    </xf>
    <xf numFmtId="4" fontId="1" fillId="0" borderId="9" xfId="0" applyNumberFormat="1" applyFont="1" applyBorder="1" applyAlignment="1">
      <alignment horizontal="center"/>
    </xf>
    <xf numFmtId="4" fontId="1" fillId="0" borderId="9" xfId="0" applyNumberFormat="1" applyFont="1" applyBorder="1" applyAlignment="1"/>
    <xf numFmtId="4" fontId="3" fillId="0" borderId="9" xfId="0" applyNumberFormat="1" applyFont="1" applyBorder="1" applyAlignment="1">
      <alignment horizontal="right"/>
    </xf>
    <xf numFmtId="164" fontId="1" fillId="0" borderId="9" xfId="0" applyNumberFormat="1" applyFont="1" applyBorder="1"/>
    <xf numFmtId="4" fontId="3" fillId="0" borderId="7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top"/>
    </xf>
    <xf numFmtId="4" fontId="3" fillId="0" borderId="8" xfId="0" applyNumberFormat="1" applyFont="1" applyBorder="1" applyAlignment="1">
      <alignment horizontal="right" vertical="center"/>
    </xf>
    <xf numFmtId="4" fontId="1" fillId="4" borderId="4" xfId="0" applyNumberFormat="1" applyFont="1" applyFill="1" applyBorder="1" applyProtection="1">
      <protection locked="0"/>
    </xf>
    <xf numFmtId="4" fontId="1" fillId="3" borderId="0" xfId="0" applyNumberFormat="1" applyFont="1" applyFill="1" applyAlignment="1" applyProtection="1">
      <alignment horizontal="left" vertical="top"/>
      <protection locked="0"/>
    </xf>
    <xf numFmtId="4" fontId="1" fillId="3" borderId="0" xfId="0" applyNumberFormat="1" applyFont="1" applyFill="1" applyAlignment="1" applyProtection="1">
      <alignment horizontal="left" vertical="top" wrapText="1"/>
      <protection locked="0"/>
    </xf>
    <xf numFmtId="4" fontId="1" fillId="3" borderId="0" xfId="0" applyNumberFormat="1" applyFont="1" applyFill="1" applyAlignment="1" applyProtection="1">
      <alignment horizontal="center"/>
      <protection locked="0"/>
    </xf>
    <xf numFmtId="4" fontId="1" fillId="3" borderId="0" xfId="0" applyNumberFormat="1" applyFont="1" applyFill="1" applyAlignment="1" applyProtection="1">
      <protection locked="0"/>
    </xf>
    <xf numFmtId="4" fontId="1" fillId="3" borderId="0" xfId="0" applyNumberFormat="1" applyFont="1" applyFill="1" applyProtection="1">
      <protection locked="0"/>
    </xf>
    <xf numFmtId="164" fontId="1" fillId="3" borderId="0" xfId="0" applyNumberFormat="1" applyFont="1" applyFill="1" applyProtection="1">
      <protection locked="0"/>
    </xf>
    <xf numFmtId="4" fontId="1" fillId="3" borderId="0" xfId="0" applyNumberFormat="1" applyFont="1" applyFill="1" applyAlignment="1" applyProtection="1">
      <alignment horizontal="right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57"/>
  <sheetViews>
    <sheetView showGridLines="0" showZeros="0" tabSelected="1" topLeftCell="A26" zoomScale="110" zoomScaleNormal="110" zoomScaleSheetLayoutView="110" zoomScalePageLayoutView="90" workbookViewId="0">
      <selection activeCell="C27" sqref="C27"/>
    </sheetView>
  </sheetViews>
  <sheetFormatPr defaultRowHeight="12.75" x14ac:dyDescent="0.2"/>
  <cols>
    <col min="1" max="1" width="6.140625" style="1"/>
    <col min="2" max="2" width="40.140625" style="2"/>
    <col min="3" max="3" width="7.140625" style="3"/>
    <col min="4" max="4" width="8.42578125" style="4"/>
    <col min="5" max="5" width="11.85546875" style="5"/>
    <col min="6" max="6" width="14.7109375" style="6"/>
    <col min="7" max="7" width="0" style="7" hidden="1"/>
    <col min="8" max="8" width="0" style="8" hidden="1"/>
    <col min="9" max="1025" width="9" style="8"/>
  </cols>
  <sheetData>
    <row r="1" spans="1:8" ht="12.75" customHeight="1" x14ac:dyDescent="0.2">
      <c r="A1" s="9"/>
      <c r="B1" s="10"/>
      <c r="C1" s="11"/>
      <c r="D1" s="11"/>
      <c r="E1" s="12"/>
      <c r="F1" s="13"/>
      <c r="G1" s="14"/>
    </row>
    <row r="2" spans="1:8" ht="12.75" customHeight="1" x14ac:dyDescent="0.2">
      <c r="A2" s="66" t="s">
        <v>0</v>
      </c>
      <c r="B2" s="66"/>
      <c r="C2" s="66"/>
      <c r="D2" s="66"/>
      <c r="E2" s="66"/>
      <c r="F2" s="66"/>
      <c r="G2" s="14"/>
    </row>
    <row r="3" spans="1:8" ht="11.85" customHeight="1" x14ac:dyDescent="0.2">
      <c r="A3" s="66" t="s">
        <v>1</v>
      </c>
      <c r="B3" s="66"/>
      <c r="C3" s="66"/>
      <c r="D3" s="66"/>
      <c r="E3" s="66"/>
      <c r="F3" s="66"/>
      <c r="G3" s="14"/>
    </row>
    <row r="4" spans="1:8" ht="11.85" customHeight="1" x14ac:dyDescent="0.2">
      <c r="A4" s="15"/>
      <c r="B4" s="16"/>
      <c r="C4" s="17"/>
      <c r="D4" s="17"/>
      <c r="E4" s="18"/>
      <c r="F4" s="19"/>
      <c r="G4" s="14"/>
    </row>
    <row r="5" spans="1:8" s="24" customFormat="1" ht="12.75" customHeight="1" x14ac:dyDescent="0.2">
      <c r="A5" s="20" t="s">
        <v>2</v>
      </c>
      <c r="B5" s="21" t="s">
        <v>3</v>
      </c>
      <c r="C5" s="21" t="s">
        <v>4</v>
      </c>
      <c r="D5" s="21" t="s">
        <v>5</v>
      </c>
      <c r="E5" s="21" t="s">
        <v>6</v>
      </c>
      <c r="F5" s="22" t="s">
        <v>7</v>
      </c>
      <c r="G5" s="17" t="s">
        <v>8</v>
      </c>
      <c r="H5" s="23" t="s">
        <v>9</v>
      </c>
    </row>
    <row r="6" spans="1:8" ht="12.75" customHeight="1" x14ac:dyDescent="0.2">
      <c r="A6" s="25">
        <v>1</v>
      </c>
      <c r="B6" s="26">
        <f>+A6+1</f>
        <v>2</v>
      </c>
      <c r="C6" s="27">
        <v>3</v>
      </c>
      <c r="D6" s="27">
        <f>+C6+1</f>
        <v>4</v>
      </c>
      <c r="E6" s="27">
        <v>5</v>
      </c>
      <c r="F6" s="28">
        <f>+E6+1</f>
        <v>6</v>
      </c>
    </row>
    <row r="7" spans="1:8" x14ac:dyDescent="0.2">
      <c r="A7" s="29"/>
      <c r="B7" s="30"/>
      <c r="C7" s="31"/>
      <c r="D7" s="32"/>
      <c r="E7" s="33"/>
      <c r="F7" s="34"/>
    </row>
    <row r="8" spans="1:8" ht="25.5" x14ac:dyDescent="0.2">
      <c r="A8" s="35" t="s">
        <v>10</v>
      </c>
      <c r="B8" s="36" t="s">
        <v>11</v>
      </c>
      <c r="C8" s="31" t="s">
        <v>12</v>
      </c>
      <c r="D8" s="32">
        <v>1</v>
      </c>
      <c r="E8" s="69"/>
      <c r="F8" s="34">
        <f t="shared" ref="F8:F30" si="0">D8*E8</f>
        <v>0</v>
      </c>
      <c r="G8" s="7">
        <v>0</v>
      </c>
      <c r="H8" s="8">
        <f t="shared" ref="H8:H13" si="1">F8-G8</f>
        <v>0</v>
      </c>
    </row>
    <row r="9" spans="1:8" ht="25.5" x14ac:dyDescent="0.2">
      <c r="A9" s="35" t="s">
        <v>13</v>
      </c>
      <c r="B9" s="36" t="s">
        <v>14</v>
      </c>
      <c r="C9" s="31" t="s">
        <v>12</v>
      </c>
      <c r="D9" s="32">
        <v>1</v>
      </c>
      <c r="E9" s="69"/>
      <c r="F9" s="34">
        <f t="shared" si="0"/>
        <v>0</v>
      </c>
      <c r="G9" s="7">
        <v>3200</v>
      </c>
      <c r="H9" s="8">
        <f t="shared" si="1"/>
        <v>-3200</v>
      </c>
    </row>
    <row r="10" spans="1:8" ht="51" x14ac:dyDescent="0.2">
      <c r="A10" s="35" t="s">
        <v>15</v>
      </c>
      <c r="B10" s="36" t="s">
        <v>16</v>
      </c>
      <c r="C10" s="31" t="s">
        <v>12</v>
      </c>
      <c r="D10" s="32">
        <v>16</v>
      </c>
      <c r="E10" s="69"/>
      <c r="F10" s="34">
        <f t="shared" si="0"/>
        <v>0</v>
      </c>
      <c r="G10" s="7">
        <v>72.5</v>
      </c>
      <c r="H10" s="8">
        <f t="shared" si="1"/>
        <v>-72.5</v>
      </c>
    </row>
    <row r="11" spans="1:8" ht="76.5" x14ac:dyDescent="0.2">
      <c r="A11" s="35" t="s">
        <v>17</v>
      </c>
      <c r="B11" s="36" t="s">
        <v>65</v>
      </c>
      <c r="C11" s="31" t="s">
        <v>18</v>
      </c>
      <c r="D11" s="32">
        <v>16</v>
      </c>
      <c r="E11" s="69"/>
      <c r="F11" s="34">
        <f t="shared" si="0"/>
        <v>0</v>
      </c>
      <c r="G11" s="7">
        <v>275</v>
      </c>
      <c r="H11" s="8">
        <f t="shared" si="1"/>
        <v>-275</v>
      </c>
    </row>
    <row r="12" spans="1:8" ht="25.5" x14ac:dyDescent="0.2">
      <c r="A12" s="35" t="s">
        <v>19</v>
      </c>
      <c r="B12" s="37" t="s">
        <v>20</v>
      </c>
      <c r="C12" s="31" t="s">
        <v>12</v>
      </c>
      <c r="D12" s="32">
        <v>16</v>
      </c>
      <c r="E12" s="69"/>
      <c r="F12" s="34">
        <f t="shared" si="0"/>
        <v>0</v>
      </c>
      <c r="G12" s="7">
        <v>0</v>
      </c>
      <c r="H12" s="8">
        <f t="shared" si="1"/>
        <v>0</v>
      </c>
    </row>
    <row r="13" spans="1:8" ht="38.25" x14ac:dyDescent="0.2">
      <c r="A13" s="35" t="s">
        <v>21</v>
      </c>
      <c r="B13" s="37" t="s">
        <v>22</v>
      </c>
      <c r="C13" s="31" t="s">
        <v>23</v>
      </c>
      <c r="D13" s="32">
        <v>144</v>
      </c>
      <c r="E13" s="69"/>
      <c r="F13" s="34">
        <f t="shared" si="0"/>
        <v>0</v>
      </c>
      <c r="G13" s="7">
        <v>0</v>
      </c>
      <c r="H13" s="8">
        <f t="shared" si="1"/>
        <v>0</v>
      </c>
    </row>
    <row r="14" spans="1:8" ht="51.75" customHeight="1" x14ac:dyDescent="0.2">
      <c r="A14" s="35" t="s">
        <v>24</v>
      </c>
      <c r="B14" s="37" t="s">
        <v>25</v>
      </c>
      <c r="C14" s="31" t="s">
        <v>23</v>
      </c>
      <c r="D14" s="32">
        <v>144</v>
      </c>
      <c r="E14" s="69"/>
      <c r="F14" s="34">
        <f t="shared" si="0"/>
        <v>0</v>
      </c>
    </row>
    <row r="15" spans="1:8" ht="25.5" x14ac:dyDescent="0.2">
      <c r="A15" s="35" t="s">
        <v>26</v>
      </c>
      <c r="B15" s="37" t="s">
        <v>27</v>
      </c>
      <c r="C15" s="31" t="s">
        <v>28</v>
      </c>
      <c r="D15" s="32">
        <v>144</v>
      </c>
      <c r="E15" s="69"/>
      <c r="F15" s="34">
        <f t="shared" si="0"/>
        <v>0</v>
      </c>
    </row>
    <row r="16" spans="1:8" ht="63.75" x14ac:dyDescent="0.2">
      <c r="A16" s="35" t="s">
        <v>29</v>
      </c>
      <c r="B16" s="37" t="s">
        <v>30</v>
      </c>
      <c r="C16" s="31" t="s">
        <v>23</v>
      </c>
      <c r="D16" s="32">
        <v>144</v>
      </c>
      <c r="E16" s="69"/>
      <c r="F16" s="34">
        <f t="shared" si="0"/>
        <v>0</v>
      </c>
    </row>
    <row r="17" spans="1:8" ht="38.25" x14ac:dyDescent="0.2">
      <c r="A17" s="35" t="s">
        <v>31</v>
      </c>
      <c r="B17" s="37" t="s">
        <v>32</v>
      </c>
      <c r="C17" s="31" t="s">
        <v>23</v>
      </c>
      <c r="D17" s="32">
        <v>74</v>
      </c>
      <c r="E17" s="69"/>
      <c r="F17" s="34">
        <f t="shared" si="0"/>
        <v>0</v>
      </c>
    </row>
    <row r="18" spans="1:8" ht="25.5" x14ac:dyDescent="0.2">
      <c r="A18" s="35" t="s">
        <v>33</v>
      </c>
      <c r="B18" s="37" t="s">
        <v>34</v>
      </c>
      <c r="C18" s="31" t="s">
        <v>18</v>
      </c>
      <c r="D18" s="32">
        <v>32</v>
      </c>
      <c r="E18" s="69"/>
      <c r="F18" s="34">
        <f t="shared" si="0"/>
        <v>0</v>
      </c>
    </row>
    <row r="19" spans="1:8" ht="25.5" x14ac:dyDescent="0.2">
      <c r="A19" s="35" t="s">
        <v>35</v>
      </c>
      <c r="B19" s="37" t="s">
        <v>36</v>
      </c>
      <c r="C19" s="31" t="s">
        <v>18</v>
      </c>
      <c r="D19" s="32">
        <v>32</v>
      </c>
      <c r="E19" s="69"/>
      <c r="F19" s="34">
        <f t="shared" si="0"/>
        <v>0</v>
      </c>
    </row>
    <row r="20" spans="1:8" ht="38.25" x14ac:dyDescent="0.2">
      <c r="A20" s="35" t="s">
        <v>37</v>
      </c>
      <c r="B20" s="37" t="s">
        <v>38</v>
      </c>
      <c r="C20" s="31" t="s">
        <v>18</v>
      </c>
      <c r="D20" s="32">
        <v>16</v>
      </c>
      <c r="E20" s="69"/>
      <c r="F20" s="34">
        <f t="shared" si="0"/>
        <v>0</v>
      </c>
    </row>
    <row r="21" spans="1:8" ht="63.75" x14ac:dyDescent="0.2">
      <c r="A21" s="35" t="s">
        <v>39</v>
      </c>
      <c r="B21" s="37" t="s">
        <v>40</v>
      </c>
      <c r="C21" s="31" t="s">
        <v>23</v>
      </c>
      <c r="D21" s="32">
        <v>120</v>
      </c>
      <c r="E21" s="69"/>
      <c r="F21" s="34">
        <f t="shared" si="0"/>
        <v>0</v>
      </c>
    </row>
    <row r="22" spans="1:8" ht="141.75" customHeight="1" x14ac:dyDescent="0.2">
      <c r="A22" s="35" t="s">
        <v>41</v>
      </c>
      <c r="B22" s="37" t="s">
        <v>58</v>
      </c>
      <c r="C22" s="31" t="s">
        <v>18</v>
      </c>
      <c r="D22" s="32">
        <v>16</v>
      </c>
      <c r="E22" s="69"/>
      <c r="F22" s="34">
        <f t="shared" si="0"/>
        <v>0</v>
      </c>
    </row>
    <row r="23" spans="1:8" ht="25.5" x14ac:dyDescent="0.2">
      <c r="A23" s="35" t="s">
        <v>42</v>
      </c>
      <c r="B23" s="37" t="s">
        <v>59</v>
      </c>
      <c r="C23" s="31" t="s">
        <v>18</v>
      </c>
      <c r="D23" s="32">
        <v>16</v>
      </c>
      <c r="E23" s="69"/>
      <c r="F23" s="34">
        <f t="shared" si="0"/>
        <v>0</v>
      </c>
    </row>
    <row r="24" spans="1:8" ht="38.25" x14ac:dyDescent="0.2">
      <c r="A24" s="35" t="s">
        <v>43</v>
      </c>
      <c r="B24" s="37" t="s">
        <v>60</v>
      </c>
      <c r="C24" s="31" t="s">
        <v>18</v>
      </c>
      <c r="D24" s="32">
        <v>16</v>
      </c>
      <c r="E24" s="69"/>
      <c r="F24" s="34">
        <f t="shared" si="0"/>
        <v>0</v>
      </c>
    </row>
    <row r="25" spans="1:8" ht="25.5" x14ac:dyDescent="0.2">
      <c r="A25" s="35" t="s">
        <v>44</v>
      </c>
      <c r="B25" s="37" t="s">
        <v>61</v>
      </c>
      <c r="C25" s="31" t="s">
        <v>18</v>
      </c>
      <c r="D25" s="32">
        <v>16</v>
      </c>
      <c r="E25" s="69"/>
      <c r="F25" s="34">
        <f t="shared" si="0"/>
        <v>0</v>
      </c>
    </row>
    <row r="26" spans="1:8" ht="38.25" x14ac:dyDescent="0.2">
      <c r="A26" s="35" t="s">
        <v>45</v>
      </c>
      <c r="B26" s="37" t="s">
        <v>46</v>
      </c>
      <c r="C26" s="31" t="s">
        <v>18</v>
      </c>
      <c r="D26" s="32">
        <v>16</v>
      </c>
      <c r="E26" s="69"/>
      <c r="F26" s="34">
        <f t="shared" si="0"/>
        <v>0</v>
      </c>
    </row>
    <row r="27" spans="1:8" ht="15" customHeight="1" x14ac:dyDescent="0.2">
      <c r="A27" s="35" t="s">
        <v>47</v>
      </c>
      <c r="B27" s="37" t="s">
        <v>48</v>
      </c>
      <c r="C27" s="31" t="s">
        <v>12</v>
      </c>
      <c r="D27" s="32">
        <v>1</v>
      </c>
      <c r="E27" s="69"/>
      <c r="F27" s="34">
        <f t="shared" si="0"/>
        <v>0</v>
      </c>
    </row>
    <row r="28" spans="1:8" ht="25.5" customHeight="1" x14ac:dyDescent="0.2">
      <c r="A28" s="35" t="s">
        <v>49</v>
      </c>
      <c r="B28" s="37" t="s">
        <v>64</v>
      </c>
      <c r="C28" s="31" t="s">
        <v>12</v>
      </c>
      <c r="D28" s="32">
        <v>1</v>
      </c>
      <c r="E28" s="69"/>
      <c r="F28" s="34">
        <f t="shared" si="0"/>
        <v>0</v>
      </c>
    </row>
    <row r="29" spans="1:8" ht="25.5" x14ac:dyDescent="0.2">
      <c r="A29" s="35" t="s">
        <v>50</v>
      </c>
      <c r="B29" s="37" t="s">
        <v>51</v>
      </c>
      <c r="C29" s="31" t="s">
        <v>12</v>
      </c>
      <c r="D29" s="32">
        <v>1</v>
      </c>
      <c r="E29" s="69"/>
      <c r="F29" s="34">
        <f t="shared" si="0"/>
        <v>0</v>
      </c>
    </row>
    <row r="30" spans="1:8" ht="38.25" x14ac:dyDescent="0.2">
      <c r="A30" s="35" t="s">
        <v>52</v>
      </c>
      <c r="B30" s="37" t="s">
        <v>53</v>
      </c>
      <c r="C30" s="31" t="s">
        <v>12</v>
      </c>
      <c r="D30" s="32">
        <v>1</v>
      </c>
      <c r="E30" s="69"/>
      <c r="F30" s="34">
        <f t="shared" si="0"/>
        <v>0</v>
      </c>
    </row>
    <row r="31" spans="1:8" x14ac:dyDescent="0.2">
      <c r="A31" s="38"/>
      <c r="B31" s="39"/>
      <c r="C31" s="40"/>
      <c r="D31" s="41"/>
      <c r="E31" s="42"/>
      <c r="F31" s="43"/>
    </row>
    <row r="32" spans="1:8" x14ac:dyDescent="0.2">
      <c r="A32" s="35"/>
      <c r="B32" s="30" t="s">
        <v>54</v>
      </c>
      <c r="C32" s="31"/>
      <c r="D32" s="32"/>
      <c r="E32" s="33"/>
      <c r="F32" s="44">
        <f>SUM(F8:F31)</f>
        <v>0</v>
      </c>
      <c r="G32" s="7">
        <f>SUM(G3:G31)</f>
        <v>3547.5</v>
      </c>
      <c r="H32" s="8">
        <f>SUM(H3:H31)</f>
        <v>-3547.5</v>
      </c>
    </row>
    <row r="34" spans="1:12" x14ac:dyDescent="0.2">
      <c r="G34" s="5"/>
      <c r="H34" s="5"/>
      <c r="I34" s="5"/>
      <c r="J34" s="5"/>
      <c r="K34" s="5"/>
      <c r="L34" s="5"/>
    </row>
    <row r="35" spans="1:12" ht="15.2" customHeight="1" x14ac:dyDescent="0.2">
      <c r="A35" s="67" t="s">
        <v>55</v>
      </c>
      <c r="B35" s="67"/>
      <c r="C35" s="67"/>
      <c r="D35" s="67"/>
      <c r="E35" s="67"/>
      <c r="F35" s="67"/>
      <c r="G35" s="5"/>
      <c r="H35" s="5"/>
      <c r="I35" s="5"/>
      <c r="J35" s="5"/>
      <c r="K35" s="5"/>
      <c r="L35" s="5"/>
    </row>
    <row r="36" spans="1:12" x14ac:dyDescent="0.2">
      <c r="G36" s="5"/>
      <c r="H36" s="5"/>
      <c r="I36" s="5"/>
      <c r="J36" s="5"/>
      <c r="K36" s="5"/>
      <c r="L36" s="5"/>
    </row>
    <row r="37" spans="1:12" x14ac:dyDescent="0.2">
      <c r="A37" s="45"/>
      <c r="B37" s="46"/>
      <c r="C37" s="47"/>
      <c r="D37" s="48"/>
      <c r="E37" s="49"/>
      <c r="F37" s="50"/>
      <c r="G37" s="5"/>
      <c r="H37" s="5"/>
      <c r="I37" s="3"/>
      <c r="J37" s="5"/>
      <c r="K37" s="5"/>
      <c r="L37" s="5"/>
    </row>
    <row r="38" spans="1:12" x14ac:dyDescent="0.2">
      <c r="A38" s="65" t="s">
        <v>54</v>
      </c>
      <c r="B38" s="65"/>
      <c r="C38" s="65"/>
      <c r="D38" s="65"/>
      <c r="E38" s="65"/>
      <c r="F38" s="51">
        <f>F32</f>
        <v>0</v>
      </c>
      <c r="G38" s="5"/>
      <c r="H38" s="5"/>
      <c r="I38" s="5"/>
      <c r="J38" s="5"/>
      <c r="K38" s="5"/>
    </row>
    <row r="39" spans="1:12" x14ac:dyDescent="0.2">
      <c r="A39" s="52"/>
      <c r="B39" s="53"/>
      <c r="C39" s="54"/>
      <c r="D39" s="55"/>
      <c r="E39" s="56"/>
      <c r="F39" s="57"/>
      <c r="G39" s="5"/>
      <c r="H39" s="5"/>
      <c r="I39" s="5"/>
      <c r="J39" s="5"/>
      <c r="K39" s="5"/>
    </row>
    <row r="40" spans="1:12" x14ac:dyDescent="0.2">
      <c r="A40" s="68" t="s">
        <v>56</v>
      </c>
      <c r="B40" s="68"/>
      <c r="C40" s="68"/>
      <c r="D40" s="68"/>
      <c r="E40" s="68"/>
      <c r="F40" s="58">
        <f>F38*0.25</f>
        <v>0</v>
      </c>
      <c r="G40" s="5"/>
      <c r="H40" s="5"/>
      <c r="I40" s="5"/>
      <c r="J40" s="5"/>
      <c r="K40" s="5"/>
    </row>
    <row r="41" spans="1:12" x14ac:dyDescent="0.2">
      <c r="A41" s="59"/>
      <c r="B41" s="60"/>
      <c r="C41" s="61"/>
      <c r="D41" s="62"/>
      <c r="E41" s="63"/>
      <c r="F41" s="64"/>
      <c r="G41" s="5"/>
      <c r="H41" s="5"/>
      <c r="I41" s="5"/>
      <c r="J41" s="5"/>
      <c r="K41" s="5"/>
    </row>
    <row r="42" spans="1:12" x14ac:dyDescent="0.2">
      <c r="A42" s="65" t="s">
        <v>57</v>
      </c>
      <c r="B42" s="65"/>
      <c r="C42" s="65"/>
      <c r="D42" s="65"/>
      <c r="E42" s="65"/>
      <c r="F42" s="51">
        <f>F38+F40</f>
        <v>0</v>
      </c>
      <c r="G42" s="5"/>
      <c r="H42" s="5"/>
      <c r="I42" s="5"/>
      <c r="J42" s="5"/>
      <c r="K42" s="5"/>
    </row>
    <row r="47" spans="1:12" x14ac:dyDescent="0.2">
      <c r="A47" s="70" t="s">
        <v>62</v>
      </c>
      <c r="B47" s="71"/>
      <c r="C47" s="72"/>
      <c r="D47" s="73" t="s">
        <v>63</v>
      </c>
      <c r="E47" s="74"/>
      <c r="F47" s="75"/>
    </row>
    <row r="48" spans="1:12" x14ac:dyDescent="0.2">
      <c r="A48" s="76"/>
      <c r="B48" s="71"/>
      <c r="C48" s="72"/>
      <c r="D48" s="73"/>
      <c r="E48" s="74"/>
      <c r="F48" s="75"/>
    </row>
    <row r="49" spans="1:6" x14ac:dyDescent="0.2">
      <c r="A49" s="76"/>
      <c r="B49" s="71"/>
      <c r="C49" s="72"/>
      <c r="D49" s="73"/>
      <c r="E49" s="74"/>
      <c r="F49" s="75"/>
    </row>
    <row r="50" spans="1:6" x14ac:dyDescent="0.2">
      <c r="A50" s="76"/>
      <c r="B50" s="71"/>
      <c r="C50" s="72"/>
      <c r="D50" s="73"/>
      <c r="E50" s="74"/>
      <c r="F50" s="75"/>
    </row>
    <row r="51" spans="1:6" x14ac:dyDescent="0.2">
      <c r="A51" s="76"/>
      <c r="B51" s="71"/>
      <c r="C51" s="72"/>
      <c r="D51" s="73"/>
      <c r="E51" s="74"/>
      <c r="F51" s="75"/>
    </row>
    <row r="52" spans="1:6" x14ac:dyDescent="0.2">
      <c r="A52" s="76"/>
      <c r="B52" s="71"/>
      <c r="C52" s="72"/>
      <c r="D52" s="73"/>
      <c r="E52" s="74"/>
      <c r="F52" s="75"/>
    </row>
    <row r="53" spans="1:6" x14ac:dyDescent="0.2">
      <c r="A53" s="76"/>
      <c r="B53" s="71"/>
      <c r="C53" s="72"/>
      <c r="D53" s="73"/>
      <c r="E53" s="74"/>
      <c r="F53" s="75"/>
    </row>
    <row r="54" spans="1:6" x14ac:dyDescent="0.2">
      <c r="A54" s="76"/>
      <c r="B54" s="71"/>
      <c r="C54" s="72"/>
      <c r="D54" s="73"/>
      <c r="E54" s="74"/>
      <c r="F54" s="75"/>
    </row>
    <row r="55" spans="1:6" x14ac:dyDescent="0.2">
      <c r="A55" s="76"/>
      <c r="B55" s="71"/>
      <c r="C55" s="72"/>
      <c r="D55" s="73"/>
      <c r="E55" s="74"/>
      <c r="F55" s="75"/>
    </row>
    <row r="56" spans="1:6" x14ac:dyDescent="0.2">
      <c r="A56" s="76"/>
      <c r="B56" s="71"/>
      <c r="C56" s="72"/>
      <c r="D56" s="73"/>
      <c r="E56" s="74"/>
      <c r="F56" s="75"/>
    </row>
    <row r="57" spans="1:6" x14ac:dyDescent="0.2">
      <c r="A57" s="76"/>
      <c r="B57" s="71"/>
      <c r="C57" s="72"/>
      <c r="D57" s="73"/>
      <c r="E57" s="74"/>
      <c r="F57" s="75"/>
    </row>
  </sheetData>
  <sheetProtection password="CC1A" sheet="1" objects="1" scenarios="1"/>
  <mergeCells count="6">
    <mergeCell ref="A42:E42"/>
    <mergeCell ref="A2:F2"/>
    <mergeCell ref="A3:F3"/>
    <mergeCell ref="A35:F35"/>
    <mergeCell ref="A38:E38"/>
    <mergeCell ref="A40:E40"/>
  </mergeCells>
  <pageMargins left="0.73402777777777795" right="0.55138888888888904" top="0.25138888888888899" bottom="0.37152777777777801" header="0.51180555555555496" footer="0.22083333333333299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35347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troškovnik</vt:lpstr>
      <vt:lpstr>troškovnik!Print_Titles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Đurkin d.o.o.</dc:creator>
  <dc:description/>
  <cp:lastModifiedBy>Ibriks Goran</cp:lastModifiedBy>
  <cp:revision>27</cp:revision>
  <cp:lastPrinted>2017-06-21T07:58:27Z</cp:lastPrinted>
  <dcterms:created xsi:type="dcterms:W3CDTF">2000-10-04T12:19:23Z</dcterms:created>
  <dcterms:modified xsi:type="dcterms:W3CDTF">2017-06-21T08:10:24Z</dcterms:modified>
  <dc:language>hr-HR</dc:language>
</cp:coreProperties>
</file>