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s_vanja\Documents\JAVNA NABAVA\2018\IV. IZMJENE I DOPUNE\"/>
    </mc:Choice>
  </mc:AlternateContent>
  <bookViews>
    <workbookView xWindow="135" yWindow="105" windowWidth="13980" windowHeight="8835"/>
  </bookViews>
  <sheets>
    <sheet name="IV. IZMJENE I DOPUNE PN" sheetId="1" r:id="rId1"/>
  </sheets>
  <definedNames>
    <definedName name="_xlnm._FilterDatabase" localSheetId="0" hidden="1">'IV. IZMJENE I DOPUNE PN'!$A$3:$J$3</definedName>
    <definedName name="_xlnm.Print_Area" localSheetId="0">'IV. IZMJENE I DOPUNE PN'!$A$1:$J$578</definedName>
    <definedName name="_xlnm.Print_Titles" localSheetId="0">'IV. IZMJENE I DOPUNE PN'!$4:$5</definedName>
  </definedNames>
  <calcPr calcId="152511"/>
</workbook>
</file>

<file path=xl/calcChain.xml><?xml version="1.0" encoding="utf-8"?>
<calcChain xmlns="http://schemas.openxmlformats.org/spreadsheetml/2006/main">
  <c r="D337" i="1" l="1"/>
  <c r="E337" i="1"/>
  <c r="E336" i="1"/>
  <c r="D336" i="1"/>
  <c r="E374" i="1" l="1"/>
  <c r="D374" i="1"/>
  <c r="E208" i="1" l="1"/>
  <c r="E148" i="1" l="1"/>
  <c r="D148" i="1"/>
  <c r="E574" i="1" l="1"/>
  <c r="D574" i="1"/>
  <c r="E199" i="1" l="1"/>
  <c r="D199" i="1"/>
  <c r="E27" i="1" l="1"/>
  <c r="E32" i="1" s="1"/>
  <c r="D27" i="1"/>
  <c r="D32" i="1" s="1"/>
  <c r="D208" i="1" l="1"/>
  <c r="E223" i="1" l="1"/>
  <c r="D223" i="1"/>
  <c r="E36" i="1" l="1"/>
  <c r="D36" i="1"/>
  <c r="E253" i="1" l="1"/>
  <c r="D253" i="1"/>
  <c r="E56" i="1" l="1"/>
  <c r="E88" i="1" s="1"/>
  <c r="D56" i="1"/>
  <c r="D88" i="1" s="1"/>
  <c r="E89" i="1" l="1"/>
  <c r="D89" i="1"/>
  <c r="E210" i="1"/>
  <c r="E243" i="1" l="1"/>
  <c r="D243" i="1"/>
  <c r="E298" i="1" l="1"/>
  <c r="E228" i="1"/>
  <c r="D298" i="1"/>
  <c r="E402" i="1" l="1"/>
  <c r="E458" i="1" s="1"/>
  <c r="D402" i="1"/>
  <c r="D458" i="1" s="1"/>
  <c r="D228" i="1" l="1"/>
  <c r="E47" i="1" l="1"/>
  <c r="D47" i="1"/>
  <c r="D260" i="1" l="1"/>
  <c r="D292" i="1" s="1"/>
  <c r="E262" i="1"/>
  <c r="E261" i="1"/>
  <c r="D294" i="1" l="1"/>
  <c r="E260" i="1"/>
  <c r="E326" i="1"/>
  <c r="E346" i="1" s="1"/>
  <c r="D326" i="1"/>
  <c r="D346" i="1" s="1"/>
  <c r="E301" i="1"/>
  <c r="D301" i="1"/>
  <c r="D309" i="1" s="1"/>
  <c r="E231" i="1"/>
  <c r="E237" i="1" s="1"/>
  <c r="D231" i="1"/>
  <c r="D237" i="1" s="1"/>
  <c r="E81" i="1"/>
  <c r="D81" i="1"/>
  <c r="E75" i="1"/>
  <c r="D75" i="1"/>
  <c r="E69" i="1"/>
  <c r="D69" i="1"/>
  <c r="E63" i="1"/>
  <c r="D63" i="1"/>
  <c r="D41" i="1"/>
  <c r="E41" i="1"/>
  <c r="E309" i="1" l="1"/>
  <c r="E292" i="1"/>
  <c r="D210" i="1"/>
  <c r="D575" i="1" s="1"/>
  <c r="E294" i="1" l="1"/>
  <c r="E575" i="1" s="1"/>
</calcChain>
</file>

<file path=xl/sharedStrings.xml><?xml version="1.0" encoding="utf-8"?>
<sst xmlns="http://schemas.openxmlformats.org/spreadsheetml/2006/main" count="3320" uniqueCount="1290">
  <si>
    <t>Predmet nabave</t>
  </si>
  <si>
    <t>1</t>
  </si>
  <si>
    <t>01-03-01/2018</t>
  </si>
  <si>
    <t>Nabava aviokarata i smještaja za inozemne edukacije</t>
  </si>
  <si>
    <t>JEDNOSTAVNA NABAVA</t>
  </si>
  <si>
    <t>Ugovor</t>
  </si>
  <si>
    <t>II.</t>
  </si>
  <si>
    <t>01.03.2018 - 31.12.2018</t>
  </si>
  <si>
    <t>01-03-02/2018</t>
  </si>
  <si>
    <t>01.04.2018 - 30.04.2019</t>
  </si>
  <si>
    <t>01-03-03/2018</t>
  </si>
  <si>
    <t>01-03-04/2018</t>
  </si>
  <si>
    <t>IV.</t>
  </si>
  <si>
    <t>01.06.2018 - 30.06.2019</t>
  </si>
  <si>
    <t>01-03-05/2018</t>
  </si>
  <si>
    <t>VII.</t>
  </si>
  <si>
    <t>01.10.2018 - 31.10.2019</t>
  </si>
  <si>
    <t>01-03-06/2018</t>
  </si>
  <si>
    <t>02-01-01/2018</t>
  </si>
  <si>
    <t>OTVORENI MV</t>
  </si>
  <si>
    <t>VI.</t>
  </si>
  <si>
    <t>01.09.2018 - 01.02.2019</t>
  </si>
  <si>
    <t>02-01-02/2018</t>
  </si>
  <si>
    <t>Stambena ulica OU10-faza 1 - građenje</t>
  </si>
  <si>
    <t>01.05.2018 - 01.04.2019</t>
  </si>
  <si>
    <t>02-01-03/2018</t>
  </si>
  <si>
    <t>01.04.2018 - 01.03.2019</t>
  </si>
  <si>
    <t>02-01-04/2018</t>
  </si>
  <si>
    <t>02-01-05/2018</t>
  </si>
  <si>
    <t>IX.</t>
  </si>
  <si>
    <t>01.11.2018 - 01.11.2019</t>
  </si>
  <si>
    <t>02-01-06/2018</t>
  </si>
  <si>
    <t>02-01-07/2018</t>
  </si>
  <si>
    <t>02-01-08/2018</t>
  </si>
  <si>
    <t>02-01-09/2018</t>
  </si>
  <si>
    <t>02-01-10/2018</t>
  </si>
  <si>
    <t>01.04.2018 - 01.04.2020</t>
  </si>
  <si>
    <t>02-01-11/2018</t>
  </si>
  <si>
    <t>02-01-12/2018</t>
  </si>
  <si>
    <t>Uređenje javnih površina i izgradnja pripadajuće infrastrukture unutar bivšeg tvorničkog kompleksa Rikard Benčić- geodetske usluge (zajednička nabava: Grad Rijeka, VIK, Energo)</t>
  </si>
  <si>
    <t>02-01-13/2018</t>
  </si>
  <si>
    <t>01.06.2018 - 01.09.2018</t>
  </si>
  <si>
    <t>02-01-14/2018</t>
  </si>
  <si>
    <t>02-01-15/2018</t>
  </si>
  <si>
    <t>02-01-16/2018</t>
  </si>
  <si>
    <t>01.11.2018 - 01.05.2019</t>
  </si>
  <si>
    <t>02-01-17/2018</t>
  </si>
  <si>
    <t>02-01-18/2018</t>
  </si>
  <si>
    <t>02-01-19/2018</t>
  </si>
  <si>
    <t>02-01-20/2018</t>
  </si>
  <si>
    <t>02-01-21/2018</t>
  </si>
  <si>
    <t>02-01-22/2018</t>
  </si>
  <si>
    <t>Ceste OU4 Martinkovac - građenje (zajednička nabava  Grad Rijeka, VIK, Energo)</t>
  </si>
  <si>
    <t>01.03.2018 - 01.08.2018</t>
  </si>
  <si>
    <t>02-01-23/2018</t>
  </si>
  <si>
    <t>Ceste OU4 Martinkovac - usluga nadzora i koordinatora II zaštite na radu (zajednička nabava  Grad Rijeka, VIK, Energo)</t>
  </si>
  <si>
    <t>02-01-24/2018</t>
  </si>
  <si>
    <t>Ceste OU4 Martinkovac - geodetske usluge (zajednička nabava  Grad Rijeka, VIK, Energo)</t>
  </si>
  <si>
    <t>02-01-25/2018</t>
  </si>
  <si>
    <t xml:space="preserve">Izgradnja / rekonstrukcija kolno pristupnog puta na Biviju - građenje
</t>
  </si>
  <si>
    <t>02-01-26/2018</t>
  </si>
  <si>
    <t>01.12.2018 - 01.12.2020</t>
  </si>
  <si>
    <t>02-01-27/2018</t>
  </si>
  <si>
    <t>02-01-28/2018</t>
  </si>
  <si>
    <t>02-01-29/2018</t>
  </si>
  <si>
    <t>X.</t>
  </si>
  <si>
    <t>01.12.2018 - 01.12.2019</t>
  </si>
  <si>
    <t>02-01-30/2018</t>
  </si>
  <si>
    <t>02-01-31/2018</t>
  </si>
  <si>
    <t>02-01-32/2018</t>
  </si>
  <si>
    <t>02-01-33/2018</t>
  </si>
  <si>
    <t>02-01-34/2018</t>
  </si>
  <si>
    <t>02-01-35/2018</t>
  </si>
  <si>
    <t>01.05.2018 - 01.12.2018</t>
  </si>
  <si>
    <t>02-04-01/2018</t>
  </si>
  <si>
    <t>Tehnička priprema za uređenje trga ispred Građevinske tehničke škole u Ulici Podhumskih žrtava kod kućnog broja 4</t>
  </si>
  <si>
    <t>01.07.2018 - 31.12.2018</t>
  </si>
  <si>
    <t>02-04-02/2018</t>
  </si>
  <si>
    <t>Tehnička priprema za uređenje dječjeg igrališta u Ulici Josipa Mohorića sjeverno od kućnog broja 37</t>
  </si>
  <si>
    <t>V.</t>
  </si>
  <si>
    <t>01.05.2018 - 31.12.2018</t>
  </si>
  <si>
    <t>02-04-03/2018</t>
  </si>
  <si>
    <t>Dohranjivanje plaža šljunkom: plaža za pse (Igralište Brajdica), plaža Ploče, Igralište: istočna plažica, Lungo mare do fitness sprava Preluk</t>
  </si>
  <si>
    <t>I.</t>
  </si>
  <si>
    <t>01.01.2018 - 31.05.2018</t>
  </si>
  <si>
    <t>02-04-04/2018</t>
  </si>
  <si>
    <t>Uređenje sunčališta na plaži Bivio II dio uređenja</t>
  </si>
  <si>
    <t>01.02.2018 - 31.12.2018</t>
  </si>
  <si>
    <t>02-04-05/2018</t>
  </si>
  <si>
    <t>Uređenje sunčališta plaže Park Hotel zapad (ex Plaža 2)</t>
  </si>
  <si>
    <t>01.02.2018 - 31.05.2018</t>
  </si>
  <si>
    <t>02-04-06/2018</t>
  </si>
  <si>
    <t>Uređenje staze uz šljunčanu plažicu istočno na plaži Igralište</t>
  </si>
  <si>
    <t>III.</t>
  </si>
  <si>
    <t>02-04-07/2018</t>
  </si>
  <si>
    <t>Održavanje objekata i uređaja na plažama (građevinsko-obrtnički radovi)</t>
  </si>
  <si>
    <t>02-04-08/2018</t>
  </si>
  <si>
    <t>Građevinsko zanatski radovi na plažama (montaža i demontaža opreme)</t>
  </si>
  <si>
    <t>02-04-09/2018</t>
  </si>
  <si>
    <t>Nabava i postava fitnes sprava</t>
  </si>
  <si>
    <t>02-04-10/2018</t>
  </si>
  <si>
    <t>Bravarski radovi: održavanje ograda, tobogana, penjalica i rukohvata na stubištima</t>
  </si>
  <si>
    <t>02-04-11/2018</t>
  </si>
  <si>
    <t>Održavanje stjenskog pokosa na plaži Glavanovo i Grčevo</t>
  </si>
  <si>
    <t>02-04-12/2018</t>
  </si>
  <si>
    <t>Održavanje hortikulture i uklanjanje otpada na pomorskom dobru od Pećina do Preluka</t>
  </si>
  <si>
    <t>02-04-13/2018</t>
  </si>
  <si>
    <t>Nabava novih klupa i dječjih sprava</t>
  </si>
  <si>
    <t>02-04-14/2018</t>
  </si>
  <si>
    <t>Uređenje i opremanje lokacije - zelene površine za kućne ljubimce</t>
  </si>
  <si>
    <t>01.04.2018 - 31.12.2018</t>
  </si>
  <si>
    <t>02-04-15/2018</t>
  </si>
  <si>
    <t>Nabavka zastava potrebnih za kićenje grada povodom državnih praznika i blagdana</t>
  </si>
  <si>
    <t>02-04-16/2018</t>
  </si>
  <si>
    <t>Nabava i postava eksponata edukativnog sadržaja u parkovima</t>
  </si>
  <si>
    <t>Tehnička priprema za uređenje postojećeg parka jugoistočno od kućnog broja 6 u Ulici Uspon Irene Tomee</t>
  </si>
  <si>
    <t>01.01.2018 - 31.12.2018</t>
  </si>
  <si>
    <t>02-04-18/2018</t>
  </si>
  <si>
    <t>Tehnička priprema za uređenje dječjeg igrališta i okoliša u Ulici Hahlić od kućnog broja 17 do 27</t>
  </si>
  <si>
    <t>01.06.2018 - 31.12.2018</t>
  </si>
  <si>
    <t>02-04-19/2018</t>
  </si>
  <si>
    <t>Nastavak tehničke pripreme za uređenje outdoor fitnes parka i parka za pse u Ulici Ivana Luppisa istočno od kućnog broja 15</t>
  </si>
  <si>
    <t>02-04-20/2018</t>
  </si>
  <si>
    <t>Uređenje groblja za pse na Kozali</t>
  </si>
  <si>
    <t>02-04-21/2018</t>
  </si>
  <si>
    <t>Geodetske usluge za upis cesta u zemljišne knjige</t>
  </si>
  <si>
    <t>02-04-22/2018</t>
  </si>
  <si>
    <t>Geodetske usluge u 2019. godini</t>
  </si>
  <si>
    <t>XI.</t>
  </si>
  <si>
    <t>01.01.2019 - 31.12.2019</t>
  </si>
  <si>
    <t>02-04-23/2018</t>
  </si>
  <si>
    <t>Uređenje igrališta Blažićevo Pehlin - nastavak uređenja</t>
  </si>
  <si>
    <t>02-04-24/2018</t>
  </si>
  <si>
    <t>Izrada projekta sanacije zida u Ulici Šetalište Ivana Gorana Kovačića sjeverno od kućnog broja 21a</t>
  </si>
  <si>
    <t>02-04-25/2018</t>
  </si>
  <si>
    <t>Tehnička priprema za uređenje trga ispred Robne kuće Vežica u Ulici Franje Belulovića kod kućnog broja 5</t>
  </si>
  <si>
    <t>01.09.2018 - 31.12.2018</t>
  </si>
  <si>
    <t>02-04-26/2018</t>
  </si>
  <si>
    <t>02-04-27/2018</t>
  </si>
  <si>
    <t>02-04-28/2018</t>
  </si>
  <si>
    <t>Dekoracije za manifestacije (Međunarodni karneval, Vela Gospa, Dani Sv. Vida, Dan državnosti, brod Uragan, Riječko kulturno ljeto)</t>
  </si>
  <si>
    <t>02-04-29/2018</t>
  </si>
  <si>
    <t>Tehnička priprema za uređenje rekreativne zone kod postojećeg dječjeg igrališta u Dražičkoj ulici sjeverozapadno od kućnog broja 36</t>
  </si>
  <si>
    <t>02-04-30/2018</t>
  </si>
  <si>
    <t>Uređenje spomenika Delta</t>
  </si>
  <si>
    <t>02-04-31/2018</t>
  </si>
  <si>
    <t>Uređenje ulice Milke Trnine</t>
  </si>
  <si>
    <t>02-04-32/2018</t>
  </si>
  <si>
    <t>Uređenje okoliša Klobučarićev trg</t>
  </si>
  <si>
    <t>02-04-33/2018</t>
  </si>
  <si>
    <t>Idejno rješenje uređenja Parka Mlaka</t>
  </si>
  <si>
    <t>03-00-01/2018</t>
  </si>
  <si>
    <t>Intelektualne usluge SULPiTER - Izrada Akcijskog logističkog plana (SULP-a)</t>
  </si>
  <si>
    <t>03-00-02/2018</t>
  </si>
  <si>
    <t>Usluge izrade poslovnih planova za korisnike 9. i 10. generacije Start Up inkubatora Rijeka</t>
  </si>
  <si>
    <t>05-00-01/2018</t>
  </si>
  <si>
    <t>05-00-02/2018</t>
  </si>
  <si>
    <t>Usluga predavanja na tečaju za trudnice</t>
  </si>
  <si>
    <t>06-01-01/2018</t>
  </si>
  <si>
    <t>01.01.2018 - 28.02.2018</t>
  </si>
  <si>
    <t>06-01-02/2018</t>
  </si>
  <si>
    <t>Radovi na sanaciji gledališta u Hrvatskom kulturnom domu na Sušaku</t>
  </si>
  <si>
    <t>01.06.2018 - 31.08.2018</t>
  </si>
  <si>
    <t>06-01-03/2018</t>
  </si>
  <si>
    <t>Radovi na obnovi sustava za hlađenje u Hrvatskom kulturnom domu na Sušaku</t>
  </si>
  <si>
    <t>01.04.2018 - 30.06.2018</t>
  </si>
  <si>
    <t>06-02-01/2018</t>
  </si>
  <si>
    <t>Radovi na zamjeni dijela stolarije na zgradi HNK Ivana pl. Zajca u Rijeci</t>
  </si>
  <si>
    <t>06-02-02/2018</t>
  </si>
  <si>
    <t>Usluga upravljanja projektom gradnje (ex blok Rikard Benčić)</t>
  </si>
  <si>
    <t>OTVORENI VV</t>
  </si>
  <si>
    <t>06-02-03/2018</t>
  </si>
  <si>
    <t>Usluga stručnog nadzora nad izvođenjem radova T i Ciglene zgrade</t>
  </si>
  <si>
    <t>02.04.2018 - 31.12.2019</t>
  </si>
  <si>
    <t>06-02-04/2018</t>
  </si>
  <si>
    <t>Radovi na rekonstrukciji - T i Cigleni objekt</t>
  </si>
  <si>
    <t>01.05.2018 - 31.12.2019</t>
  </si>
  <si>
    <t>06-02-05/2018</t>
  </si>
  <si>
    <t>Nadzor nad izvođenjem radova statičke sanacije i konzervacije zapadnog zida stambenog dijela Trsatskog Kaštela</t>
  </si>
  <si>
    <t>01.02.2018 - 01.08.2018</t>
  </si>
  <si>
    <t>06-02-06/2018</t>
  </si>
  <si>
    <t>Izrada konzervatorske podloge za plan Starog grada</t>
  </si>
  <si>
    <t>06-02-07/2018</t>
  </si>
  <si>
    <t>Izvedba skele za restauratorske radove na stropu gledališta HNK</t>
  </si>
  <si>
    <t>01.07.2018 - 01.09.2018</t>
  </si>
  <si>
    <t>06-02-08/2018</t>
  </si>
  <si>
    <t>Usluga tiskanja knjige "Trg pul Vele crikve u Rijeci-srednji vijek"</t>
  </si>
  <si>
    <t>01.04.2018 - 01.06.2018</t>
  </si>
  <si>
    <t>06-02-09/2018</t>
  </si>
  <si>
    <t>PREG BEZ PRET OBJ MV</t>
  </si>
  <si>
    <t>01.04.2018 - 30.07.2018</t>
  </si>
  <si>
    <t>06-02-10/2018</t>
  </si>
  <si>
    <t>Usluga revizije projekta ukupnog integriranog programa Turistička valorizacija reprezentativnih spomenika riječke industrijske baštine</t>
  </si>
  <si>
    <t>15.03.2018 - 31.12.2021</t>
  </si>
  <si>
    <t>06-02-11/2018</t>
  </si>
  <si>
    <t>Radovi na rekonstrukciji m/b Galeb</t>
  </si>
  <si>
    <t>01.07.2018 - 31.12.2019</t>
  </si>
  <si>
    <t>06-02-12/2018</t>
  </si>
  <si>
    <t>01.09.2018 - 30.06.2019</t>
  </si>
  <si>
    <t>06-02-13/2018</t>
  </si>
  <si>
    <t>06-02-14/2018</t>
  </si>
  <si>
    <t>Izrada krajobraznog projekta obnove, uređenja i održavanja grobljanskih parkova groblja Kozala i Trsat</t>
  </si>
  <si>
    <t>06-02-15/2018</t>
  </si>
  <si>
    <t>Izrada projektne dokumentacije obnove i sanacije pročelja H objekta</t>
  </si>
  <si>
    <t>15.03.2018 - 15.05.2018</t>
  </si>
  <si>
    <t>06-02-16/2018</t>
  </si>
  <si>
    <t>Izvođenje radova sanacije pročelja H objekta</t>
  </si>
  <si>
    <t>06-02-17/2018</t>
  </si>
  <si>
    <t>Izrada elaborata za potrebe provedbe Arhitektonsko - urbanističkog natječaja za idejno rješenje uređenja i programsko korištenje prostora Kaštela Trsat</t>
  </si>
  <si>
    <t>06-02-18/2018</t>
  </si>
  <si>
    <t>Izvođenje radova sanacije terase ispred Mira Junaka</t>
  </si>
  <si>
    <t>06-02-19/2018</t>
  </si>
  <si>
    <t>Usluge savjetovanja u pripremi tehničke dokumentacije za obnovu m/b Galeb i provedbi postupka javne nabave</t>
  </si>
  <si>
    <t>01.02.2018 - 30.06.2018</t>
  </si>
  <si>
    <t>08-00-01/2018</t>
  </si>
  <si>
    <t>08-00-02/2018</t>
  </si>
  <si>
    <t>Usluga osiguranja informatičke opreme</t>
  </si>
  <si>
    <t>08-00-03/2018</t>
  </si>
  <si>
    <t>Usluge osiguranja službenika i namještenika Grada Rijeke i djelatnika proračunskih korisnika Grada Rijeke od posljedica nesretnog slučaja</t>
  </si>
  <si>
    <t>08-00-04/2018</t>
  </si>
  <si>
    <t>Osiguranje od odgovornosti za manifestacije i priredbe u organizaciji Grada Rijeke</t>
  </si>
  <si>
    <t>09-00-01/2018</t>
  </si>
  <si>
    <t>Opskrba prirodnim plinom</t>
  </si>
  <si>
    <t>09-00-02/2018</t>
  </si>
  <si>
    <t>Ispitivanja instalacija, uređaja i opreme</t>
  </si>
  <si>
    <t>09-00-03/2018</t>
  </si>
  <si>
    <t>Održavanje i servisiranje vatrogasnih aparata</t>
  </si>
  <si>
    <t>09-00-04/2018</t>
  </si>
  <si>
    <t>Održavanje i servisiranje vatrodojavnih sustava</t>
  </si>
  <si>
    <t>09-00-05/2018</t>
  </si>
  <si>
    <t>Usluga izrade biltena za potrebe MO Grada Rijeke</t>
  </si>
  <si>
    <t>09-00-06/2018</t>
  </si>
  <si>
    <t>Nabava odora i osobnih zaštitnih sredstava</t>
  </si>
  <si>
    <t>09-00-07/2018</t>
  </si>
  <si>
    <t>Nabava fotografske opreme</t>
  </si>
  <si>
    <t>09-00-08/2018</t>
  </si>
  <si>
    <t>Izrada projekta audio sustava Gradske vijećnice</t>
  </si>
  <si>
    <t>09-00-09/2018</t>
  </si>
  <si>
    <t>Nabava i ugradnja klima uređaja</t>
  </si>
  <si>
    <t>09-00-10/2018</t>
  </si>
  <si>
    <t>Održavanje i servisiranje klima uređaja</t>
  </si>
  <si>
    <t>09-00-11/2018</t>
  </si>
  <si>
    <t>09-00-12/2018</t>
  </si>
  <si>
    <t>Nabava telefonskih aparata</t>
  </si>
  <si>
    <t>09-00-13/2018</t>
  </si>
  <si>
    <t>Nabava uredskog materijala</t>
  </si>
  <si>
    <t>09-00-14/2018</t>
  </si>
  <si>
    <t>Najam fotokopirnih aparata</t>
  </si>
  <si>
    <t>10-00-01/2018</t>
  </si>
  <si>
    <t>Knjigovodstvene usluge (za potrebe vijeća i predstavnika nacionalnih manjina za grad Rijeku)</t>
  </si>
  <si>
    <t>10-00-02/2018</t>
  </si>
  <si>
    <t>Usluge najma opreme za rasvjetu i ozvučenje prigodom održavanja javnih manifestacija</t>
  </si>
  <si>
    <t>20.01.2018 - 01.01.2019</t>
  </si>
  <si>
    <t>10-00-03/2018</t>
  </si>
  <si>
    <t>Najam kemijskih WC-a (za javne manifestacije u organizaciji Grada Rijeke)</t>
  </si>
  <si>
    <t>10-00-04/2018</t>
  </si>
  <si>
    <t>Urednički poslovi na portalu-usluge promidžbe</t>
  </si>
  <si>
    <t>10-00-05/2017</t>
  </si>
  <si>
    <t>Cvjetne dekoracije (dekoracija prostora i buketi za potrebe protokola, vijenci i sl.)</t>
  </si>
  <si>
    <t>10-00-06/2018</t>
  </si>
  <si>
    <t>Pića (za potrebe protokola i javnih manifestacija)</t>
  </si>
  <si>
    <t>10-00-07/2018</t>
  </si>
  <si>
    <t>Razni prehrambeni proizvodi (za potrebe protokola i javnih manifestacija)</t>
  </si>
  <si>
    <t>10-00-08/2018</t>
  </si>
  <si>
    <t>Restoranske usluge zatvorenog tipa (za potrebe protokola)</t>
  </si>
  <si>
    <t>10-00-09/2018</t>
  </si>
  <si>
    <t>Hotelske usluge (za potrebe protokola)</t>
  </si>
  <si>
    <t>15.01.2018 - 01.01.2019</t>
  </si>
  <si>
    <t>10-00-10/2018</t>
  </si>
  <si>
    <t>Restoranske usluge otvorenog tipa (za potrebe protokola)</t>
  </si>
  <si>
    <t>10-00-11/2018</t>
  </si>
  <si>
    <t>Usluge cateringa (za potrebe protokola)</t>
  </si>
  <si>
    <t>10-00-12/2018</t>
  </si>
  <si>
    <t>Priprema obroka (Veliki petak, Gastrofešta i sl.)</t>
  </si>
  <si>
    <t>10-00-13/2018</t>
  </si>
  <si>
    <t>Usluge najma aluminijskih krovnih konstrukcija prigodom održavanja javnih manifestacija</t>
  </si>
  <si>
    <t>01.02.2018 - 01.01.2019</t>
  </si>
  <si>
    <t>10-00-14/2018</t>
  </si>
  <si>
    <t>Usluge praćenja, prikupljanja, selekcije i analize medijskih objava</t>
  </si>
  <si>
    <t>XII.</t>
  </si>
  <si>
    <t>10-00-15/2018</t>
  </si>
  <si>
    <t>Usluga organizacije festivala Melodije Istre i Kvarnera 2018.</t>
  </si>
  <si>
    <t>01.06.2018 - 30.06.2018</t>
  </si>
  <si>
    <t>10-00-16/2018</t>
  </si>
  <si>
    <t>Usluge fotokopiranja i uvezivanja materijala</t>
  </si>
  <si>
    <t>10-00-17/2018</t>
  </si>
  <si>
    <t>Usluge prijevoza putnika</t>
  </si>
  <si>
    <t>10-00-18/2018</t>
  </si>
  <si>
    <t>Usluge poduka klizanja</t>
  </si>
  <si>
    <t>01.11.2018 - 31.12.2018</t>
  </si>
  <si>
    <t>10-00-19/2018</t>
  </si>
  <si>
    <t>Najam audiovizualne opreme za novogodišnji koncert</t>
  </si>
  <si>
    <t>31.12.2018 - 01.01.2019</t>
  </si>
  <si>
    <t>10-00-20/2018</t>
  </si>
  <si>
    <t>Karnevalska prehrana</t>
  </si>
  <si>
    <t>10.02.2018 - 11.02.2018</t>
  </si>
  <si>
    <t>11-00-01/2018</t>
  </si>
  <si>
    <t>Usluga nadzora i održavanja centralnog informacijsko-komunikacijskog sustava Rijeka City Card</t>
  </si>
  <si>
    <t>11-00-02/2018</t>
  </si>
  <si>
    <t>Usluga održavanja winGPS licenci i sustava s proširenim održavanjem</t>
  </si>
  <si>
    <t>11-00-03/2018</t>
  </si>
  <si>
    <t>Održavanje PandoPad uređaja i programske podrške</t>
  </si>
  <si>
    <t>11-00-04/2018</t>
  </si>
  <si>
    <t>Usluga održavanja Multimedijalnog portala</t>
  </si>
  <si>
    <t>11-00-05/2018</t>
  </si>
  <si>
    <t>Usluga održavanja sustava "PisScan, NetSign, SMS servis i interaktivni obrasci"</t>
  </si>
  <si>
    <t>11-00-06/2018</t>
  </si>
  <si>
    <t>Usluga održavanja softvera za prometno i komunalno redarstvo</t>
  </si>
  <si>
    <t>11-00-07/2018</t>
  </si>
  <si>
    <t>Održavanje sustava "Kontakt centar"</t>
  </si>
  <si>
    <t>11-00-08/2018</t>
  </si>
  <si>
    <t>Održavanje VMware hipervizora i Virtual Center sustava za centralno upravljanje za 2018.</t>
  </si>
  <si>
    <t>11-00-09/2018</t>
  </si>
  <si>
    <t>Održavanje Cisco IOS-a za 2018.</t>
  </si>
  <si>
    <t>11-00-10/2018</t>
  </si>
  <si>
    <t>Održavanje MS System Center i Patch za 2018.</t>
  </si>
  <si>
    <t>11-00-11/2018</t>
  </si>
  <si>
    <t>Održavanje aktivne Cisco opreme i pasivne opreme za 2018.</t>
  </si>
  <si>
    <t>11-00-12/2018</t>
  </si>
  <si>
    <t>Održavanje uređaja za besprekidno napajanje električnom energijom za 2018.</t>
  </si>
  <si>
    <t>11-00-13/2018</t>
  </si>
  <si>
    <t>Nabava datacentra putem operativnog leasinga</t>
  </si>
  <si>
    <t>01.01.2019 - 01.01.2024</t>
  </si>
  <si>
    <t>11-00-14/2018</t>
  </si>
  <si>
    <t>Pretplata za softver RedHat (produljenje 3 godine)</t>
  </si>
  <si>
    <t>01.04.2018 - 01.04.2021</t>
  </si>
  <si>
    <t>11-00-15/2018</t>
  </si>
  <si>
    <t>Usluga obnove licenci Cisco Smartnet-a</t>
  </si>
  <si>
    <t>16.07.2018 - 15.07.2019</t>
  </si>
  <si>
    <t>11-00-16/2018</t>
  </si>
  <si>
    <t>Nabava komunikacijske opreme</t>
  </si>
  <si>
    <t>11-00-17/2018</t>
  </si>
  <si>
    <t>Pretplata za softver KEMP, Fortigate i Fortianalyzer</t>
  </si>
  <si>
    <t>01.09.2018 - 01.09.2019</t>
  </si>
  <si>
    <t>11-00-18/2018</t>
  </si>
  <si>
    <t>Nabava, montaža i programiranje  komunikacijske opreme za potrebe Projekta besplatnog bežičnog Interneta Grada Rijeke - Proširenje područja pokrivenosti</t>
  </si>
  <si>
    <t>01.05.2018 - 01.08.2018</t>
  </si>
  <si>
    <t>11-00-19/2018</t>
  </si>
  <si>
    <t>Izgradnja - vlastiti projekti (svjetlovodna infrastruktura) - objekti MO (uključivanje u EKM Grada Rijeke)</t>
  </si>
  <si>
    <t>11-00-20/2018</t>
  </si>
  <si>
    <t>Širokopojasna gradska mreža - Izgradnja svjetlovodnih prstenova (Suradnja Sporazum Grad Rijeka-CARNet-Ministarstvo uprave) - provodi  CARNet</t>
  </si>
  <si>
    <t>11-00-21/2018</t>
  </si>
  <si>
    <t>Informatička edukacija građana</t>
  </si>
  <si>
    <t>11-00-22/2018</t>
  </si>
  <si>
    <t>Nabava računalne opreme za potrebe ITU PT</t>
  </si>
  <si>
    <t>17-00-01/2018</t>
  </si>
  <si>
    <t>Izvođenje radova dobave i montaže zaštitne skele  na poslovnoj građevini Vodovodna 7 (ex Rade Končar)</t>
  </si>
  <si>
    <t>17-00-02/2018</t>
  </si>
  <si>
    <t xml:space="preserve">Usluge izrade tehničke dokumentacije - rješenja uređenja mjernog mjesta prema tipizaciji HEP-a za 2018. godinu 
</t>
  </si>
  <si>
    <t>31.01.2018 - 31.12.2018</t>
  </si>
  <si>
    <t>17-00-03/2018</t>
  </si>
  <si>
    <t>Izvođenje radova na uklanjanju opasnih dijelova građevina na adresi Vodovodna 7 - ex. Kompleks Rade Končar</t>
  </si>
  <si>
    <t>17-00-04/2018</t>
  </si>
  <si>
    <t xml:space="preserve">Izrada projektne dokumentacije za uređenje okoliša u PPO Galeb, Kvaternikova 60
</t>
  </si>
  <si>
    <t>15.02.2018 - 31.12.2018</t>
  </si>
  <si>
    <t>17-00-05/2018</t>
  </si>
  <si>
    <t>17-00-06/2018</t>
  </si>
  <si>
    <t xml:space="preserve">Izvođenje radova sanacije balkona zgrade HNK I. pl. Zajca
</t>
  </si>
  <si>
    <t>01.02.2018 - 30.05.2018</t>
  </si>
  <si>
    <t>17-00-07/2018</t>
  </si>
  <si>
    <t xml:space="preserve">Usluga izrade tehničke dokumentacije uređenja elektroinstalacije zajedničkih dijelova zgrade Blaža Polića 2
</t>
  </si>
  <si>
    <t>01.03.2018 - 30.04.2018</t>
  </si>
  <si>
    <t>17-00-08/2018</t>
  </si>
  <si>
    <t>01.01.2018 - 30.04.2018</t>
  </si>
  <si>
    <t>17-00-09/2018</t>
  </si>
  <si>
    <t>08.02.2018 - 08.04.2018</t>
  </si>
  <si>
    <t>17-00-10/2018</t>
  </si>
  <si>
    <t xml:space="preserve">Stručni nadzor nad izvođenjem radova i kordinator II za energetsku obnovu OŠ Podmurvice, Podmurvice 6, Rijeka
</t>
  </si>
  <si>
    <t>15.02.2018 - 15.07.2018</t>
  </si>
  <si>
    <t>17-00-11/2018</t>
  </si>
  <si>
    <t xml:space="preserve">Stručni nadzor nad izvođenjem radova i kordinator II za energetsku obnovu PPO  Podmurvice, Cavtatska 4, Rijeka 
</t>
  </si>
  <si>
    <t>15.03.2018 - 15.07.2018</t>
  </si>
  <si>
    <t>17-00-12/2018</t>
  </si>
  <si>
    <t xml:space="preserve">Stručni nadzor nad izvođenjem radova i kordinator II za energetsku obnovu OŠ Gelsi, Vukovarska 27, Rijeka
</t>
  </si>
  <si>
    <t>17-00-13/2018</t>
  </si>
  <si>
    <t xml:space="preserve">Stručni nadzor nad izvođenjem radova i kordinator II za energetsku obnovu PPO Kvarner, Kalvarija 1/1, Rijeka
</t>
  </si>
  <si>
    <t>01.02.2018 - 15.06.2018</t>
  </si>
  <si>
    <t>17-00-14/2018</t>
  </si>
  <si>
    <t xml:space="preserve">Stručni nadzor nad izvođenjem radova i kordinator II za energetsku obnovu PPO  Veseljko, J.Polić Kamova 58, Rijeka 
</t>
  </si>
  <si>
    <t>17-00-15/2018</t>
  </si>
  <si>
    <t xml:space="preserve">Stručni nadzor nad izvođenjem radova i kordinator II za energetsku obnovu OŠ Škurinje, Mihačeva draga 13, Rijeka 
</t>
  </si>
  <si>
    <t>01.02.2018 - 15.07.2018</t>
  </si>
  <si>
    <t>17-00-16/2018</t>
  </si>
  <si>
    <t xml:space="preserve">Sanacija dimnjaka na objektima u vlasništvu Grada Rijeke 
</t>
  </si>
  <si>
    <t>17-00-17/2018</t>
  </si>
  <si>
    <t>Energetsko certificiranje složenih tehničkih sustava</t>
  </si>
  <si>
    <t>01.02.2018 - 01.05.2018</t>
  </si>
  <si>
    <t>17-00-18/2018</t>
  </si>
  <si>
    <t xml:space="preserve">Usluge energetskog certificiranja stambenih i poslovnih prostora za 2019. godinu </t>
  </si>
  <si>
    <t>17-00-19/2018</t>
  </si>
  <si>
    <t xml:space="preserve">Usluga održavanja sustava daljinskog očitanja potrošnje energenata i vode za zgrade u vlasništvu Grada Rijeke 
</t>
  </si>
  <si>
    <t>17-00-20/2018</t>
  </si>
  <si>
    <t xml:space="preserve">Izrada elaborata prometne vrijednosti stambenih i poslovnih prostora te revizija istih 
</t>
  </si>
  <si>
    <t>17-00-21/2018</t>
  </si>
  <si>
    <t xml:space="preserve">Obavljanje geodetskih usluga gruntovno - katastarske identifikacije objekata javne, poslovne i/ili stambene namjene
</t>
  </si>
  <si>
    <t>17-00-22/2018</t>
  </si>
  <si>
    <t xml:space="preserve">Usluga izrade dokumentacije potrebne za ozakonjenje nezakonito izgrađenih zgrada javne, poslovne i stambene namjene
</t>
  </si>
  <si>
    <t>17-00-23/2018</t>
  </si>
  <si>
    <t>Usluga izrade geodetskog elaborata za evidentiranje građevine i evidentiranja stvarnog položaja pojedinačnih već evidentiranih katastarskih čestica</t>
  </si>
  <si>
    <t>17-00-24/2018</t>
  </si>
  <si>
    <t xml:space="preserve">Usluge upravljanja nekretninama (stambenim, stambeno-poslovnim i poslovnim zgradama) kojima gospodari Grad Rijeka na području grada Rijeke za razdoblje od 2 godine
</t>
  </si>
  <si>
    <t>Okvirni sporazum</t>
  </si>
  <si>
    <t>01.01.2019 - 31.12.2020</t>
  </si>
  <si>
    <t>17-00-25/2018</t>
  </si>
  <si>
    <t>Izvođenje građevinsko - obrtničkih i instalaterskih radova na objektima u vlasništvu Grada Rijeke</t>
  </si>
  <si>
    <t>01.03.2018 - 01.03.2019</t>
  </si>
  <si>
    <t>17-00-26/2018</t>
  </si>
  <si>
    <t>Izvođenje radova sanacije vlaženja - poslovni prostor Hahlić 19a</t>
  </si>
  <si>
    <t>15.02.2018 - 15.03.2018</t>
  </si>
  <si>
    <t>17-00-27/2018</t>
  </si>
  <si>
    <t xml:space="preserve">Odštopavanje kanalizacije u objektima u vlasništvu Grada Rijeke
</t>
  </si>
  <si>
    <t>01.02.2018 - 01.02.2019</t>
  </si>
  <si>
    <t>17-00-28/2018</t>
  </si>
  <si>
    <t>Izrada etažnog elaborata kompleksa Milutina Barača 66</t>
  </si>
  <si>
    <t>15.02.2018 - 31.03.2018</t>
  </si>
  <si>
    <t>Evidencijski broj nabave</t>
  </si>
  <si>
    <t>CPV oznaka  i naziv</t>
  </si>
  <si>
    <t>Procijenjena vrijednost 
nabave</t>
  </si>
  <si>
    <t>Planirana 
vrijednost 
nabave</t>
  </si>
  <si>
    <t xml:space="preserve">Vrsta postupka  nabave </t>
  </si>
  <si>
    <t xml:space="preserve">Planirani početak postupka           </t>
  </si>
  <si>
    <t>Predmet podijeljen na grupe?</t>
  </si>
  <si>
    <t xml:space="preserve">Ugovor / okvirni sporazum </t>
  </si>
  <si>
    <t xml:space="preserve">Planirano trajanje ugovora / okvirnog sporazuma </t>
  </si>
  <si>
    <t>Odjel za razvoj, urbanizam, ekologiju i gospodarenje zemljištem</t>
  </si>
  <si>
    <t>NE</t>
  </si>
  <si>
    <t>DA</t>
  </si>
  <si>
    <t>Odjel za komunalni sustav</t>
  </si>
  <si>
    <t>Direkcija plana, razvoja i gradnje</t>
  </si>
  <si>
    <t>Direkcija zajedničke komunalne djelatnosti</t>
  </si>
  <si>
    <t>Odjel za poduzetništvo</t>
  </si>
  <si>
    <t>Odjel za zdravstvo i socijalnu skrb</t>
  </si>
  <si>
    <t>Odjel za kulturu</t>
  </si>
  <si>
    <t>Direkcija programa</t>
  </si>
  <si>
    <t>Direkcija za zaštitu i očuvanje kulturnih dobara</t>
  </si>
  <si>
    <t>Direkcija za zaštitu i očuvanje kulturnih dobara:</t>
  </si>
  <si>
    <t>Odjel za kulturu:</t>
  </si>
  <si>
    <t>Odjel za razvoj, urbanizam, ekologiju i gospodarenje zemljištem:</t>
  </si>
  <si>
    <t>Direkcija plana, razvoja i gradnje:</t>
  </si>
  <si>
    <t>Direkcija zajedničke komunalne djelatnosti:</t>
  </si>
  <si>
    <t>Odjel za komunalni sustav:</t>
  </si>
  <si>
    <t>Odjel za poduzetništvo:</t>
  </si>
  <si>
    <t>Odjel za zdravstvo i socijalnu skrb:</t>
  </si>
  <si>
    <t>Direkcija programa:</t>
  </si>
  <si>
    <t>Odjel za financije</t>
  </si>
  <si>
    <t>Odjel za financije:</t>
  </si>
  <si>
    <t>Odjel za gradsku samoupravu i upravu</t>
  </si>
  <si>
    <t>Odjel za gradsku samoupravu i upravu:</t>
  </si>
  <si>
    <t>Ured Grada</t>
  </si>
  <si>
    <t>Ured Grada:</t>
  </si>
  <si>
    <t>Zavod za informatičku djelatnost</t>
  </si>
  <si>
    <t>Zavod za informatičku djelatnost:</t>
  </si>
  <si>
    <t>Odjel za gospodarenje imovinom</t>
  </si>
  <si>
    <t>Sveukupno:</t>
  </si>
  <si>
    <t>Grupa II. Priprema poziva</t>
  </si>
  <si>
    <t>Grupa III. Usluga ocjene kvalitete projektnih prijedloga - stručnjak za razvoj poduzetništva iz područja ekonomije</t>
  </si>
  <si>
    <t>Grupa IV. Usluga ocjene kvalitete projektnih prijedloga - stručnjak  iz područja građevine</t>
  </si>
  <si>
    <t>Grupa V. Usluga ocjene kvalitete projektnih prijedloga - stručnjak  za razvoj poduzetništva iz područja prava</t>
  </si>
  <si>
    <t>Usluge vanjskih stručnjaka za specifični cilj 3a2 OPKK za ITU mehanizam</t>
  </si>
  <si>
    <t>Grupa III. Usluga ocjene kvalitete projektnog prijedloga - stručnjak iz područja prometa</t>
  </si>
  <si>
    <t>Grupa IV. Usluga ocjene kvalitete projektnog prijedloga - stručnjak iz područja ekonomije</t>
  </si>
  <si>
    <t>Grupa V. Usluga ocjene kvalitete projektnog prijedloga - stručnjak iz područja prava</t>
  </si>
  <si>
    <t>Grupa I. Procjena elemenata državnih potpora</t>
  </si>
  <si>
    <t>Grupa III. Usluga ocjene kvalitete projektnog prijedloga - stručnjak iz područja energetike</t>
  </si>
  <si>
    <t>Grupa V. Usluga ocjene kvalitete projektnog prijedloga - stručnjak iz područja strojarstva</t>
  </si>
  <si>
    <t>Grupa III. Usluga ocjene kvalitete projektnih prijedloga - stručnjak za kulturnu baštinu i/ili turizam</t>
  </si>
  <si>
    <t>Grupa IV. Usluga ocjene kvalitete projektnih prijedloga - stručnjak iz područja ekonomije</t>
  </si>
  <si>
    <t>Grupa V. Usluga ocjene kvalitete projektnih prijedloga - stručnjak  iz područja arhitekture</t>
  </si>
  <si>
    <t>Grupa III. Usluga ocjene kvalitete projektnih prijedloga - stručnjak iz područja arhitekture ili građenja</t>
  </si>
  <si>
    <t>Grupa V. Usluga ocjene kvalitete projektnih prijedloga - stručnjak iz područja urbanog planiranja</t>
  </si>
  <si>
    <t>Direkcija za provedbu integriranih teritorijalnih ulaganja (ITU)</t>
  </si>
  <si>
    <t>Direkcija za provedbu integriranih teritorijalnih ulaganja (ITU):</t>
  </si>
  <si>
    <t>Grupa I - Usluge tiskanja materijala</t>
  </si>
  <si>
    <t>Grupa II - Usluga tiskanja oznaka vidljivosti za ITU PT</t>
  </si>
  <si>
    <t>Usluge tiskanja</t>
  </si>
  <si>
    <t>15.10.2018 - 28.02.2019</t>
  </si>
  <si>
    <t>01.04.2018 - 31.12.2019</t>
  </si>
  <si>
    <t>Usluge osiguranja imovine Grada Rijeke i imovine Rijeka sporta d.o.o.</t>
  </si>
  <si>
    <t>Grupa I - Osiguranje imovine Grada Rijeke</t>
  </si>
  <si>
    <t>Grupa II - Osiguranje imovine Rijeka sporta d.o.o.</t>
  </si>
  <si>
    <t>Grupa I - Nabava uredskog namještaja za potrebe Grada Rijeke</t>
  </si>
  <si>
    <t>Grupa II - Nabava uredskog namještaja za potrebe ITU PT</t>
  </si>
  <si>
    <t>Nabava uredskog namještaja</t>
  </si>
  <si>
    <t>Privremeni priključci za potrebe održavanja raznih manifestacija (montaža, demontaža, dežurstvo)</t>
  </si>
  <si>
    <t>03-00-03/2018</t>
  </si>
  <si>
    <t>Usluge vanjske revizije EU projekta Rekonstrukcija i prenamjena postojeće Hale 14 u Tehnološko edukacijski poduzetnički inkubator "Proizvodni park Torpedo"</t>
  </si>
  <si>
    <t>VIII.</t>
  </si>
  <si>
    <t>01.09.2018 - 01.05.2019</t>
  </si>
  <si>
    <t>17-00-29/2018</t>
  </si>
  <si>
    <t>Rekonstrukcija i prenamjena postojeće Hale 14 u Tehnološko edukacijski poduzetnički inkubator "Proizvodni park Torpedo"</t>
  </si>
  <si>
    <t>17-00-30/2018</t>
  </si>
  <si>
    <t>Usluga stručnog nadzora te usluge koordinatora II zaštite na radu - Rekonstrukcija i prenamjena postojeće Hale 14 u Tehnološko - edukacijski poduzetnički inkubator "Proizvodni park Torpedo"</t>
  </si>
  <si>
    <t>01.03.2018 - 01.11.2018</t>
  </si>
  <si>
    <t>11-00-23/2018</t>
  </si>
  <si>
    <t>Održavanje licenci za AutoCAD - stalne mrežne licence</t>
  </si>
  <si>
    <t>01.04.2018 - 01.04.2019</t>
  </si>
  <si>
    <t>63516000-9
Usluge organizacije putovanja</t>
  </si>
  <si>
    <t>79419000-4
Usluge savjetovanja na području ocjenjivanja</t>
  </si>
  <si>
    <t>45233120-6
Radovi na izgradnji ceste</t>
  </si>
  <si>
    <t>71355000-1
Geodetske usluge</t>
  </si>
  <si>
    <t>71521000-6
Usluge nadzora gradilišta</t>
  </si>
  <si>
    <t>45220000-5
Radovi na niskogradnji i radovi na visokogradnji</t>
  </si>
  <si>
    <t>71320000-7
Usluge tehničkog projektiranja</t>
  </si>
  <si>
    <t>45244000-9
Pomorski građevinski radovi</t>
  </si>
  <si>
    <t>39113600-3 Klupe</t>
  </si>
  <si>
    <t>45262000-1
Posebni građevinski zanatski radovi drugačiji od radova na
krovu</t>
  </si>
  <si>
    <t>39113600-3
Klupe</t>
  </si>
  <si>
    <t>45222000-9
Građevinski radovi niskogradnje, osim mostova, tunela,
okana i podzemnih željeznica</t>
  </si>
  <si>
    <t>35821000-5
Zastave</t>
  </si>
  <si>
    <t>30199791-1
Zidni planeri</t>
  </si>
  <si>
    <t>45317000-2
Ostali elektroinstalaterski radovi</t>
  </si>
  <si>
    <t>45451000-3
Dekoraterski radovi</t>
  </si>
  <si>
    <t>79212300-6
Usluge obvezne revizije</t>
  </si>
  <si>
    <t>71243000-3
Izrada nacrta planova (sustavi i integracija)</t>
  </si>
  <si>
    <t>71310000-4
Tehničke savjetodavne usluge i savjetodavne usluge u graditeljstvu</t>
  </si>
  <si>
    <t>79810000-5
Usluge tiskanja</t>
  </si>
  <si>
    <t>80561000-4
Usluge izobrazbe u području zdravstvene zaštite</t>
  </si>
  <si>
    <t>45450000-6
Ostali završni građevinski radovi</t>
  </si>
  <si>
    <t>45331220-4
Radovi instaliranja klimatizacije</t>
  </si>
  <si>
    <t>45420000-7
Radovi na ugradnji stolarije</t>
  </si>
  <si>
    <t>71541000-2
Usluge vođenja projekta u građevinarstvu</t>
  </si>
  <si>
    <t>71247000-1
Nadzor građevinskih radova</t>
  </si>
  <si>
    <t>45454000-4
Radovi na rekonstrukciji</t>
  </si>
  <si>
    <t>71335000-5
Tehničke studije</t>
  </si>
  <si>
    <t>45000000-7
Gradnja</t>
  </si>
  <si>
    <t>79800000-2
Tiskanje i s tim povezane usluge</t>
  </si>
  <si>
    <t>44212317-4
Konstrukcije skela</t>
  </si>
  <si>
    <t>39154000-6
Oprema za izložbe</t>
  </si>
  <si>
    <t>38652120-7
Video projektori</t>
  </si>
  <si>
    <t>71240000-2
Arhitektonske usluge, inženjerske usluge i usluge planiranja</t>
  </si>
  <si>
    <t>45443000-4
Fasadni radovi</t>
  </si>
  <si>
    <t>72220000-3
Usluge sistemskog i tehničkog savjetovanja</t>
  </si>
  <si>
    <t>66510000-8
Usluge osiguranja</t>
  </si>
  <si>
    <t>66513200-1
Usluge osiguranja od svih rizika ugovaratelja</t>
  </si>
  <si>
    <t>66512100-3
Usluge osiguranja od nezgode</t>
  </si>
  <si>
    <t>66516000-0
Usluge osiguranja od  odgovornosti</t>
  </si>
  <si>
    <t>09123000-7
Prirodni/zemni plin</t>
  </si>
  <si>
    <t>71632000-7
Usluge tehničkih ispitivanja</t>
  </si>
  <si>
    <t>50413200-5
Usluge popravka i održavanja vatrogasne opreme</t>
  </si>
  <si>
    <t>50410000-2
Usluge popravka i održavanja aparata za mjerenje, ispitivanje
i kontrolu</t>
  </si>
  <si>
    <t>79823000-9
Usluge tiskanja i isporuke</t>
  </si>
  <si>
    <t>18100000-0
Radna odjeća, posebna radna oprema i pribor</t>
  </si>
  <si>
    <t>38650000-6
Fotografska oprema</t>
  </si>
  <si>
    <t>42510000-4
Izmjenjivači topline</t>
  </si>
  <si>
    <t>50730000-1
Usluge popravka i održavanja rashladnih skupina</t>
  </si>
  <si>
    <t>39130000-2
Uredski namještaj</t>
  </si>
  <si>
    <t>32552100-8
Telefonski aparati</t>
  </si>
  <si>
    <t>30192000-1
Uredske potrepštine</t>
  </si>
  <si>
    <t>30121000-3
Oprema za fotokopiranje i termičko kopiranje</t>
  </si>
  <si>
    <t>79211100-7
Knjigovodstvene usluge</t>
  </si>
  <si>
    <t>32321200-1
Audiovizualna oprema</t>
  </si>
  <si>
    <t>24955000-3
Kemijski zahodi</t>
  </si>
  <si>
    <t>72200000-7
Usluge programiranja  i savjetodavne usluge</t>
  </si>
  <si>
    <t>03121000-5
Vrtlarski proizvodi</t>
  </si>
  <si>
    <t>15900000-7
Pića, duhan i srodni proizvodi</t>
  </si>
  <si>
    <t>15800000-6
Razni prehrambeni proizvodi</t>
  </si>
  <si>
    <t>55100000-1
Hotelske usluge</t>
  </si>
  <si>
    <t>55312000-0
Usluge posluživanja u restoranima otvorenog tipa</t>
  </si>
  <si>
    <t>55321000-6
Usluge pripravljanja obroka</t>
  </si>
  <si>
    <t>44212320-8
Razne konstrukcije</t>
  </si>
  <si>
    <t>79310000-0
Usluge istraživanja tržišta</t>
  </si>
  <si>
    <t>79953000-9
Usluge organiziranja festivala</t>
  </si>
  <si>
    <t>79521000-2
Usluge fotokopiranja</t>
  </si>
  <si>
    <t>63000000-9
Prateće i pomoćne usluge prijevoza; usluge prijevoznih
agencija</t>
  </si>
  <si>
    <t>92600000-7
Usluge u području sporta</t>
  </si>
  <si>
    <t>55500000-5
Usluge menze i usluge dostavljanja pripremljene hrane (catering)</t>
  </si>
  <si>
    <t>55520000-1
Usluge dostavljanja pripremljene hrane (catering)</t>
  </si>
  <si>
    <t>48000000-8
Programski paketi i informacijski sustavi</t>
  </si>
  <si>
    <t>72261000-2
Usluge podrške programa</t>
  </si>
  <si>
    <t>50312310-1
Održavanje opreme mreže za prijenos podataka</t>
  </si>
  <si>
    <t>31154000-0
Neprekidno električno napajanje</t>
  </si>
  <si>
    <t>30236000-2
Razna računalna oprema</t>
  </si>
  <si>
    <t>48900000-7
Razni programski paketi i računalni sustavi</t>
  </si>
  <si>
    <t>32570000-9
Komunikacijska oprema</t>
  </si>
  <si>
    <t>80533200-1
Informatički tečajevi</t>
  </si>
  <si>
    <t>48321000-4
Programski paket za računalom potpomognuto crtanje
(CAD)</t>
  </si>
  <si>
    <t>50312300-8
Održavanje i popravak opreme mreže za prijenos podataka</t>
  </si>
  <si>
    <t>45262100-2
Radovi na postavljanju i rastavljanju skele</t>
  </si>
  <si>
    <t>71314100-3
Usluge u području električne energije</t>
  </si>
  <si>
    <t>45351000-2
Strojarski instalaterski radovi</t>
  </si>
  <si>
    <t>71314200-4
Usluge u području gospodarenja energijom</t>
  </si>
  <si>
    <t>79993000-1
Usluge upravljanja zgradama i objektima</t>
  </si>
  <si>
    <t>90400000-1
Usluge u području otpadnih voda</t>
  </si>
  <si>
    <t>71250000-5 Arhitektonske, tehničke i geodetske usluge</t>
  </si>
  <si>
    <t>45200000-9
Radovi na objektima ili dijelovima objekata visokogradnje
i niskogradnje</t>
  </si>
  <si>
    <t xml:space="preserve">Amortizacija postavljene zaštitne skele T- objekt i E- objekt (Ciglena kuća) ex kompleks Rikard Benčić
</t>
  </si>
  <si>
    <t>Radovi iluminacije i dekoracije za božićne i novogodišnje blagdane (Iluminacija i dekoracija za božićne i novogodišnje blagdane, održavanje opreme za dekoraciju, nabava opreme za dekoraciju)</t>
  </si>
  <si>
    <t>55311000-3
Usluge posluživanja u restoranima zatvorenog tipa</t>
  </si>
  <si>
    <t>01.04.2018 - 02.04.2021</t>
  </si>
  <si>
    <t>02-04-17/2018</t>
  </si>
  <si>
    <t>Direkcija za razvoj, urbanizam i ekologiju</t>
  </si>
  <si>
    <t>Dječji vrtić Rastočine - projektna dokumentacija</t>
  </si>
  <si>
    <t>Obalna šetnica s plažama zapad - idejni projekt dionice C</t>
  </si>
  <si>
    <t>Konzervatorski elaborat za Trg riječke rezolucije - Trg 128. brigade Hrvatske vojske</t>
  </si>
  <si>
    <t>Konzervatorski elaborat Grivica-Šporerova-Agatićeva ulica</t>
  </si>
  <si>
    <t>Program zaštite zraka, ozonskog sloja, ublažavanja klimatskih promjena i prilagodbe klimatskim promjenama</t>
  </si>
  <si>
    <t>Izmjene i dopune DPU dijela naselja Srdoči</t>
  </si>
  <si>
    <t>Studija uređenja rekreacijskog područja Kostabela</t>
  </si>
  <si>
    <t>Izrada idejnog građevinskog rješenja novih privoza KBC Rijeka, bolnica Sušak na Ulicu Vjekoslava Dukića</t>
  </si>
  <si>
    <t>Glavni i izvedbeni projekt uređenja Ulice M Trnine</t>
  </si>
  <si>
    <t>71220000-6
Usluge projektiranja u arhitekturi</t>
  </si>
  <si>
    <t>71300000-1
Tehničke usluge</t>
  </si>
  <si>
    <t>90720000-0
Zaštita okoliša</t>
  </si>
  <si>
    <t>71410000-5
Usluge prostornog planiranja</t>
  </si>
  <si>
    <t>01.03.2018 - 30.09.2018</t>
  </si>
  <si>
    <t>01.02.2018 - 31.08.2018</t>
  </si>
  <si>
    <t>01.03.2018 - 01.02.2019</t>
  </si>
  <si>
    <t>01.03.2018 - 31.08.2018</t>
  </si>
  <si>
    <t>01.02.2018 - 30.04.2018</t>
  </si>
  <si>
    <t>15.02.2018 - 30.09.2018</t>
  </si>
  <si>
    <t>Direkcija za razvoj, urbanizam i ekologiju:</t>
  </si>
  <si>
    <t>Ceste OU4 Martinkovac i pripadajuća komunalna infrastruktura - građenje (zajednička nabava  Grad Rijeka, VIK, Energo)</t>
  </si>
  <si>
    <t xml:space="preserve">I. izmjene i dopune </t>
  </si>
  <si>
    <t>Ceste OU4 Martinkovac i pripadajuća komunalna infrastruktura - usluga nadzora i koordinatora II zaštite na radu (zajednička nabava  Grad Rijeka, VIK, Energo)</t>
  </si>
  <si>
    <t>Ceste OU4 Martinkovac i pripadajuća komunalna infrastruktura - geodetske usluge (zajednička nabava  Grad Rijeka, VIK, Energo)</t>
  </si>
  <si>
    <t>Nabava cvjetnih sadnica i usluge organiziranja podjele/prodaje sadnica u sklopu akcije "Više cvijeća, manje smeća"</t>
  </si>
  <si>
    <t>03451100-7
Sadnice</t>
  </si>
  <si>
    <t>01.04.2018 - 31.05.2018</t>
  </si>
  <si>
    <t>Izrada promotivnih materijala za potrebe EU projekata</t>
  </si>
  <si>
    <t>22458000-5
Materijal tiskan po narudžbi</t>
  </si>
  <si>
    <t>92100000-2
Filmske i video usluge</t>
  </si>
  <si>
    <t>21.02.2018 - 07.08.2019</t>
  </si>
  <si>
    <t>02.04.2018 - 31.05.2019</t>
  </si>
  <si>
    <t>Usluga izrade troškovnika radova rekonstrukcije broda Galeb</t>
  </si>
  <si>
    <t>Izrada elaborata o stanju azbesta na brodu Galeb</t>
  </si>
  <si>
    <t>71324000-5
Usluge izrade troškovnika</t>
  </si>
  <si>
    <t>14.02.2018 - 19.03.2018</t>
  </si>
  <si>
    <t>21.02.2018 - 19.03.2018</t>
  </si>
  <si>
    <t>Nabava odora i osobnih zaštitnih sredstava za djelatnike Grada Rijeke</t>
  </si>
  <si>
    <t>Usluga čišćenja siječanj-veljača 2018</t>
  </si>
  <si>
    <t>Nadogradnja sustava tehničke zaštite u upravnoj zgradi Korzo 16</t>
  </si>
  <si>
    <t>Nabava osobne zaštitne obuće za djelatnike Grada Rijeke</t>
  </si>
  <si>
    <t>90919000-2
Usluge čišćenja ureda, škola i uredske opreme</t>
  </si>
  <si>
    <t>32323500-8
Oprema za videonadzor</t>
  </si>
  <si>
    <t>18800000-7
Obuća</t>
  </si>
  <si>
    <t>02.01.2018 - 28.02.2018</t>
  </si>
  <si>
    <t>Nabava tablet računala</t>
  </si>
  <si>
    <t>GDPR Inicijalni certifikacijski audit</t>
  </si>
  <si>
    <t>Izrada video uradaka</t>
  </si>
  <si>
    <t>92111000-2
Usluge produkcije filma i videa</t>
  </si>
  <si>
    <t>01.02.2018 - 01.03.2018</t>
  </si>
  <si>
    <t>01.04.2018 - 31.07.2018</t>
  </si>
  <si>
    <t>Usluga izrade projektne dokumentacije glavnog projekta energetske obnove krova i fasade OŠ Zamet</t>
  </si>
  <si>
    <t>Izvođenje radova energetske obnove krova i fasade OŠ Zamet</t>
  </si>
  <si>
    <t>Usluga stručnog i obračunskog nadzora nad izvođenjem radova energetske obnove krova i fasade OŠ Zamet</t>
  </si>
  <si>
    <t>Sanacija terase i ulaznog prostora u SRC Zamet</t>
  </si>
  <si>
    <t>Izvođenje radova sanacije vlaženja u OŠ Centar, Podhumskih žrtava 5, Rijeka</t>
  </si>
  <si>
    <t>Izvođenje radova na sanaciji dimnjaka  u objektu Dom mladih, Dvorac Stara Sušica, Karolinska 85, Ravna Gora</t>
  </si>
  <si>
    <t>01.03.2018 - 01.05.2018</t>
  </si>
  <si>
    <t>01.04.2018 - 01.08.2018</t>
  </si>
  <si>
    <t>15.03.2018 - 15.04.2018</t>
  </si>
  <si>
    <t>01.04.2018 - 31.08.2018</t>
  </si>
  <si>
    <t>01.04.2018 - 31.12.2019.</t>
  </si>
  <si>
    <t>Izvođenje radova hitnih intervencija na objektima kojima upravlja OGU za gospodarenje imovinom (javne, poslovne i stambene namjene)</t>
  </si>
  <si>
    <t>Grupa I - Radovi na rekonstrukciji - Cigleni objekt</t>
  </si>
  <si>
    <t>Grupa II - Radovi na rekonstrukciji - T objekt</t>
  </si>
  <si>
    <t>01.03.2018 - 31.12.2019</t>
  </si>
  <si>
    <t>15.02.2018 - 15.02.2019</t>
  </si>
  <si>
    <t>Spoj Ulice Tina Ujevića prema Dražičko - projektiranje</t>
  </si>
  <si>
    <t>Uređenje javnih površina i izgradnja pripadajuće infrastrukture unutar bivšeg tvorničkog kompleksa Rikard Benčić - usluga nadzora i koordinatora II zaštite na radu (zajednička nabava: Grad Rijeka, VIK, Energo)</t>
  </si>
  <si>
    <t>Stambena ulica OU10-faza 1 - geodetske usluge (zajednička nabava: Grad Rijeka, VIK, Energo, HEP)</t>
  </si>
  <si>
    <t>Stambena ulica OU10-faza 1 - usluga nadzora i koordinatora II zaštite na radu (zajednička nabava: Grad Rijeka, VIK, Energo, HEP)</t>
  </si>
  <si>
    <t>01.03.2018 - 31.01.2019</t>
  </si>
  <si>
    <t xml:space="preserve">II. izmjene i dopune </t>
  </si>
  <si>
    <t>Izmjene i dopune DPU područja Benčić</t>
  </si>
  <si>
    <t>Idejna rješenja osnovnih biciklističkih koridora te biciklističkih i pješačko-biciklističkih trasa/staza u gradu Rijeci</t>
  </si>
  <si>
    <t>01.06.2018 - 30.05.2019</t>
  </si>
  <si>
    <t>24.04.2018 - 31.07.2018</t>
  </si>
  <si>
    <t>07.03.2018 - 31.12.2018</t>
  </si>
  <si>
    <t>Usluge vanjskih stručnjaka za specifične ciljeve ITU mehanizma</t>
  </si>
  <si>
    <t>Grupa I. Procjena elemenata državnih potpora za SC 7ii2, 3a2, 4c3, 6e2 i 6c1</t>
  </si>
  <si>
    <t>Grupa II. Usluge pomoći u pripremi poziva za dostavu projektnih prijedloga</t>
  </si>
  <si>
    <t>Grupa III. Usluga ocjene kvalitete projektnih prijedloga - stručnjaci iz područja arhitekture i/ili građenja</t>
  </si>
  <si>
    <t>Grupa IV. Usluga ocjene kvalitete projektnih prijedloga - stručnjaci iz područja ekonomije</t>
  </si>
  <si>
    <t>Grupa V. Usluga ocjene kvalitete projektnih prijedloga - stručnjaci iz podučja strojarstva</t>
  </si>
  <si>
    <t>Grupa VI. Usluga ocjene kvalitete projektnih prijedloga - stručnjak iz podučja zaštite kulturnih dobara</t>
  </si>
  <si>
    <t>Grupa VII. Usluga ocjene kvalitete projektnih prijedloga - stručnjak iz podučja prometa</t>
  </si>
  <si>
    <t>Grupa VIII. Usluga ocjene kvalitete projektnih prijedloga - stručnjak iz podučja elektrotehnike</t>
  </si>
  <si>
    <t>10.06.2018 - 30.06.2019</t>
  </si>
  <si>
    <t>15.06.2018 - 01.04.2020</t>
  </si>
  <si>
    <t>01.06.2018 - 01.11.2018</t>
  </si>
  <si>
    <t>01.07.2018 - 01.11.2018</t>
  </si>
  <si>
    <t>Odjel za odgoj i školstvo</t>
  </si>
  <si>
    <t>Odjel za odgoj i školstvo:</t>
  </si>
  <si>
    <t>Usluge grafičkog dizajna i produkcije materijala - Građanski odgoj i obrazovanje</t>
  </si>
  <si>
    <t>Usluga evaluacije u sklopu izvannastavne aktivnosti "Građanski odgoj i obrazovanje"</t>
  </si>
  <si>
    <t>79822500-7
Usluge grafičkog oblikovanja</t>
  </si>
  <si>
    <t>27.02.2018 - 31.12.2018</t>
  </si>
  <si>
    <t>01.06.2018 - 31.12.2022</t>
  </si>
  <si>
    <t>Usluge spasilačke službe u sezoni kupanja na plaži za invalide</t>
  </si>
  <si>
    <t>60443100-6
Usluge spašavanja u zraku i na moru</t>
  </si>
  <si>
    <t>01.05.2018 - 30.09.2018</t>
  </si>
  <si>
    <t>Izrada promotivnih materijala za potrebe EU projekata (ponovljeni postupak)</t>
  </si>
  <si>
    <t>27.02.2018 - 01.06.2019</t>
  </si>
  <si>
    <t>Usluga izrade vizualno-komunikacijskog rješenja projekta "Turistička valorizacija reprezentativnih spomenika riječke industrijske baštine" (ponovljeni postupak za grupu 1. Usluga izrade vizualno-komunikacijskog rješenja)</t>
  </si>
  <si>
    <t>01.05.2018 - 30.06.2020</t>
  </si>
  <si>
    <t>Monitoring konstrukcije kosog zvonika na Trgu pul Vele crikve</t>
  </si>
  <si>
    <t>Nabava rasvjetnih tijela za uređenje interijera prostora Rijeka 2020</t>
  </si>
  <si>
    <t>71700000-5
Usluge praćenja i nadzora</t>
  </si>
  <si>
    <t>31500000-1
Rasvjetna oprema i električne svjetiljke</t>
  </si>
  <si>
    <t>01.04.2018 - 31.03.2019</t>
  </si>
  <si>
    <t>15.05.2018 - 30.06.2018</t>
  </si>
  <si>
    <t>Odjel za sport i tehničku kulturu</t>
  </si>
  <si>
    <t>Prijevoz sportaša grada Rijeke na međunarodno natjecanje</t>
  </si>
  <si>
    <t>63000000-9
Prateće i pomoćne usluge prijevoza; usluge prijevoznih agencija</t>
  </si>
  <si>
    <t>16.05.2018 - 21.05.2018</t>
  </si>
  <si>
    <t>Odjel za sport i tehničku kulturu:</t>
  </si>
  <si>
    <t>Sanacija dimnjaka sa zamjenom postojećih atmosferskih uređaja novim plinskim kondenzacijskim uređajima na objektima u vlasništvu Grada Rijeke</t>
  </si>
  <si>
    <t>Nabava računalne opreme i programskog paketa za potrebe ITU i gradske uprave</t>
  </si>
  <si>
    <t>Grupa I. Nabava programskog paketa za potrebe ITU</t>
  </si>
  <si>
    <t>01.06.2018 - 01.07.2018</t>
  </si>
  <si>
    <t>Grupa II. Nabava računalne opreme za potrebe ITU</t>
  </si>
  <si>
    <t>01.06.2018 - 31.05.2021</t>
  </si>
  <si>
    <t>Grupa III. Nabava računalne opreme za potrebe gradske uprave</t>
  </si>
  <si>
    <t>Grupa IV. Nabava plotera</t>
  </si>
  <si>
    <t>01.06.2018 -31.05.2021</t>
  </si>
  <si>
    <t>01.11.2018 - 01.03.2019</t>
  </si>
  <si>
    <t>48211000-0
Programski paket za međupovezivanje aplikacijskih platformi</t>
  </si>
  <si>
    <t>01.10.2018 - 01.12.2018</t>
  </si>
  <si>
    <t>Licence za AutoCAD - godišnji najam</t>
  </si>
  <si>
    <t>48000000-8 Programski paketi i informacijski sustavi</t>
  </si>
  <si>
    <t>30200000-1 Računarska oprema i potrepštine</t>
  </si>
  <si>
    <t>30232100-5 Pisači i ploteri</t>
  </si>
  <si>
    <t>48700000-5
Podrška programskih paketa</t>
  </si>
  <si>
    <t>Računalna oprema za komunalno i prometno redarstvo</t>
  </si>
  <si>
    <t>01.08.2018 - 31.12.2018</t>
  </si>
  <si>
    <t>01.06.2018. - 30.09.2018</t>
  </si>
  <si>
    <t>Izvođenje građevinsko obrtničkih radova u stanovima u vlasništvu Grada Rijeke, na adresama: B. Markovića 9 (stan broj 14), Meštrovićeva 32 (stan broj 14) te I. Dežmana 1 (stan broj 14)</t>
  </si>
  <si>
    <t xml:space="preserve">Izvođenje radova na energetskoj obnovi PPO Potok, Josipa Završnika 3, Rijeka </t>
  </si>
  <si>
    <t xml:space="preserve">Stručni nadzor nad izvođenjem radova i kordinator II za energetsku obnovu PPO Potok, Josipa Završnika 3, Rijeka </t>
  </si>
  <si>
    <t xml:space="preserve">Stručni nadzor nad izvođenjem radova i kordinator II za energetsku obnovu PPO Kvarner, Kalvarija 1/1, Rijeka  - ponovljeni postupak </t>
  </si>
  <si>
    <t>15.04.2018 - 15.05.2018</t>
  </si>
  <si>
    <t>01.05.2018 - 31.05.2018</t>
  </si>
  <si>
    <t>01.04.2018 - 31.10.2018</t>
  </si>
  <si>
    <t>Izvođenje radova na sanaciji dijela ravnog krova objekta HKD Sušak</t>
  </si>
  <si>
    <t>Stručni nadzor nad izvođenjem radova i koordinator II na uklanjanju opasnih dijelova građevina na adresi Vodovodna 7 - ex. Kompleks Rade Končar</t>
  </si>
  <si>
    <t>Izvođenje radova na sanaciji stropa u PPO Krijesnica, Bujska 17</t>
  </si>
  <si>
    <t>Sanacija dijela međukatne konstrukcije između suterenskog i prizemnog stana u zgradi u Rijeci, Baštijanova 8</t>
  </si>
  <si>
    <t>Postava aluminijske stolarije u više stanova, poslovnih prostora i javnom objektu u vlasništvu Grada Rijeke</t>
  </si>
  <si>
    <t>Izvođenje radova sanacije stropa poslovnog prostora na adresi Užarska 2, Rijeka</t>
  </si>
  <si>
    <t>Rekonstrukcija i prenamjena postojeće Hale 14 u Tehnološko edukacijski poduzetnički inkubator "Proizvodni park Torpedo"- ponovljeni postupak</t>
  </si>
  <si>
    <t>Usluga stručnog nadzora te usluge koordinatora II zaštite na radu - Rekonstrukcija i prenamjena postojeće Hale 14 u Tehnološko - edukacijski poduzetnički inkubator "Proizvodni park Torpedo" - ponovljeni postupak</t>
  </si>
  <si>
    <t>45261210-9
Krovopokrivački radovi</t>
  </si>
  <si>
    <t>45200000-9
Radovi na objektima ili dijelovima objekata visokogradnje i niskogradnje</t>
  </si>
  <si>
    <t>15.05.2018 - 15.06.2018</t>
  </si>
  <si>
    <t>30.04.2018 - 31.05.2018</t>
  </si>
  <si>
    <t>01.05.2018 - 01.07.2018</t>
  </si>
  <si>
    <t>26.04.2018 - 26.06.2018</t>
  </si>
  <si>
    <t>14.06.2018 - 14.08.2018</t>
  </si>
  <si>
    <t>10.05.2018 - 20.06.2018</t>
  </si>
  <si>
    <t>25.03.2018 - 25.04.2018</t>
  </si>
  <si>
    <t>Sanacija dijela međukatne konstrukcije između suterenskog i prizemnog stana u zgradi u Rijeci, Baštijanova 8 - ponovljeni postupak</t>
  </si>
  <si>
    <t>Godišnje servisiranje kotlovnica objekata Dječjeg vrtića Rijeka</t>
  </si>
  <si>
    <t>50531100-7
Usluge popravka i održavanja kotlova</t>
  </si>
  <si>
    <t>01.06.2018 - 15.07.2018</t>
  </si>
  <si>
    <t>16.08.2018 - 01.10.2018</t>
  </si>
  <si>
    <t>79342311-6
Ispitivanje zadovoljstva korisnika</t>
  </si>
  <si>
    <t>45453100-8
Sanacijski radovi</t>
  </si>
  <si>
    <t>01.08.2018 - 31.10.2018</t>
  </si>
  <si>
    <t>Nabava VMware licenci</t>
  </si>
  <si>
    <t>Nabava RedHat licence</t>
  </si>
  <si>
    <t>Usluga nadogradnje Microsoft Active Directory</t>
  </si>
  <si>
    <t>01.11.2018 - 01.11.2023</t>
  </si>
  <si>
    <t>01.11.2018 - 01.11.2021</t>
  </si>
  <si>
    <t>15.01.2019 - 15.02.2019</t>
  </si>
  <si>
    <t>Usluga nadogradnje Microsoft SQL-a</t>
  </si>
  <si>
    <t>Oracle licence</t>
  </si>
  <si>
    <t>71354200-6
Usluge aviofoto izmjere</t>
  </si>
  <si>
    <t>48610000-7
Sustavi baze podataka</t>
  </si>
  <si>
    <t>01.12.2018 - 31.12.2019</t>
  </si>
  <si>
    <t>01.01.2018 - 15.07.2018</t>
  </si>
  <si>
    <t>Pristupne ceste po rješenju o komunalnom doprinosu - projektiranje, Rekonstrukcija ulice Mate Lovraka - obnova projekta</t>
  </si>
  <si>
    <t>Nabava Microsoft licenci (zajednička nabava sa komunalnim i trgovačkim društvima)</t>
  </si>
  <si>
    <t>Izrada digitalnog ortofota područja grada Rijeke (zajednička nabava sa komunalnim društvima)</t>
  </si>
  <si>
    <t>Izvođenje radova na uređenju sanitarnog čvora na PPO Pehlin, Minakovo 30, Rijeka</t>
  </si>
  <si>
    <t>Usluga nadogradnje Microsoft Exchange-a i sustava za arhivu elektroničke pošte</t>
  </si>
  <si>
    <t xml:space="preserve">III. izmjene i dopune </t>
  </si>
  <si>
    <t>Izvođenje radova energetske obnove OŠ Zamet</t>
  </si>
  <si>
    <t>Uređenje blagovaone, arhive i spremišta u OŠ Centar</t>
  </si>
  <si>
    <t>45453000-7
Remontni i sanacijski radovi</t>
  </si>
  <si>
    <t>45421000-4
Stolarski radovi</t>
  </si>
  <si>
    <t>15.06.2018 - 15.07.2018</t>
  </si>
  <si>
    <t>23.07.2018 - 20.08.2018</t>
  </si>
  <si>
    <t>45442100-8
Ličilački radovi</t>
  </si>
  <si>
    <t xml:space="preserve">Uređenje prostorija gradske uprave na adresama Korzo 16, Trg Sv. Barbare 2, Titov trg 3 i Dolac 8    </t>
  </si>
  <si>
    <t>01.08.2018 - 30.09.2018</t>
  </si>
  <si>
    <t xml:space="preserve">Uređenje sanitarnih čvorova u objektu nužnog smještaja na adresi Antuna Mihića 2b </t>
  </si>
  <si>
    <t>45332000-3
Vodoinstalaterski radovi i radovi instaliranja odvoda</t>
  </si>
  <si>
    <t>23.07.2018 - 22.08.2018</t>
  </si>
  <si>
    <t>45112723-9
Radovi krajobraznog uređenja igrališta</t>
  </si>
  <si>
    <t xml:space="preserve">Izvođenje radova na uređenju igrališta dječjih vrtića na području Grada Rijeke  </t>
  </si>
  <si>
    <t>15.08.2018 - 15.10.2018</t>
  </si>
  <si>
    <t xml:space="preserve">Izvođenje građevinsko-obrtničkih radova na uređenju četiri stana u vlasništvu Grada Rijeke </t>
  </si>
  <si>
    <t>45400000-1
Završni građevinski radovi</t>
  </si>
  <si>
    <t>15.06.2018 - 15.08.2018</t>
  </si>
  <si>
    <t>45262600-7
Razni specijalizirani građevinski radovi</t>
  </si>
  <si>
    <t xml:space="preserve">Izvođenje radova sanacije balkona zgrade HNK I. pl. Zajca - ponovljeni postupak </t>
  </si>
  <si>
    <t>45454100-5
Radovi na obnovi</t>
  </si>
  <si>
    <t>Izvođenje radova investicijskog održavanja u vrtićima na području Grada Rijeke</t>
  </si>
  <si>
    <t>15.07.2018 - 05.08.2018</t>
  </si>
  <si>
    <t>Uređenje hodnika i sportskih dvorana (ličilački radovi i manji popravci) u osnovnim školama na području grada Rijeke</t>
  </si>
  <si>
    <t>15.07.2018 - 25.08.2018</t>
  </si>
  <si>
    <t>Sanacija sanitarnih čvorova u osnovnim školama na području grada Rijeke</t>
  </si>
  <si>
    <t>Zamjena žljebova na dijelu objekta OŠ Fran Franković</t>
  </si>
  <si>
    <t>45261320-3
Radovi postavljanja žljebova</t>
  </si>
  <si>
    <t>15.07.2018 - 15.08.2018</t>
  </si>
  <si>
    <t>Izvođenje radova na uređenju poslovnih prostora na adresama u Rijeci, Zanonova 1 i Zagrebačka 6B</t>
  </si>
  <si>
    <t>Amortizacija zaštitne skele postavljene na zgradi HNK Ivana pl. Zajca</t>
  </si>
  <si>
    <t>Izvođenje radova investicijskog održavanja u vrtićima na području Grada Rijeke - ponovljeni postupak</t>
  </si>
  <si>
    <t>15.08.2018 - 30.09.2018</t>
  </si>
  <si>
    <t>Izvođenje radova na uređenju prostora na adresama u Rijeci, Trpimirova 6/II i Kružna 8/I</t>
  </si>
  <si>
    <t>21.08.2018 - 31.08.2018</t>
  </si>
  <si>
    <t>Izvođenje radova zamjene parketa u učionici OŠ Vežica</t>
  </si>
  <si>
    <t>45432113-9
Postavljanje parketa</t>
  </si>
  <si>
    <t>27.08.2018 - 27.09.2018</t>
  </si>
  <si>
    <t>Izvođenje radova na uređenju zidova sportske dvorane u OŠ Podmurvice, Podmurvice 6, Rijeka</t>
  </si>
  <si>
    <t>45432210-9
Radovi oblaganja zida</t>
  </si>
  <si>
    <t>I. faza razvrgnuća suvlasničke zajednice kompleksa ex. Teri Crotek (suvlasništvo Grada Rijeke, KD VIK d.o.o.i KD Čistoća d.o.o.) legalizacija i parcelacija</t>
  </si>
  <si>
    <t>20.08.2018 - 05.10.2018</t>
  </si>
  <si>
    <t>71000000-8
Arhitektonske usluge, inženjerske usluge i integrirane inženjerske
usluge, prostorno planiranje i usluge krajobraznog
inženjeringa, srodne znanstvene i tehničke savjetodavne
usluge, usluge tehničkog ispitivanja i analize</t>
  </si>
  <si>
    <t xml:space="preserve">Održavanje i nadogradnja pasivne komunikacijske opreme </t>
  </si>
  <si>
    <t>01.06.2018.-30.06.2018.</t>
  </si>
  <si>
    <t>Usluga izrade studije o prostorno-planskim, urbanističkim i socijalnim aspektima budućeg korištenja industrijskog područja Mlake</t>
  </si>
  <si>
    <t>79314000-8
Usluga izrade studije izvedivosti</t>
  </si>
  <si>
    <t>30.07.2018 - 28.09.2018</t>
  </si>
  <si>
    <t>Usluga izrade dokumenta-Prijedlog mjera ekonomskog i ekološkog oporavka i sanacije industrijskog područja Mlake</t>
  </si>
  <si>
    <t>73420000-2
Prethodna studija izvodljivosti i prikaz tehnologije</t>
  </si>
  <si>
    <t>30.07.2018 - 31.10.2018</t>
  </si>
  <si>
    <t>30.06.2018 -31.12.2018.</t>
  </si>
  <si>
    <t xml:space="preserve">Grupa I. Nabava i ugradnja za lokaciju Trpimirova 2/II. kat, </t>
  </si>
  <si>
    <t>Grupa II. Dogradnja klimatizacijskog sustava na lokaciji Korzo 16</t>
  </si>
  <si>
    <t>64212000-5
Usluge mobilne telefonije</t>
  </si>
  <si>
    <t>Nabava telekomunikacijskih usluga u mobilnoj mreži - VPN usluga (Zajednička nabava s komunalnim, trgovačkim društvima i ustanovama - 12 sudionika; središnje tijelo za javnu nabavu - Grad Rijeka)</t>
  </si>
  <si>
    <t>10.07.2018 - 10.09.2018</t>
  </si>
  <si>
    <t>42642100-9
Alatni strojevi za obradu drva</t>
  </si>
  <si>
    <t>42670000-3
Dijelovi i pribor za alatne strojeve</t>
  </si>
  <si>
    <t xml:space="preserve">Nabava opreme za provedbu programa rada re-use centra </t>
  </si>
  <si>
    <t>III. izmjene i dopune 
06-00-04/2018</t>
  </si>
  <si>
    <t>23.07.2018 - 01.10.2018</t>
  </si>
  <si>
    <t>Usluga izrade elaborata konzervatorsko-restauratorskih radova za m/b Galeb</t>
  </si>
  <si>
    <t>71200000-0
Arhitektonske i srodne usluge</t>
  </si>
  <si>
    <t xml:space="preserve">III. izmjene i dopune 
</t>
  </si>
  <si>
    <t>01.10.2018 - 01.04.2020.</t>
  </si>
  <si>
    <t>Pristup poslovno stambenom kompleksu Krnjevo - pristupni put PP1 - usluge projektiranja</t>
  </si>
  <si>
    <t>Gradnja cesta u stambenom naselju Martinkovac - usluge projektiranja križanja GUV-b</t>
  </si>
  <si>
    <t>Uređenje javnih površina i izgradnja pripadajuće infrastrukture unutar bivšeg tvorničkog kompleksa Rikard Benčić- usluga nadzora i koordinatora II zaštite na radu (zajednička nabava: Grad Rijeka, VIK)</t>
  </si>
  <si>
    <t>Uređenje javnih površina i izgradnja pripadajuće infrastrukture unutar bivšeg tvorničkog kompleksa Rikard Benčić- geodetske usluge (zajednička nabava: Grad Rijeka, VIK)</t>
  </si>
  <si>
    <t>01.09.2018 - 30.03.2019</t>
  </si>
  <si>
    <t>12.06.2018 - 30.09.2018</t>
  </si>
  <si>
    <t>75252000-7
Usluge spašavanja</t>
  </si>
  <si>
    <t>Organizacija spasilačke službe na plaži Ploče</t>
  </si>
  <si>
    <t>15.09.2018 - 31.12.2019</t>
  </si>
  <si>
    <t>Grupa I. Usluga ocjene kvalitete projektnih prijedloga - stručnjaci iz područja arhitekture i/ili građenja</t>
  </si>
  <si>
    <t>Grupa II. Usluga ocjene kvalitete projektnih prijedloga - stručnjaci iz područja ekonomije</t>
  </si>
  <si>
    <t>Grupa III. Usluga ocjene kvalitete projektnih prijedloga - stručnjaci iz podučja strojarstva</t>
  </si>
  <si>
    <t>Grupa IV. Usluga ocjene kvalitete projektnih prijedloga - stručnjak iz podučja zaštite kulturnih dobara</t>
  </si>
  <si>
    <t>Grupa V. Usluga ocjene kvalitete projektnih prijedloga - stručnjak iz podučja prometa</t>
  </si>
  <si>
    <t>Grupa VI. Usluga ocjene kvalitete projektnih prijedloga - stručnjak iz podučja elektrotehnike</t>
  </si>
  <si>
    <t>01.09.2018.- 01.11.2018.</t>
  </si>
  <si>
    <t>Usluge akustičnih mjerenja za 2019. godinu</t>
  </si>
  <si>
    <t>90742300-3
Usluge praćenja zagađenja bukom</t>
  </si>
  <si>
    <t>45111300-1
Radovi demontaže</t>
  </si>
  <si>
    <t>Uklanjanje kiosaka i drugih objekata s javnih površina u gradu Rijeci u 2019. godini</t>
  </si>
  <si>
    <t>Ključarsko bravarske usluge za 2019. godinu</t>
  </si>
  <si>
    <t>Usluge preseljenja stvari iz stanova i poslovnih prostora u vlasništvu Grada Rijeke u 2019. godini</t>
  </si>
  <si>
    <t>44521000-8
Razni lokoti i brave</t>
  </si>
  <si>
    <t>60100000-9
Usluge cestovnog prijevoza</t>
  </si>
  <si>
    <t>Usluge obnove i prenamjene broda Galeb u brod muzej s pratećim komercijalnim sadržajima</t>
  </si>
  <si>
    <t>50242000-3
Usluge preinake brodova</t>
  </si>
  <si>
    <t>03.12.2018 - 05.08.2019</t>
  </si>
  <si>
    <t>Usluga izrade snimke postojećeg stanja broda Galeb</t>
  </si>
  <si>
    <t>10.09.2018 - 24.10.2018</t>
  </si>
  <si>
    <t>64210000-1
Telefonske usluge i usluge prijenosa podataka</t>
  </si>
  <si>
    <t xml:space="preserve">Pružanje javne govorne usluge u fiksnoj telefoniji, usluga prijenosa podataka i usluga stalnog pristupa internetu </t>
  </si>
  <si>
    <t>71248000-8
Nadzor projekta i dokumentacije (projektantski nadzor)</t>
  </si>
  <si>
    <t>01.01.2019. -31.12.2019</t>
  </si>
  <si>
    <t>Usluga besplatnog bežičnog pristupa Internetu - HOTSPOT usluga</t>
  </si>
  <si>
    <t>64227000-3
Integrirane telekomunikacijske usluge</t>
  </si>
  <si>
    <t>Održavanje svjetlovodne elektroničke komunikacijske infrastrukture</t>
  </si>
  <si>
    <t>50332000-1
Usluge održavanja telekomunikacijske infrastrukture</t>
  </si>
  <si>
    <t>72260000-5
Usluge povezane s programskom podrškom</t>
  </si>
  <si>
    <t>Sistemsko i aplikativno održavanje Internet GIS servera i web aplikacija za 2019.</t>
  </si>
  <si>
    <t>Održavanje licenci za GIS - Geomedia stalne licence za 2019.</t>
  </si>
  <si>
    <t>38221000-0
Geografski informacijski sustavi (GIS ili jednakovrijedno)</t>
  </si>
  <si>
    <t>Najam podatkovnog centra</t>
  </si>
  <si>
    <t>01.01.2019. -31.03.2019</t>
  </si>
  <si>
    <t>15.09.2018 - 15.11.2018</t>
  </si>
  <si>
    <t>01.10.2018 - 01.11.2018</t>
  </si>
  <si>
    <t>Izvođenje građevinsko-obrtničkih radova na uređenju četiri stana u vlasništvu Grada Rijeke - ponovljeni postupak</t>
  </si>
  <si>
    <t>Izvođenje radova na uređenju igrališta dječjih vrtića na području grada Rijeke - ponovljeni postupak</t>
  </si>
  <si>
    <t>I. izmjene i dopune 
01-01-01/2018</t>
  </si>
  <si>
    <t>I. izmjene i dopune 
01-01-02/2018</t>
  </si>
  <si>
    <t>I. izmjene i dopune 
01-01-03/2018</t>
  </si>
  <si>
    <t>I. izmjene i dopune 
01-01-04/2018</t>
  </si>
  <si>
    <t>I. izmjene i dopune 
01-01-05/2018</t>
  </si>
  <si>
    <t>I. izmjene i dopune 
01-01-06/2018</t>
  </si>
  <si>
    <t>I. izmjene i dopune 
01-01-07/2018</t>
  </si>
  <si>
    <t>I. izmjene i dopune 
01-01-08/2018</t>
  </si>
  <si>
    <t>I. izmjene i dopune
01-01-09/2018</t>
  </si>
  <si>
    <t>I. izmjene i dopune
01-01-10/2018</t>
  </si>
  <si>
    <t>II. izmjene i dopune
01-01-11/2018</t>
  </si>
  <si>
    <t>II. izmjene i dopune
01-01-12/2018</t>
  </si>
  <si>
    <t>III. izmjene i dopune
01-01-13/2018</t>
  </si>
  <si>
    <t>II. izmjene i dopune
02-01-36/2018</t>
  </si>
  <si>
    <t>III. izmjene i dopune
02-01-37/2018</t>
  </si>
  <si>
    <t>III. izmjene i dopune
02-01-38/2018</t>
  </si>
  <si>
    <t>III. izmjene i dopune
02-01-39/2018</t>
  </si>
  <si>
    <t>II. izmjene i dopune
04-00-01/2018</t>
  </si>
  <si>
    <t>II. izmjene i dopune
04-00-02/2018</t>
  </si>
  <si>
    <t>II. izmjene i dopune
05-00-03/2018</t>
  </si>
  <si>
    <t>I. izmjene i dopune
06-00-01/2018</t>
  </si>
  <si>
    <t>I. izmjene i dopune
06-00-02/2018</t>
  </si>
  <si>
    <t>II. izmjene i dopune
06-00-03/2018</t>
  </si>
  <si>
    <t>III. izmjene i dopune
06-00-05/2018</t>
  </si>
  <si>
    <t>I. izmjene i dopune 
06-02-20/2018</t>
  </si>
  <si>
    <t>I. izmjene i dopune 
06-02-21/2018</t>
  </si>
  <si>
    <t>II. izmjene i dopune 
06-02-22/2018</t>
  </si>
  <si>
    <t>II. izmjene i dopune 
06-02-23/2018</t>
  </si>
  <si>
    <t>II. izmjene i dopune 
06-02-24/2018</t>
  </si>
  <si>
    <t>II. izmjene i dopune 
06-02-25/2018</t>
  </si>
  <si>
    <t>II. izmjene i dopune 
06-02-26/2018</t>
  </si>
  <si>
    <t>III. izmjene i dopune 
06-02-27/2018</t>
  </si>
  <si>
    <t>III. izmjene i dopune 
06-02-28/2018</t>
  </si>
  <si>
    <t>II. izmjene i dopune 
07-00-01/2018</t>
  </si>
  <si>
    <t>I. izmjene i dopune 
09-00-15/2018</t>
  </si>
  <si>
    <t>I. izmjene i dopune 
09-00-16/2018</t>
  </si>
  <si>
    <t>I. izmjene i dopune 
09-00-17/2018</t>
  </si>
  <si>
    <t>III. izmjene i dopune 
09-00-18/2018</t>
  </si>
  <si>
    <t>III. izmjene i dopune 
09-00-19/2018</t>
  </si>
  <si>
    <t>III. izmjene i dopune 
10-00-21/2018</t>
  </si>
  <si>
    <t>III. izmjene i dopune 
10-00-22/2018</t>
  </si>
  <si>
    <t>I. izmjene i dopune 
11-00-24/2018</t>
  </si>
  <si>
    <t>I. izmjene i dopune 
11-00-25/2018</t>
  </si>
  <si>
    <t>I. izmjene i dopune 
11-00-26/2018</t>
  </si>
  <si>
    <t>II. izmjene i dopune 
11-00-27/2018</t>
  </si>
  <si>
    <t>II. izmjene i dopune 
11-00-28/2018</t>
  </si>
  <si>
    <t>II. izmjene i dopune 
11-00-29/2018</t>
  </si>
  <si>
    <t>II. izmjene i dopune 
11-00-30/2018</t>
  </si>
  <si>
    <t>II. izmjene i dopune 
11-00-31/2018</t>
  </si>
  <si>
    <t>II. izmjene i dopune 
11-00-32/2018</t>
  </si>
  <si>
    <t>II. izmjene i dopune 
11-00-33/2018</t>
  </si>
  <si>
    <t>II. izmjene i dopune 
11-00-34/2018</t>
  </si>
  <si>
    <t>II. izmjene i dopune 
11-00-35/2018</t>
  </si>
  <si>
    <t>II. izmjene i dopune 
11-00-36/2018</t>
  </si>
  <si>
    <t>III. izmjene i dopune 
11-00-37/2018</t>
  </si>
  <si>
    <t>III. izmjene i dopune 
11-00-38/2018</t>
  </si>
  <si>
    <t>III. izmjene i dopune 
11-00-39/2018</t>
  </si>
  <si>
    <t>III. izmjene i dopune 
11-00-40/2018</t>
  </si>
  <si>
    <t>III. izmjene i dopune 
11-00-41/2018</t>
  </si>
  <si>
    <t>III. izmjene i dopune 
11-00-42/2018</t>
  </si>
  <si>
    <t>III. izmjene i dopune 
11-00-43/2018</t>
  </si>
  <si>
    <t>I. izmjene i dopune 
17-00-31/2018</t>
  </si>
  <si>
    <t>I. izmjene i dopune 
17-00-32/2018</t>
  </si>
  <si>
    <t>I. izmjene i dopune 
17-00-33/2018</t>
  </si>
  <si>
    <t>I. izmjene i dopune 
17-00-34/2018</t>
  </si>
  <si>
    <t>I. izmjene i dopune 
17-00-35/2018</t>
  </si>
  <si>
    <t>I. izmjene i dopune 
17-00-36/2018</t>
  </si>
  <si>
    <t>I. izmjene i dopune 
17-00-37/2018</t>
  </si>
  <si>
    <t>II. izmjene i dopune 
17-00-38/2018</t>
  </si>
  <si>
    <t>II. izmjene i dopune 
17-00-39/2018</t>
  </si>
  <si>
    <t>II. izmjene i dopune 
17-00-40/2018</t>
  </si>
  <si>
    <t>II. izmjene i dopune 
17-00-41/2018</t>
  </si>
  <si>
    <t>II. izmjene i dopune 
17-00-42/2018</t>
  </si>
  <si>
    <t>II. izmjene i dopune 
17-00-43/2018</t>
  </si>
  <si>
    <t>II. izmjene i dopune 
17-00-44/2018</t>
  </si>
  <si>
    <t>II. izmjene i dopune 
17-00-46/2018</t>
  </si>
  <si>
    <t>II. izmjene i dopune 
17-00-47/2018</t>
  </si>
  <si>
    <t>II. izmjene i dopune 
17-00-48/2018</t>
  </si>
  <si>
    <t>II. izmjene i dopune 
17-00-49/2018</t>
  </si>
  <si>
    <t>II. izmjene i dopune 
17-00-50/2018</t>
  </si>
  <si>
    <t>II. izmjene i dopune 
17-00-51/2018</t>
  </si>
  <si>
    <t>II. izmjene i dopune 
17-00-52/2018</t>
  </si>
  <si>
    <t>II. izmjene i dopune 
17-00-53/2018</t>
  </si>
  <si>
    <t>II. izmjene i dopune 
17-00-54/2018</t>
  </si>
  <si>
    <t>II. izmjene i dopune 
17-00-55/2018</t>
  </si>
  <si>
    <t>III. izmjene i dopune 
17-00-56/2018</t>
  </si>
  <si>
    <t>III. izmjene i dopune 
17-00-57/2018</t>
  </si>
  <si>
    <t>III. izmjene i dopune 
17-00-58/2018</t>
  </si>
  <si>
    <t>III. izmjene i dopune 
17-00-59/2018</t>
  </si>
  <si>
    <t>III. izmjene i dopune 
17-00-60/2018</t>
  </si>
  <si>
    <t>III. izmjene i dopune 
17-00-61/2018</t>
  </si>
  <si>
    <t>III. izmjene i dopune 
17-00-62/2018</t>
  </si>
  <si>
    <t>III. izmjene i dopune 
17-00-63/2018</t>
  </si>
  <si>
    <t>III. izmjene i dopune 
17-00-64/2018</t>
  </si>
  <si>
    <t>III. izmjene i dopune 
17-00-65/2018</t>
  </si>
  <si>
    <t>III. izmjene i dopune 
17-00-66/2018</t>
  </si>
  <si>
    <t>III. izmjene i dopune 
17-00-67/2018</t>
  </si>
  <si>
    <t>III. izmjene i dopune 
17-00-68/2018</t>
  </si>
  <si>
    <t>III. izmjene i dopune 
17-00-69/2018</t>
  </si>
  <si>
    <t>III. izmjene i dopune 
17-00-70/2018</t>
  </si>
  <si>
    <t>III. izmjene i dopune 
17-00-71/2018</t>
  </si>
  <si>
    <t>III. izmjene i dopune 
17-00-72/2018</t>
  </si>
  <si>
    <t>III. izmjene i dopune 
17-00-73/2018</t>
  </si>
  <si>
    <t>III. izmjene i dopune 
17-00-74/2018</t>
  </si>
  <si>
    <t>III. izmjene i dopune 
17-00-75/2018</t>
  </si>
  <si>
    <t>III. izmjene i dopune 
17-00-76/2018</t>
  </si>
  <si>
    <t>III. izmjene i dopune 
17-00-77/2018</t>
  </si>
  <si>
    <r>
      <t>I. izmjene i dopune</t>
    </r>
    <r>
      <rPr>
        <b/>
        <sz val="12"/>
        <rFont val="Arial Narrow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03-00-04/2018</t>
    </r>
  </si>
  <si>
    <r>
      <rPr>
        <b/>
        <sz val="12"/>
        <rFont val="Arial"/>
        <family val="2"/>
        <charset val="238"/>
      </rPr>
      <t>II. izmjene i dopune 
17-00-45/2018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</si>
  <si>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Geodetski snimak Grivica - Šporerova - Agatićeva</t>
    </r>
  </si>
  <si>
    <r>
      <rPr>
        <b/>
        <sz val="12"/>
        <rFont val="Arial"/>
        <family val="2"/>
        <charset val="238"/>
      </rPr>
      <t>Brisano II. izmjenama i dopunama</t>
    </r>
    <r>
      <rPr>
        <strike/>
        <sz val="12"/>
        <rFont val="Arial"/>
        <family val="2"/>
        <charset val="238"/>
      </rPr>
      <t xml:space="preserve">
Usluge vanjskih stručnjaka za specifični cilj 7ii2 OPKK za ITU mehanizam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</si>
  <si>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Usluge vanjskih stručnjaka za specifični cilj 4c3 OPKK za ITU mehanizam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</si>
  <si>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Usluge vanjskih stručnjaka za specifični cilj 6c1 OPKK za ITU mehanizam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</si>
  <si>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Usluge vanjskih stručnjaka za specifični cilj 6e2 OPKK za ITU mehanizam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</si>
  <si>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ugradnji klima komore u kuhinji u PPO Krnjevo, Karasova 4</t>
    </r>
  </si>
  <si>
    <r>
      <rPr>
        <b/>
        <sz val="12"/>
        <rFont val="Arial"/>
        <family val="2"/>
        <charset val="238"/>
      </rPr>
      <t>Brisano 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 xml:space="preserve">Usluga stručnog i obračunskog nadzora nad izvođenjem radova sanacije međukatne konstrukcije i poda u stanu na adresi Baštijanova 8, najmoprimac: Orešković.
</t>
    </r>
  </si>
  <si>
    <t>Direkcija za gospodarenje zemljištem</t>
  </si>
  <si>
    <t>III. izmjene i dopune 
01-02-01/2018</t>
  </si>
  <si>
    <t>45111291-4
Radovi uređenja gradilišta</t>
  </si>
  <si>
    <t>Rušenje objekta na lokaciji Zvonimirova 3</t>
  </si>
  <si>
    <t>Direkcija za gospodarenje zemljištem:</t>
  </si>
  <si>
    <t>01.06.2018.-01.07.2018.</t>
  </si>
  <si>
    <t>45220000-5
Radovi na niskogradnji i radovi na visokogradnji
45231000-5
Radovi na izgradnji cjevovoda, komunikacijskih i energetskih vodova</t>
  </si>
  <si>
    <t>01.01.2019 -31.12.2019</t>
  </si>
  <si>
    <t>III. izmjene i dopune
02-05-04/2018</t>
  </si>
  <si>
    <t>III. izmjene i dopune
02-05-03/2018</t>
  </si>
  <si>
    <t>III. izmjene i dopune
02-05-02/2018</t>
  </si>
  <si>
    <t>III. izmjene i dopune
02-05-01/2018</t>
  </si>
  <si>
    <t>Grupa I. Alati za stolariju i obradu drva</t>
  </si>
  <si>
    <t>Grupa II. Dijelovi i pribor za stroj za obradu platike</t>
  </si>
  <si>
    <t>Grupa II. Pružanje usluga stalnog pristupa internetu</t>
  </si>
  <si>
    <t>Izvođenje radova na uređenju igrališta dječjih vrtića na području grada Rijeke - drugi ponovljeni postupak</t>
  </si>
  <si>
    <t xml:space="preserve">Uređenje prostorija gradske uprave na adresama Korzo 16, Trg Sv. Barbare 2, Titov trg 3 i Dolac 8 - ponovljeni postupak   </t>
  </si>
  <si>
    <t>Uređenje sanitarnih čvorova u objektu nužnog smještaja na adresi Antuna Mihića 2b - ponovljeni postupak</t>
  </si>
  <si>
    <t>Direkcija za komunalno redarstvo</t>
  </si>
  <si>
    <t>Direkcija za komunalno redarstvo:</t>
  </si>
  <si>
    <t>Grupa I. Pružanje javne govorne usluge u fiksnoj telefoniji i usluga prijenosa podataka</t>
  </si>
  <si>
    <r>
      <rPr>
        <b/>
        <sz val="12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Usluga izrade projekta sanacije gledališta u Hrvatskom kulturnom domu na Sušaku</t>
    </r>
  </si>
  <si>
    <r>
      <rPr>
        <b/>
        <sz val="12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Izvedba radova na uređenju poslovnog prostora na adresi Zagrebačka 6/B</t>
    </r>
  </si>
  <si>
    <r>
      <rPr>
        <b/>
        <sz val="12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Izvedba radova na uređenju poslovnog prostora na adresi Ružićeva 26/B</t>
    </r>
  </si>
  <si>
    <r>
      <rPr>
        <b/>
        <sz val="12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Izvođenje radova na uređenju kancelarija OGU za poduzetništvo na adresi Trg Svete Barbare 2</t>
    </r>
  </si>
  <si>
    <t>Uređenje javnih površina i izgradnja pripadajuće infrastrukture unutar bivšeg tvorničkog kompleksa Rikard Benčić - građenje (zajednička nabava: Grad Rijeka, VIK)</t>
  </si>
  <si>
    <t>Zamjena i popravak drvene stolarije u stanovima i poslovnim prostorima u vlasništvu Grada Rijeke</t>
  </si>
  <si>
    <t xml:space="preserve">IV. izmjene i dopune </t>
  </si>
  <si>
    <t>IV. izmjene i dopune 
17-00-78/2018</t>
  </si>
  <si>
    <t>Izvođenje radova na uklanjanju opasnih dijelova građevine na adresi Vodovodna 7 (ex Vodovodna 5- Rade Končar) - ponovljeni postupak</t>
  </si>
  <si>
    <t>15.09.2018 - 15.11.2019</t>
  </si>
  <si>
    <t>45111100-9
Radovi rušenja</t>
  </si>
  <si>
    <t>IV. izmjene i dopune 
17-00-79/2018</t>
  </si>
  <si>
    <t>Izvođenje radova sanacije dimnjaka na poslovnoj zgradi na adresi Frane Kresnika 33</t>
  </si>
  <si>
    <t>IV. izmjene i dopune 
17-00-80/2018</t>
  </si>
  <si>
    <t>15.10.2018 - 31.10.2018</t>
  </si>
  <si>
    <t>Izvođenje radova na sanaciji oštećenja od prokišnjavanja u dječjim vrtićima PPO Oblačić i PPO Veseljko</t>
  </si>
  <si>
    <t>IV. izmjene i dopune 
17-00-81/2018</t>
  </si>
  <si>
    <t>22.10.2018 - 21.11.2018</t>
  </si>
  <si>
    <t>Sanacija sportske dvorane OŠ - SE San Nicolo</t>
  </si>
  <si>
    <t>45432000-4
Radovi postavljanja poda i podnih obloga, postavljanja zidnih obloga i tapeta</t>
  </si>
  <si>
    <t>IV. izmjene i dopune 
17-00-82/2018</t>
  </si>
  <si>
    <t>22.10.2018 - 10.11.2018</t>
  </si>
  <si>
    <t>Izvođenje radova zamjene dotrajalog cjevovoda centralnog grijanja u OŠ Kozala</t>
  </si>
  <si>
    <t>45331100-7
Radovi instaliranja centralnog grijanja</t>
  </si>
  <si>
    <t>IV. izmjene i dopune 
17-00-83/2018</t>
  </si>
  <si>
    <t>20.10.2018 - 30.11.2018</t>
  </si>
  <si>
    <t>Sanacija kanalizacije na stambenoj zgradi na adresi Istarska 66</t>
  </si>
  <si>
    <t>45232410-9
Radovi na kanalizacijskoj mreži</t>
  </si>
  <si>
    <t>05.11.2018 - 05.12.2018</t>
  </si>
  <si>
    <t>01.12.2018 - 30.06.2019</t>
  </si>
  <si>
    <t>IV. izmjene i dopune
01-01-14/2018</t>
  </si>
  <si>
    <t>Konzervatorska podloga grada Rijeke</t>
  </si>
  <si>
    <t>IV. izmjene i dopune
01-01-15/2018</t>
  </si>
  <si>
    <t>02.11.2018 - 30.04.2019</t>
  </si>
  <si>
    <t>Izrada idejnog projekta rekonstrukcije dijela ulice Markovići na Srdočima</t>
  </si>
  <si>
    <t>IV. izmjene i dopune
01-01-16/2018</t>
  </si>
  <si>
    <t>Kompaktni modularni uređaj za mjerenje onečišćenja zraka</t>
  </si>
  <si>
    <t>38300000-8
Mjerni instrumenti</t>
  </si>
  <si>
    <t>15.11.2018 - 31.03.2019</t>
  </si>
  <si>
    <t>IV. izmjene i dopune
02-04-34/2018</t>
  </si>
  <si>
    <t>Manipulacija i održavanje postamenata solarnih sustava</t>
  </si>
  <si>
    <t>IV. izmjene i dopune
02-04-35/2018</t>
  </si>
  <si>
    <t>IV. izmjene i dopune
02-04-36/2018</t>
  </si>
  <si>
    <t>Izrada i kuvertiranje rješenja o obvezi komunalne naknade</t>
  </si>
  <si>
    <t>72410000-7
Usluge pružatelja usluga</t>
  </si>
  <si>
    <t>05.11.2018 - 31.12.2018</t>
  </si>
  <si>
    <t>IV. izmjene i dopune 
17-00-84/2018</t>
  </si>
  <si>
    <t>Izvođenje radova sanacije balkona zgrade HNK I. pl. Zajca - drugi ponovljeni postupak</t>
  </si>
  <si>
    <t>15.11.2018 - 15.01.2019</t>
  </si>
  <si>
    <t>IV. izmjene i dopune 
17-00-85/2018</t>
  </si>
  <si>
    <t>45432110-8
Radovi postavljanja podova</t>
  </si>
  <si>
    <t>Sanacija dijela poslovnog prostora na adresi Slogin kula 8A</t>
  </si>
  <si>
    <t>IV. izmjene i dopune 
17-00-86/2018</t>
  </si>
  <si>
    <t>Izvođenje radova na uređenju okoliša i igrališta dječjih vrtića na području Grada Rijeke - PPO Galeb i PPO Gardelin (ponovljeni postupak)</t>
  </si>
  <si>
    <t>IV. izmjene i dopune 
17-00-87/2018</t>
  </si>
  <si>
    <t>15.11.2018 - 15.12.2018</t>
  </si>
  <si>
    <t>Izvođenje radova na sanaciji krova poslovnog prostora na adresi Ciottina 24A, zakupnik: Plesna grupa Flame</t>
  </si>
  <si>
    <t>IV. izmjene i dopune 
17-00-88/2018</t>
  </si>
  <si>
    <t>15.01.2019 - 15.05.2019</t>
  </si>
  <si>
    <t>05.12.2018 - 31.12.2018.</t>
  </si>
  <si>
    <t>20.11.2018 - 31.12.2018.</t>
  </si>
  <si>
    <t>05.11.2018 - 31.12.2018.</t>
  </si>
  <si>
    <t>12.11.2018 - 28.02.2019.</t>
  </si>
  <si>
    <t>01.01.2018 - 31.12.2019</t>
  </si>
  <si>
    <t>45211360-0 Građevinski radovi urbanističkog uređenja</t>
  </si>
  <si>
    <t>IV. izmjene i dopune
06-00-06/2018</t>
  </si>
  <si>
    <t>02.11.2018.- 10.01.2019</t>
  </si>
  <si>
    <t>Nabava potrošnog materijala za potrebe provedbe kreativne radionice Kostimografije u sklopu EU projekta 5. ansambl</t>
  </si>
  <si>
    <t>19200000-8
Tekstilne tkanine i srodni proizvodi</t>
  </si>
  <si>
    <t>IV. izmjene i dopune 
17-00-89/2018</t>
  </si>
  <si>
    <t>26.11.2018 - 03.12.2018</t>
  </si>
  <si>
    <t>IV. izmjene i dopune 
17-00-90/2018</t>
  </si>
  <si>
    <t>20.11.2018 - 20.01.2019</t>
  </si>
  <si>
    <t>71250000-5
Arhitektonske, tehničke i geodetske usluge</t>
  </si>
  <si>
    <t>Usluga izrade elaborata u postupku provedbe razvrgnuća suvlasničke zajednice i uspostave samovlasništva u kompleksu ex. Teri Crotek (suvlasništvo Grada Rijeke, KD VIK d.o.o. i KD Čistoća d.o.o.) - ll. faza</t>
  </si>
  <si>
    <t>IV. izmjene i dopune
01-01-17/2018</t>
  </si>
  <si>
    <t>15.11.2018 - 31.01.2019</t>
  </si>
  <si>
    <t>Uređenje javnih površina i izgradnja pripadajuće infrastrukture unutar bivšeg tvorničkog kompleksa Rikard Benčić- građenje (zajednička nabava: Grad Rijeka, VIK) - ponovljeni postupak</t>
  </si>
  <si>
    <t>15.01.2019 - 31.12.2019</t>
  </si>
  <si>
    <t>79212000-3
Revizorske usluge</t>
  </si>
  <si>
    <t>01.12.2018 - 01.05.2019</t>
  </si>
  <si>
    <r>
      <t>IV. izmjene i dopune</t>
    </r>
    <r>
      <rPr>
        <b/>
        <sz val="12"/>
        <color rgb="FFFF0000"/>
        <rFont val="Arial Narrow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03-00-05/2018</t>
    </r>
  </si>
  <si>
    <t>01.12.2018 - 31.07.2019</t>
  </si>
  <si>
    <t>Provedba vanprogramskih aktivnosti i individualni rad s timovima/praćenje timova Start up inkubator Rijeka</t>
  </si>
  <si>
    <t>72224000-1
Usluge savjetovanja na području vođenja projekta</t>
  </si>
  <si>
    <r>
      <t>IV. izmjene i dopune</t>
    </r>
    <r>
      <rPr>
        <b/>
        <sz val="12"/>
        <color rgb="FFFF0000"/>
        <rFont val="Arial Narrow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03-00-06/2018</t>
    </r>
  </si>
  <si>
    <t>01.12.2018 - 30.04.2019</t>
  </si>
  <si>
    <t>Konzultantske usluge za pripremu projekta "Start-up inkubator za kreativne tehnologije i IT industriju Energana"</t>
  </si>
  <si>
    <t>71241000-9
Studija izvodljivosti, savjetodavna usluga, analiza</t>
  </si>
  <si>
    <r>
      <t>IV. izmjene i dopune</t>
    </r>
    <r>
      <rPr>
        <b/>
        <sz val="12"/>
        <color rgb="FFFF0000"/>
        <rFont val="Arial Narrow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03-00-07/2018</t>
    </r>
  </si>
  <si>
    <t>01.12.2018 - 28.02.2019</t>
  </si>
  <si>
    <t>Izrada izmjena glavnog projekta za "Start-up inkubator za kreativne tehnologije i IT industriju Energana"</t>
  </si>
  <si>
    <t>IV. izmjene i dopune
08-00-05/2018</t>
  </si>
  <si>
    <t>09.11.2018.- 20.12.2018</t>
  </si>
  <si>
    <t>Usluga izrade procjembenih elaborata utvrđenja tržišne vrijednosti nekretnina</t>
  </si>
  <si>
    <t xml:space="preserve">IV. izmjene i dopune
</t>
  </si>
  <si>
    <t>IV. izmjene i dopune 
09-00-20/2018</t>
  </si>
  <si>
    <t>Nabava higijenskog materijala</t>
  </si>
  <si>
    <t>33760000-5
Toaletni papir, maramice, ručnici i ubrusi</t>
  </si>
  <si>
    <t>IV. izmjene i dopune 
09-00-21/2018</t>
  </si>
  <si>
    <t>Najam skutera za potrebe prometnog redarstva</t>
  </si>
  <si>
    <t>34100000-8
Motorna vozila</t>
  </si>
  <si>
    <t>IV. izmjene i dopune 
09-00-22/2018</t>
  </si>
  <si>
    <t>Usluge oglašavanja u dnevnom tisku</t>
  </si>
  <si>
    <t>79341000-6
Usluge oglašavanja</t>
  </si>
  <si>
    <t>IV. izmjene i dopune 
06-02-29/2018</t>
  </si>
  <si>
    <t>Usluga izrade Studije izvodljivosti i analize troškova i koristi za potrebe pripreme i provedbe projekta "Povežimo se baštinom"</t>
  </si>
  <si>
    <t xml:space="preserve">71241000-9
Studija izvodljivosti, savjetodavna usluga, analiza
</t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</si>
  <si>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Održavanje bežične elektroničke komunikacijske infrastrukture</t>
    </r>
  </si>
  <si>
    <t>15.01.2019. -14.01.2020</t>
  </si>
  <si>
    <t>Nabava antivirusnog softvera za 2019. (zajednička nabava s komunalnim društvima)</t>
  </si>
  <si>
    <t>48761000-0
Antivirusni programski paket</t>
  </si>
  <si>
    <t>IV. izmjene i dopune 
11-00-44/2018</t>
  </si>
  <si>
    <t>30.10.2018.-31.03.2019</t>
  </si>
  <si>
    <t>Nabava licence Data Protector s održavanjem</t>
  </si>
  <si>
    <t>IV. izmjene i dopune 
11-00-45/2018</t>
  </si>
  <si>
    <t>01.12.2018.-31.12.2018</t>
  </si>
  <si>
    <t>Usluga migracije Oracle servera</t>
  </si>
  <si>
    <t>IV. izmjene i dopune 
11-00-46/2018</t>
  </si>
  <si>
    <t>IV. izmjene i dopune 
11-00-47/2018</t>
  </si>
  <si>
    <t>Nabava potrošnog materijala (tinte, CD, DVD, beskonačni papir)</t>
  </si>
  <si>
    <t>IV. izmjene i dopune 
11-00-48/2018</t>
  </si>
  <si>
    <t>22820000-4
Obrasci</t>
  </si>
  <si>
    <t>Nabava potrošnog materijala (obrasci)</t>
  </si>
  <si>
    <t>IV. izmjene i dopune 
11-00-49/2018</t>
  </si>
  <si>
    <t>Održavanje servisa u Internet Edge-u za 2019.</t>
  </si>
  <si>
    <t>IV. izmjene i dopune 
11-00-50/2018</t>
  </si>
  <si>
    <t>Održavanje servisa u Intranetu za 2019.</t>
  </si>
  <si>
    <t>IV. izmjene i dopune 
11-00-51/2018</t>
  </si>
  <si>
    <t>Održavanje softvera Linux i cPanela</t>
  </si>
  <si>
    <t>IV. izmjene i dopune 
11-00-52/2018</t>
  </si>
  <si>
    <t>Održavanje MS SQL za 2019.</t>
  </si>
  <si>
    <t>IV. izmjene i dopune 
11-00-53/2018</t>
  </si>
  <si>
    <t>Održavanje MS System Center i Patch za 2019.</t>
  </si>
  <si>
    <t>IV. izmjene i dopune 
17-00-91/2018</t>
  </si>
  <si>
    <t>Izvođenje radova na uređenju okoliša i igrališta dječjih vrtića na području Grada Rijeke - PPO Galeb i PPO Gardelin (drugi ponovljeni postupak)</t>
  </si>
  <si>
    <t>20.11.2018 - 20.12.2018</t>
  </si>
  <si>
    <t>IV. izmjene i dopune 
17-00-92/2018</t>
  </si>
  <si>
    <t>Zamjena žičanih ograda školskih dvorišta OŠ Ivana Zajca, OŠ Vežica i OŠ Turnić</t>
  </si>
  <si>
    <t>IV. izmjene i dopune 
17-00-93/2018</t>
  </si>
  <si>
    <t>Izvođenje radova na sanaciji stropa poslovnog prostora na adresi Blaža Polića 2, IV kat (zakupnik: Udruga ''Capoeira s nama'')</t>
  </si>
  <si>
    <t>22.11.2018 - 27.11.2018</t>
  </si>
  <si>
    <t>IV. izmjene i dopune 
17-00-94/2018</t>
  </si>
  <si>
    <t>Sustav upravljanja imovinom - Baza imovine III. faza - aplikativna podrška poslovnim procesima upravljanja imovinom putem uspostavljenog sustava</t>
  </si>
  <si>
    <t>01.12.2018-31.12.2018</t>
  </si>
  <si>
    <t>IV. izmjene i dopune 
17-00-95/2018</t>
  </si>
  <si>
    <t>Izvođenje radova na uređenju okoliša i igrališta dječjih vrtića na području Grada Rijeke - PPO Galeb i PPO Gardelin (treći ponovljeni postupak)</t>
  </si>
  <si>
    <t>Usluga održavanja sustava daljinskog očitanja potrošnje energenata i vode za zgrade u vlasništvu Grada Rijeke  u 2019. godini</t>
  </si>
  <si>
    <t>45342000-6
Postavljanje ograde</t>
  </si>
  <si>
    <t>72211000-7
Usluge programiranja sustava i korisničke podrške</t>
  </si>
  <si>
    <t>IV. izmjene i dopune 
11-00-54/2018</t>
  </si>
  <si>
    <t>Održavanje softvera za prometno i komunalno redarstvo</t>
  </si>
  <si>
    <t>IV. izmjene i dopune 
11-00-55/2018</t>
  </si>
  <si>
    <t>Održavanje softvera za dokumentacijski sustav (DMS)</t>
  </si>
  <si>
    <t>IV. izmjene i dopune 
11-00-56/2018</t>
  </si>
  <si>
    <t>Održavanje sustava "PisScan, NetSign i SMS servis"</t>
  </si>
  <si>
    <t>IV. izmjene i dopune 
11-00-57/2018</t>
  </si>
  <si>
    <t>IV. izmjene i dopune 
11-00-58/2018</t>
  </si>
  <si>
    <t>Održavanje sustava "Sustav upravljanja zaštitom na radu"</t>
  </si>
  <si>
    <t>IV. izmjene i dopune 
11-00-59/2018</t>
  </si>
  <si>
    <t>Održavanje i nadogradnja Oracle Apex i Oracle Designer aplikacija</t>
  </si>
  <si>
    <t>IV. izmjene i dopune 
11-00-60/2018</t>
  </si>
  <si>
    <t>Održavanje Oracle baza podataka</t>
  </si>
  <si>
    <t>IV. izmjene i dopune 
11-00-61/2018</t>
  </si>
  <si>
    <t>Održavanje aplikacije "Socijalni program"</t>
  </si>
  <si>
    <t>IV. izmjene i dopune 
11-00-62/2018</t>
  </si>
  <si>
    <t>Nadogradnja licenci za aplikacijski server Magic RIA</t>
  </si>
  <si>
    <t>IV. izmjene i dopune 
11-00-63/2018</t>
  </si>
  <si>
    <t>IV. izmjene i dopune 
11-00-64/2018</t>
  </si>
  <si>
    <t>Održavanje uređaja za besprekidno napajanje električnom energijom za 2019.</t>
  </si>
  <si>
    <t>IV. izmjene i dopune 
11-00-65/2018</t>
  </si>
  <si>
    <t>Održavanje i nadogradnja pasivne komunikacijske opreme za 2019.</t>
  </si>
  <si>
    <t>IV. izmjene i dopune 
11-00-66/2018</t>
  </si>
  <si>
    <t>Održavanje Cisco IOS-a za 2019.</t>
  </si>
  <si>
    <t>IV. izmjene i dopune 
11-00-67/2018</t>
  </si>
  <si>
    <t>Održavanje VmWare hipervizora i Virtual Center sustava za centralno upravljanje za 2019.</t>
  </si>
  <si>
    <t>Novelacija rješenja sustava objekata oborinske odvodnje s prilagodbom ostalih infrastrukturnih sustava unutar bivšeg tvorničkog kompleksa Benčić</t>
  </si>
  <si>
    <t>IV. izmjene i dopune
01-01-18/2018</t>
  </si>
  <si>
    <t>71318000-0
Tehničke savjetodavne usluge</t>
  </si>
  <si>
    <t>03.12.2018 - 01.12.2021</t>
  </si>
  <si>
    <t>Grupa II. Usluge savjetovanja u administraciji</t>
  </si>
  <si>
    <t>Grupa I. Usluge savjetovanja u javnoj nabavi</t>
  </si>
  <si>
    <t xml:space="preserve">Usluge savjetovanja u javnoj nabavi i administraciji projekta - IC PGŽ </t>
  </si>
  <si>
    <t>IV. izmjene i dopune
01-03-07/2018</t>
  </si>
  <si>
    <t>Nabava avio karata i smještaja za inozemne edukacije za 2019. godinu</t>
  </si>
  <si>
    <t>01.02.2019 - 31.12.2019</t>
  </si>
  <si>
    <t xml:space="preserve">IV. izmjene i dopune 
</t>
  </si>
  <si>
    <t>Obnova i prenamjena broda Galeb u brod muzej s pratećim komercijalnim sadržajima</t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</si>
  <si>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Nadzor nad izvođenjem radova na sanaciji srednjovjekovnog zida na Klobučarićevom trgu u Rijeci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</si>
  <si>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Sanacija srednjovjekovnog zida na Klobučarićevom trgu u Rijeci</t>
    </r>
  </si>
  <si>
    <t>IV. izmjene i dopune 
10-00-23/2018</t>
  </si>
  <si>
    <t>Izrada platforme pilot projekta - EU projekt GreenerSites</t>
  </si>
  <si>
    <t>72250000-2
Sistemske usluge i usluge potpore</t>
  </si>
  <si>
    <t>04.12.2018 - 31.12.2018</t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</si>
  <si>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Sistemska i aplikativna podrška GIS softvera za 2019.</t>
    </r>
  </si>
  <si>
    <t>IV. izmjene i dopune 
17-00-96/2018</t>
  </si>
  <si>
    <t>Izvođenje radova na sanaciji krova poslovnog prostora na adresi Ciottina 24A, zakupnik: Plesna grupa Flame - ponovljeni postupak</t>
  </si>
  <si>
    <t>15.12.2018 - 31.12.2018</t>
  </si>
  <si>
    <t>IV. izmjene i dopune
02-04-37/2018</t>
  </si>
  <si>
    <t>Radovi na održavanju javne rasvjete grada Rijeke</t>
  </si>
  <si>
    <t>45316100-6
Instalacija vanjske rasvjete</t>
  </si>
  <si>
    <t>01.01.2019 - 31.12.2022</t>
  </si>
  <si>
    <t>15.01.2019 - 01.04.2020</t>
  </si>
  <si>
    <t>Izvođenje radova na uređenju okoliša i igrališta dječjih vrtića na području grada Rijeke - PPO Galeb i PPO Gardelin</t>
  </si>
  <si>
    <t>14.11.2018 - 30.11.2018</t>
  </si>
  <si>
    <t>19.11.2018 - 25.12.2018</t>
  </si>
  <si>
    <t>PREGOV. POSTUPAK BEZ PRETHODNE OBJAVE MV</t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</si>
  <si>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Izgradnja kolno-pristupnog priključka na Istarsku ulicu (D 8)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</si>
  <si>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Pristup poslovno-stambenom kompleksu Krnjevo - građenje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</si>
  <si>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Pristup poslovno-stambenom kompleksu Krnjevo - usluga nadzora i koordinatora II zaštite na radu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</si>
  <si>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Pristup poslovno-stambenom kompleksu Krnjevo - geodetske usluge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</si>
  <si>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raskrižja u Osječkoj ulici-privoz Plodine - građenje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</si>
  <si>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raskrižja u Osječkoj ulici-privoz Plodine - usluge nadzora i koordinatora II zaštite na radu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</si>
  <si>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Centralna aleja na CGG Drenova -nastavak izgradnje (zajednička nabava: Grad Rijeka, VIK)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</si>
  <si>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Centralna aleja na CGG Drenova -usluga nadzora i koordinatora II zaštite na radu  (zajednička nabava: Grad Rijeka, VIK)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</si>
  <si>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Centralna aleja na CGG Drenova- geodetske usluge (zajednička nabava: Grad Rijeka, VIK)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</si>
  <si>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Priključna infrastruktura za stambeno naselje na Trsatu - građenje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</si>
  <si>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Priključna infrastruktura za stambeno naselje na Trsatu- usluge nadzora i koordinatora II zaštite na radu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</si>
  <si>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Priključna infrastruktura za stambeno naselje na Trsatu - geodetske usluge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</si>
  <si>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Priključna infrastruktura nogometnog kampa Rujevica - građenje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</si>
  <si>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Priključna infrastruktura nogometnog kampa Rujevica - usluge nadzora i koordinatora II zaštite na radu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</si>
  <si>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Priključna infrastruktura nogometnog kampa Rujevica - geodetske usluge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</si>
  <si>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Ulice Petra Kobeka - građenje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</si>
  <si>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Ulice Petra Kobeka - usluge nadzora i koordinatora II zaštite na radu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</si>
  <si>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Ulice Petra Kobeka - geodetske usluge (zajednička nabava: Grad Rijeka, VIK, Energo, HEP)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</si>
  <si>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Uređenje javnih površina i izgradnja pripadajuće infrastrukture unutar bivšeg tvorničkog kompleksa Rikard Benčić - usluga projektantskog nadzora  (zajednička nabava: Grad Rijeka, VIK)</t>
    </r>
  </si>
  <si>
    <t>IV. izmjene i dopune 
09-00-23/2018</t>
  </si>
  <si>
    <t>Opskrba toplinskom energijom</t>
  </si>
  <si>
    <t>09300000-2
Električna energija, grijanje, sunčeva i nuklearna energija</t>
  </si>
  <si>
    <t>IV. izmjene i dopune 
09-00-24/2018</t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</si>
  <si>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Pristupna cesta na lokaciji Zapadni Zamet - građenje (zajednička nabava Grad Rijeka, VIK, Energo)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</si>
  <si>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Pristupna cesta na lokaciji Zapadni Zamet - usluga nadzora i koordinatora II zaštite na radu (zajednička nabava Grad Rijeka, VIK, Energo)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</si>
  <si>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Pristupna cesta na lokaciji Zapadni Zamet - geodetske usluge (zajednička nabava Grad Rijeka, VIK, Energo)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</si>
  <si>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Opatijske ceste - građenje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</si>
  <si>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Opatijske ceste - usluga nadzora i koordinatora II zaštite na radu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</si>
  <si>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Rekonstrukcija Opatijske ceste - geodetske usluge</t>
    </r>
  </si>
  <si>
    <t>Održavanje i isticanje zastava na području grada Rijeke za 2019. godinu</t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</si>
  <si>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Usluga video praćenja rada i razvoja Re-use centra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</si>
  <si>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Radovi na opremanju re-use centra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</si>
  <si>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Nabava opreme stalnog muzejskog postava na m/b Galeb i Palači Šećerane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</si>
  <si>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Nabava video city light uređaja- 2 uređaja za m/b Galeb i Palaču Šećerane</t>
    </r>
  </si>
  <si>
    <r>
      <rPr>
        <b/>
        <sz val="12"/>
        <color rgb="FFFF0000"/>
        <rFont val="Arial"/>
        <family val="2"/>
        <charset val="238"/>
      </rPr>
      <t>Brisano IV. izmjenama i dopunama</t>
    </r>
    <r>
      <rPr>
        <strike/>
        <sz val="12"/>
        <rFont val="Arial"/>
        <family val="2"/>
        <charset val="238"/>
      </rPr>
      <t xml:space="preserve">
Usluga izrade interaktivne mobilne aplikacije i priprema sadržaja</t>
    </r>
  </si>
  <si>
    <t>Stručni nadzor nad izvođenjem radova i koordinator zaštite na radu na izvedbi radova uklanjanja opasnih dijelova građevina na adresi Vodovodna 7 - ex. Kompleks Rade Končar</t>
  </si>
  <si>
    <t>Izvođenje građevinskih radova održavanja i hitnih intervencija na objektima kojima upravlja Odjel gradske uprave za gospodarenje imovinom (javne, poslovne i stambene namjene) za razdoblje od 2 kalendarske godine</t>
  </si>
  <si>
    <t>Zamjena drvene stolarije u učionicama br. 5 i 6 u OŠ Centar</t>
  </si>
  <si>
    <t>ČETVRTE IZMJENE I DOPUNE PLANA NABAVE GRADA RIJEKE ZA 2018. GODINU</t>
  </si>
  <si>
    <t>IV. izmjene i dopune 
10-00-24/2018</t>
  </si>
  <si>
    <t>Izdavanje priloga "Rijeka" u 2019. godini</t>
  </si>
  <si>
    <t>79970000-4 Izdavačke usluge</t>
  </si>
  <si>
    <t>IV. izmjene i dopune
05-00-04/2018</t>
  </si>
  <si>
    <t>Izvođenje radova na sanaciji paviljona "A" Psihijatrijske bolnice Lopača</t>
  </si>
  <si>
    <t>45215100-8
Radovi na izgradnji zgrada vezanih za zdravstvo</t>
  </si>
  <si>
    <t>01.02.2019 - 30.05.2019</t>
  </si>
  <si>
    <t>Uređenje javnih površina i izgradnja pripadajuće infrastrukture unutar bivšeg tvorničkog kompleksa Rikard Benčić - građenje (zajednička nabava: Grad Rijeka, VIK, Energo)</t>
  </si>
  <si>
    <t>IV. izmjene i dopune 
02-01-40/2018</t>
  </si>
  <si>
    <t>IV. izmjene i dopune
01-01-19/2018</t>
  </si>
  <si>
    <t>Izmjene i dopune PPU-a grada Rijeke</t>
  </si>
  <si>
    <t>01.01.2019 - 30.06.2019</t>
  </si>
  <si>
    <t>IV. izmjene i dopune
01-01-20/2018</t>
  </si>
  <si>
    <t>Izmjene i dopune GUP-a grada Rijeke</t>
  </si>
  <si>
    <t>IV. izmjene i dopune</t>
  </si>
  <si>
    <t xml:space="preserve">Izrada elaborata prometne vrijednosti stambenih i poslovnih prostora, objekata javne namjene te revizija istih u 2019. godini </t>
  </si>
  <si>
    <t>Temeljem članka 28. Zakona o javnoj nabavi ("Narodne novine" broj 120/16), članka 3. Pravilnika o planu nabave, registru ugovora, prethodnom savjetovanju i analizi tržišta u javnoj nabavi ("Narodne novine" broj 101/2017) i članka 58. Statuta Grada Rijeke ("Službene novine Primorsko-goranske županije" broj 24/09, 11/10 i 5/13 i "Službene novine Grada Rijeke" broj 7/14, 12/17, 9/18 i 11/18 – pročišćeni tekst), Gradonačelnik Grada Rijeke dana 18. prosinca 2018.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</si>
</sst>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sz val="11"/>
      <name val="Arial"/>
      <family val="2"/>
      <charset val="238"/>
    </font>
    <font>
      <strike/>
      <sz val="12"/>
      <name val="Arial"/>
      <family val="2"/>
      <charset val="238"/>
    </font>
    <font>
      <b/>
      <strike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2"/>
      <name val="Arial Narrow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color rgb="FFFF0000"/>
      <name val="Arial Narrow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BEA69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2" fillId="0" borderId="0"/>
    <xf numFmtId="0" fontId="30" fillId="0" borderId="0"/>
    <xf numFmtId="0" fontId="31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2">
    <xf numFmtId="0" fontId="0" fillId="0" borderId="0" xfId="0"/>
    <xf numFmtId="0" fontId="20" fillId="0" borderId="0" xfId="0" applyFont="1" applyFill="1" applyBorder="1"/>
    <xf numFmtId="0" fontId="20" fillId="0" borderId="0" xfId="0" applyFont="1" applyBorder="1"/>
    <xf numFmtId="0" fontId="22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49" fontId="20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right"/>
    </xf>
    <xf numFmtId="4" fontId="20" fillId="0" borderId="0" xfId="0" applyNumberFormat="1" applyFont="1" applyBorder="1"/>
    <xf numFmtId="0" fontId="20" fillId="35" borderId="11" xfId="0" applyFont="1" applyFill="1" applyBorder="1"/>
    <xf numFmtId="49" fontId="21" fillId="0" borderId="0" xfId="0" applyNumberFormat="1" applyFont="1" applyBorder="1" applyAlignment="1">
      <alignment horizontal="left"/>
    </xf>
    <xf numFmtId="0" fontId="24" fillId="34" borderId="12" xfId="0" applyNumberFormat="1" applyFont="1" applyFill="1" applyBorder="1" applyAlignment="1">
      <alignment horizontal="left" vertical="center"/>
    </xf>
    <xf numFmtId="0" fontId="24" fillId="34" borderId="11" xfId="0" applyNumberFormat="1" applyFont="1" applyFill="1" applyBorder="1" applyAlignment="1">
      <alignment horizontal="left" vertical="center"/>
    </xf>
    <xf numFmtId="0" fontId="24" fillId="33" borderId="12" xfId="0" applyNumberFormat="1" applyFont="1" applyFill="1" applyBorder="1" applyAlignment="1">
      <alignment horizontal="left" vertical="center"/>
    </xf>
    <xf numFmtId="0" fontId="24" fillId="33" borderId="11" xfId="0" applyNumberFormat="1" applyFont="1" applyFill="1" applyBorder="1" applyAlignment="1">
      <alignment horizontal="left" vertical="center"/>
    </xf>
    <xf numFmtId="4" fontId="20" fillId="0" borderId="12" xfId="0" applyNumberFormat="1" applyFont="1" applyFill="1" applyBorder="1" applyAlignment="1">
      <alignment horizontal="right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" fontId="24" fillId="33" borderId="12" xfId="0" applyNumberFormat="1" applyFont="1" applyFill="1" applyBorder="1" applyAlignment="1">
      <alignment horizontal="right" vertical="center"/>
    </xf>
    <xf numFmtId="4" fontId="24" fillId="34" borderId="12" xfId="0" applyNumberFormat="1" applyFont="1" applyFill="1" applyBorder="1" applyAlignment="1">
      <alignment horizontal="right" vertical="center"/>
    </xf>
    <xf numFmtId="0" fontId="20" fillId="35" borderId="12" xfId="0" applyFont="1" applyFill="1" applyBorder="1" applyAlignment="1">
      <alignment horizontal="left" vertical="top" wrapText="1"/>
    </xf>
    <xf numFmtId="4" fontId="24" fillId="35" borderId="12" xfId="0" applyNumberFormat="1" applyFont="1" applyFill="1" applyBorder="1" applyAlignment="1">
      <alignment horizontal="right" vertical="center"/>
    </xf>
    <xf numFmtId="49" fontId="25" fillId="35" borderId="12" xfId="0" applyNumberFormat="1" applyFont="1" applyFill="1" applyBorder="1" applyAlignment="1">
      <alignment horizontal="center" vertical="center" wrapText="1"/>
    </xf>
    <xf numFmtId="49" fontId="26" fillId="35" borderId="12" xfId="0" applyNumberFormat="1" applyFont="1" applyFill="1" applyBorder="1" applyAlignment="1">
      <alignment horizontal="center" vertical="center" wrapText="1"/>
    </xf>
    <xf numFmtId="0" fontId="20" fillId="35" borderId="12" xfId="0" applyFont="1" applyFill="1" applyBorder="1"/>
    <xf numFmtId="0" fontId="23" fillId="34" borderId="12" xfId="0" applyNumberFormat="1" applyFont="1" applyFill="1" applyBorder="1" applyAlignment="1">
      <alignment horizontal="left" vertical="center"/>
    </xf>
    <xf numFmtId="0" fontId="23" fillId="33" borderId="12" xfId="0" applyNumberFormat="1" applyFont="1" applyFill="1" applyBorder="1" applyAlignment="1">
      <alignment horizontal="left" vertical="center"/>
    </xf>
    <xf numFmtId="4" fontId="27" fillId="0" borderId="12" xfId="0" applyNumberFormat="1" applyFont="1" applyFill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/>
    </xf>
    <xf numFmtId="0" fontId="24" fillId="34" borderId="12" xfId="0" applyNumberFormat="1" applyFont="1" applyFill="1" applyBorder="1" applyAlignment="1">
      <alignment horizontal="left" vertical="top"/>
    </xf>
    <xf numFmtId="0" fontId="24" fillId="33" borderId="12" xfId="0" applyNumberFormat="1" applyFont="1" applyFill="1" applyBorder="1" applyAlignment="1">
      <alignment horizontal="left" vertical="top"/>
    </xf>
    <xf numFmtId="0" fontId="24" fillId="0" borderId="12" xfId="0" applyNumberFormat="1" applyFont="1" applyFill="1" applyBorder="1" applyAlignment="1">
      <alignment horizontal="left" vertical="top"/>
    </xf>
    <xf numFmtId="0" fontId="23" fillId="0" borderId="12" xfId="0" applyNumberFormat="1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/>
    </xf>
    <xf numFmtId="0" fontId="24" fillId="0" borderId="11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1" fillId="34" borderId="10" xfId="0" applyNumberFormat="1" applyFont="1" applyFill="1" applyBorder="1" applyAlignment="1">
      <alignment horizontal="left" vertical="center"/>
    </xf>
    <xf numFmtId="0" fontId="21" fillId="33" borderId="10" xfId="0" applyNumberFormat="1" applyFont="1" applyFill="1" applyBorder="1" applyAlignment="1">
      <alignment horizontal="left" vertical="center"/>
    </xf>
    <xf numFmtId="0" fontId="21" fillId="0" borderId="10" xfId="0" applyNumberFormat="1" applyFont="1" applyFill="1" applyBorder="1" applyAlignment="1">
      <alignment horizontal="left" vertical="center"/>
    </xf>
    <xf numFmtId="0" fontId="21" fillId="35" borderId="10" xfId="0" applyNumberFormat="1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top" wrapText="1"/>
    </xf>
    <xf numFmtId="4" fontId="28" fillId="0" borderId="12" xfId="0" applyNumberFormat="1" applyFont="1" applyFill="1" applyBorder="1" applyAlignment="1">
      <alignment horizontal="right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left" vertical="top" wrapText="1"/>
    </xf>
    <xf numFmtId="0" fontId="29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top" wrapText="1"/>
    </xf>
    <xf numFmtId="0" fontId="21" fillId="0" borderId="10" xfId="0" applyNumberFormat="1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center"/>
    </xf>
    <xf numFmtId="49" fontId="24" fillId="0" borderId="12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top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0" fillId="36" borderId="12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 vertical="center" wrapText="1"/>
    </xf>
    <xf numFmtId="4" fontId="28" fillId="0" borderId="11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top" wrapText="1"/>
    </xf>
    <xf numFmtId="0" fontId="33" fillId="0" borderId="10" xfId="0" applyFont="1" applyFill="1" applyBorder="1" applyAlignment="1">
      <alignment horizontal="left" vertical="top" wrapText="1"/>
    </xf>
    <xf numFmtId="0" fontId="34" fillId="0" borderId="12" xfId="0" applyFont="1" applyFill="1" applyBorder="1" applyAlignment="1">
      <alignment horizontal="left" vertical="top" wrapText="1"/>
    </xf>
    <xf numFmtId="4" fontId="34" fillId="0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Fill="1" applyBorder="1" applyAlignment="1">
      <alignment horizontal="right" vertical="center" wrapText="1"/>
    </xf>
    <xf numFmtId="49" fontId="34" fillId="0" borderId="12" xfId="0" applyNumberFormat="1" applyFont="1" applyFill="1" applyBorder="1" applyAlignment="1">
      <alignment horizontal="center" vertical="center" wrapText="1"/>
    </xf>
    <xf numFmtId="49" fontId="34" fillId="0" borderId="1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vertical="top" wrapText="1"/>
    </xf>
    <xf numFmtId="0" fontId="34" fillId="0" borderId="14" xfId="0" applyFont="1" applyBorder="1" applyAlignment="1">
      <alignment horizontal="left" vertical="top" wrapText="1"/>
    </xf>
    <xf numFmtId="0" fontId="24" fillId="33" borderId="10" xfId="0" applyNumberFormat="1" applyFont="1" applyFill="1" applyBorder="1" applyAlignment="1">
      <alignment horizontal="left" vertical="center" wrapText="1"/>
    </xf>
    <xf numFmtId="0" fontId="24" fillId="33" borderId="12" xfId="0" applyNumberFormat="1" applyFont="1" applyFill="1" applyBorder="1" applyAlignment="1">
      <alignment horizontal="left" vertical="center" wrapText="1"/>
    </xf>
    <xf numFmtId="0" fontId="24" fillId="34" borderId="10" xfId="0" applyNumberFormat="1" applyFont="1" applyFill="1" applyBorder="1" applyAlignment="1">
      <alignment horizontal="left" vertical="center" wrapText="1"/>
    </xf>
    <xf numFmtId="0" fontId="24" fillId="34" borderId="12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Border="1" applyAlignment="1">
      <alignment horizontal="left" vertical="top" wrapText="1"/>
    </xf>
    <xf numFmtId="0" fontId="21" fillId="0" borderId="0" xfId="42" applyNumberFormat="1" applyFont="1" applyBorder="1" applyAlignment="1">
      <alignment horizontal="center" vertical="center" wrapText="1"/>
    </xf>
  </cellXfs>
  <cellStyles count="71">
    <cellStyle name="20% - Accent1" xfId="19" builtinId="30" customBuiltin="1"/>
    <cellStyle name="20% - Accent1 2" xfId="46"/>
    <cellStyle name="20% - Accent1 3" xfId="59"/>
    <cellStyle name="20% - Accent2" xfId="23" builtinId="34" customBuiltin="1"/>
    <cellStyle name="20% - Accent2 2" xfId="48"/>
    <cellStyle name="20% - Accent2 3" xfId="61"/>
    <cellStyle name="20% - Accent3" xfId="27" builtinId="38" customBuiltin="1"/>
    <cellStyle name="20% - Accent3 2" xfId="50"/>
    <cellStyle name="20% - Accent3 3" xfId="63"/>
    <cellStyle name="20% - Accent4" xfId="31" builtinId="42" customBuiltin="1"/>
    <cellStyle name="20% - Accent4 2" xfId="52"/>
    <cellStyle name="20% - Accent4 3" xfId="65"/>
    <cellStyle name="20% - Accent5" xfId="35" builtinId="46" customBuiltin="1"/>
    <cellStyle name="20% - Accent5 2" xfId="54"/>
    <cellStyle name="20% - Accent5 3" xfId="67"/>
    <cellStyle name="20% - Accent6" xfId="39" builtinId="50" customBuiltin="1"/>
    <cellStyle name="20% - Accent6 2" xfId="56"/>
    <cellStyle name="20% - Accent6 3" xfId="69"/>
    <cellStyle name="40% - Accent1" xfId="20" builtinId="31" customBuiltin="1"/>
    <cellStyle name="40% - Accent1 2" xfId="47"/>
    <cellStyle name="40% - Accent1 3" xfId="60"/>
    <cellStyle name="40% - Accent2" xfId="24" builtinId="35" customBuiltin="1"/>
    <cellStyle name="40% - Accent2 2" xfId="49"/>
    <cellStyle name="40% - Accent2 3" xfId="62"/>
    <cellStyle name="40% - Accent3" xfId="28" builtinId="39" customBuiltin="1"/>
    <cellStyle name="40% - Accent3 2" xfId="51"/>
    <cellStyle name="40% - Accent3 3" xfId="64"/>
    <cellStyle name="40% - Accent4" xfId="32" builtinId="43" customBuiltin="1"/>
    <cellStyle name="40% - Accent4 2" xfId="53"/>
    <cellStyle name="40% - Accent4 3" xfId="66"/>
    <cellStyle name="40% - Accent5" xfId="36" builtinId="47" customBuiltin="1"/>
    <cellStyle name="40% - Accent5 2" xfId="55"/>
    <cellStyle name="40% - Accent5 3" xfId="68"/>
    <cellStyle name="40% - Accent6" xfId="40" builtinId="51" customBuiltin="1"/>
    <cellStyle name="40% - Accent6 2" xfId="57"/>
    <cellStyle name="40% - Accent6 3" xfId="7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rmal 3" xfId="43"/>
    <cellStyle name="Note" xfId="15" builtinId="10" customBuiltin="1"/>
    <cellStyle name="Note 2" xfId="45"/>
    <cellStyle name="Note 3" xfId="58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BEA69C"/>
      <color rgb="FFA58477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3"/>
  <sheetViews>
    <sheetView tabSelected="1" zoomScale="85" zoomScaleNormal="85" zoomScaleSheetLayoutView="75" workbookViewId="0">
      <selection sqref="A1:J1"/>
    </sheetView>
  </sheetViews>
  <sheetFormatPr defaultColWidth="16.83203125" defaultRowHeight="15.75" x14ac:dyDescent="0.2"/>
  <cols>
    <col min="1" max="1" width="19.33203125" style="52" customWidth="1"/>
    <col min="2" max="2" width="45" style="32" customWidth="1"/>
    <col min="3" max="3" width="19.83203125" style="68" customWidth="1"/>
    <col min="4" max="4" width="21" style="5" bestFit="1" customWidth="1"/>
    <col min="5" max="5" width="21" style="6" bestFit="1" customWidth="1"/>
    <col min="6" max="6" width="22.1640625" style="7" customWidth="1"/>
    <col min="7" max="7" width="14.1640625" style="7" customWidth="1"/>
    <col min="8" max="8" width="20.1640625" style="8" customWidth="1"/>
    <col min="9" max="9" width="13.83203125" style="2" customWidth="1"/>
    <col min="10" max="10" width="23" style="2" customWidth="1"/>
    <col min="11" max="16384" width="16.83203125" style="2"/>
  </cols>
  <sheetData>
    <row r="1" spans="1:10" s="1" customFormat="1" ht="58.5" customHeight="1" x14ac:dyDescent="0.2">
      <c r="A1" s="90" t="s">
        <v>1289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9.25" customHeight="1" x14ac:dyDescent="0.2">
      <c r="A2" s="91" t="s">
        <v>1272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x14ac:dyDescent="0.25">
      <c r="B3" s="31"/>
      <c r="C3" s="55"/>
      <c r="D3" s="11"/>
      <c r="E3" s="11"/>
      <c r="F3" s="11"/>
      <c r="G3" s="11"/>
      <c r="H3" s="11"/>
      <c r="I3" s="11"/>
      <c r="J3" s="11"/>
    </row>
    <row r="4" spans="1:10" ht="63" x14ac:dyDescent="0.2">
      <c r="A4" s="70" t="s">
        <v>415</v>
      </c>
      <c r="B4" s="56" t="s">
        <v>0</v>
      </c>
      <c r="C4" s="56" t="s">
        <v>416</v>
      </c>
      <c r="D4" s="57" t="s">
        <v>417</v>
      </c>
      <c r="E4" s="57" t="s">
        <v>418</v>
      </c>
      <c r="F4" s="56" t="s">
        <v>419</v>
      </c>
      <c r="G4" s="56" t="s">
        <v>421</v>
      </c>
      <c r="H4" s="56" t="s">
        <v>422</v>
      </c>
      <c r="I4" s="56" t="s">
        <v>420</v>
      </c>
      <c r="J4" s="58" t="s">
        <v>423</v>
      </c>
    </row>
    <row r="5" spans="1:10" s="62" customFormat="1" x14ac:dyDescent="0.2">
      <c r="A5" s="53" t="s">
        <v>1</v>
      </c>
      <c r="B5" s="59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1">
        <v>10</v>
      </c>
    </row>
    <row r="6" spans="1:10" s="3" customFormat="1" ht="20.25" customHeight="1" x14ac:dyDescent="0.2">
      <c r="A6" s="40" t="s">
        <v>424</v>
      </c>
      <c r="B6" s="33"/>
      <c r="C6" s="26"/>
      <c r="D6" s="12"/>
      <c r="E6" s="12"/>
      <c r="F6" s="12"/>
      <c r="G6" s="12"/>
      <c r="H6" s="12"/>
      <c r="I6" s="12"/>
      <c r="J6" s="13"/>
    </row>
    <row r="7" spans="1:10" s="39" customFormat="1" ht="20.25" customHeight="1" x14ac:dyDescent="0.2">
      <c r="A7" s="41" t="s">
        <v>590</v>
      </c>
      <c r="B7" s="34"/>
      <c r="C7" s="27"/>
      <c r="D7" s="14"/>
      <c r="E7" s="14"/>
      <c r="F7" s="14"/>
      <c r="G7" s="14"/>
      <c r="H7" s="14"/>
      <c r="I7" s="14"/>
      <c r="J7" s="15"/>
    </row>
    <row r="8" spans="1:10" s="39" customFormat="1" ht="57" x14ac:dyDescent="0.2">
      <c r="A8" s="49" t="s">
        <v>890</v>
      </c>
      <c r="B8" s="30" t="s">
        <v>591</v>
      </c>
      <c r="C8" s="28" t="s">
        <v>600</v>
      </c>
      <c r="D8" s="16">
        <v>160000</v>
      </c>
      <c r="E8" s="16">
        <v>200000</v>
      </c>
      <c r="F8" s="17" t="s">
        <v>4</v>
      </c>
      <c r="G8" s="17" t="s">
        <v>425</v>
      </c>
      <c r="H8" s="17" t="s">
        <v>5</v>
      </c>
      <c r="I8" s="17" t="s">
        <v>6</v>
      </c>
      <c r="J8" s="18" t="s">
        <v>87</v>
      </c>
    </row>
    <row r="9" spans="1:10" s="63" customFormat="1" ht="60" x14ac:dyDescent="0.2">
      <c r="A9" s="49" t="s">
        <v>891</v>
      </c>
      <c r="B9" s="30" t="s">
        <v>592</v>
      </c>
      <c r="C9" s="64" t="s">
        <v>502</v>
      </c>
      <c r="D9" s="16">
        <v>199000</v>
      </c>
      <c r="E9" s="16">
        <v>248750</v>
      </c>
      <c r="F9" s="17" t="s">
        <v>4</v>
      </c>
      <c r="G9" s="17" t="s">
        <v>425</v>
      </c>
      <c r="H9" s="17" t="s">
        <v>5</v>
      </c>
      <c r="I9" s="17" t="s">
        <v>93</v>
      </c>
      <c r="J9" s="18" t="s">
        <v>662</v>
      </c>
    </row>
    <row r="10" spans="1:10" s="63" customFormat="1" ht="47.25" x14ac:dyDescent="0.2">
      <c r="A10" s="49" t="s">
        <v>892</v>
      </c>
      <c r="B10" s="30" t="s">
        <v>593</v>
      </c>
      <c r="C10" s="64" t="s">
        <v>601</v>
      </c>
      <c r="D10" s="45">
        <v>90000</v>
      </c>
      <c r="E10" s="45">
        <v>112500</v>
      </c>
      <c r="F10" s="17" t="s">
        <v>4</v>
      </c>
      <c r="G10" s="17" t="s">
        <v>425</v>
      </c>
      <c r="H10" s="17" t="s">
        <v>5</v>
      </c>
      <c r="I10" s="17" t="s">
        <v>6</v>
      </c>
      <c r="J10" s="18" t="s">
        <v>605</v>
      </c>
    </row>
    <row r="11" spans="1:10" s="4" customFormat="1" ht="39.75" customHeight="1" x14ac:dyDescent="0.2">
      <c r="A11" s="49" t="s">
        <v>663</v>
      </c>
      <c r="B11" s="30"/>
      <c r="C11" s="64"/>
      <c r="D11" s="16">
        <v>64000</v>
      </c>
      <c r="E11" s="16">
        <v>64000</v>
      </c>
      <c r="F11" s="17"/>
      <c r="G11" s="17"/>
      <c r="H11" s="17"/>
      <c r="I11" s="17"/>
      <c r="J11" s="18"/>
    </row>
    <row r="12" spans="1:10" s="63" customFormat="1" ht="47.25" x14ac:dyDescent="0.2">
      <c r="A12" s="49" t="s">
        <v>893</v>
      </c>
      <c r="B12" s="30" t="s">
        <v>594</v>
      </c>
      <c r="C12" s="64" t="s">
        <v>601</v>
      </c>
      <c r="D12" s="16">
        <v>90000</v>
      </c>
      <c r="E12" s="16">
        <v>112500</v>
      </c>
      <c r="F12" s="17" t="s">
        <v>4</v>
      </c>
      <c r="G12" s="17" t="s">
        <v>425</v>
      </c>
      <c r="H12" s="17" t="s">
        <v>5</v>
      </c>
      <c r="I12" s="17" t="s">
        <v>6</v>
      </c>
      <c r="J12" s="18" t="s">
        <v>605</v>
      </c>
    </row>
    <row r="13" spans="1:10" s="63" customFormat="1" ht="60" x14ac:dyDescent="0.2">
      <c r="A13" s="49" t="s">
        <v>894</v>
      </c>
      <c r="B13" s="30" t="s">
        <v>595</v>
      </c>
      <c r="C13" s="64" t="s">
        <v>602</v>
      </c>
      <c r="D13" s="16">
        <v>80000</v>
      </c>
      <c r="E13" s="16">
        <v>100000</v>
      </c>
      <c r="F13" s="17" t="s">
        <v>4</v>
      </c>
      <c r="G13" s="17" t="s">
        <v>425</v>
      </c>
      <c r="H13" s="17" t="s">
        <v>5</v>
      </c>
      <c r="I13" s="17" t="s">
        <v>93</v>
      </c>
      <c r="J13" s="18" t="s">
        <v>606</v>
      </c>
    </row>
    <row r="14" spans="1:10" s="63" customFormat="1" ht="60" x14ac:dyDescent="0.2">
      <c r="A14" s="49" t="s">
        <v>895</v>
      </c>
      <c r="B14" s="30" t="s">
        <v>596</v>
      </c>
      <c r="C14" s="64" t="s">
        <v>603</v>
      </c>
      <c r="D14" s="16">
        <v>50000</v>
      </c>
      <c r="E14" s="16">
        <v>62500</v>
      </c>
      <c r="F14" s="17" t="s">
        <v>4</v>
      </c>
      <c r="G14" s="17" t="s">
        <v>425</v>
      </c>
      <c r="H14" s="17" t="s">
        <v>5</v>
      </c>
      <c r="I14" s="46" t="s">
        <v>93</v>
      </c>
      <c r="J14" s="47" t="s">
        <v>607</v>
      </c>
    </row>
    <row r="15" spans="1:10" s="4" customFormat="1" ht="47.25" x14ac:dyDescent="0.2">
      <c r="A15" s="49" t="s">
        <v>841</v>
      </c>
      <c r="B15" s="30"/>
      <c r="C15" s="64"/>
      <c r="D15" s="16"/>
      <c r="E15" s="16"/>
      <c r="F15" s="17"/>
      <c r="G15" s="17"/>
      <c r="H15" s="17"/>
      <c r="I15" s="17" t="s">
        <v>29</v>
      </c>
      <c r="J15" s="18" t="s">
        <v>847</v>
      </c>
    </row>
    <row r="16" spans="1:10" s="63" customFormat="1" ht="60" x14ac:dyDescent="0.2">
      <c r="A16" s="49" t="s">
        <v>896</v>
      </c>
      <c r="B16" s="30" t="s">
        <v>597</v>
      </c>
      <c r="C16" s="64" t="s">
        <v>600</v>
      </c>
      <c r="D16" s="16">
        <v>150000</v>
      </c>
      <c r="E16" s="16">
        <v>187500</v>
      </c>
      <c r="F16" s="17" t="s">
        <v>4</v>
      </c>
      <c r="G16" s="17" t="s">
        <v>425</v>
      </c>
      <c r="H16" s="17" t="s">
        <v>5</v>
      </c>
      <c r="I16" s="17" t="s">
        <v>93</v>
      </c>
      <c r="J16" s="18" t="s">
        <v>604</v>
      </c>
    </row>
    <row r="17" spans="1:10" s="63" customFormat="1" ht="60" x14ac:dyDescent="0.2">
      <c r="A17" s="49" t="s">
        <v>897</v>
      </c>
      <c r="B17" s="30" t="s">
        <v>598</v>
      </c>
      <c r="C17" s="64" t="s">
        <v>502</v>
      </c>
      <c r="D17" s="16">
        <v>40000</v>
      </c>
      <c r="E17" s="16">
        <v>50000</v>
      </c>
      <c r="F17" s="17" t="s">
        <v>4</v>
      </c>
      <c r="G17" s="17" t="s">
        <v>425</v>
      </c>
      <c r="H17" s="17" t="s">
        <v>5</v>
      </c>
      <c r="I17" s="17" t="s">
        <v>93</v>
      </c>
      <c r="J17" s="18" t="s">
        <v>361</v>
      </c>
    </row>
    <row r="18" spans="1:10" s="63" customFormat="1" ht="76.5" x14ac:dyDescent="0.2">
      <c r="A18" s="50" t="s">
        <v>898</v>
      </c>
      <c r="B18" s="30" t="s">
        <v>999</v>
      </c>
      <c r="C18" s="65" t="s">
        <v>499</v>
      </c>
      <c r="D18" s="45">
        <v>30000</v>
      </c>
      <c r="E18" s="45">
        <v>37500</v>
      </c>
      <c r="F18" s="46" t="s">
        <v>4</v>
      </c>
      <c r="G18" s="46" t="s">
        <v>425</v>
      </c>
      <c r="H18" s="46" t="s">
        <v>5</v>
      </c>
      <c r="I18" s="46" t="s">
        <v>6</v>
      </c>
      <c r="J18" s="47" t="s">
        <v>608</v>
      </c>
    </row>
    <row r="19" spans="1:10" s="63" customFormat="1" ht="90" x14ac:dyDescent="0.2">
      <c r="A19" s="49" t="s">
        <v>899</v>
      </c>
      <c r="B19" s="30" t="s">
        <v>599</v>
      </c>
      <c r="C19" s="64" t="s">
        <v>529</v>
      </c>
      <c r="D19" s="16">
        <v>198000</v>
      </c>
      <c r="E19" s="16">
        <v>247500</v>
      </c>
      <c r="F19" s="17" t="s">
        <v>4</v>
      </c>
      <c r="G19" s="17" t="s">
        <v>425</v>
      </c>
      <c r="H19" s="17" t="s">
        <v>5</v>
      </c>
      <c r="I19" s="17" t="s">
        <v>83</v>
      </c>
      <c r="J19" s="18" t="s">
        <v>609</v>
      </c>
    </row>
    <row r="20" spans="1:10" s="63" customFormat="1" ht="60" x14ac:dyDescent="0.2">
      <c r="A20" s="49" t="s">
        <v>900</v>
      </c>
      <c r="B20" s="30" t="s">
        <v>664</v>
      </c>
      <c r="C20" s="64" t="s">
        <v>603</v>
      </c>
      <c r="D20" s="16">
        <v>100000</v>
      </c>
      <c r="E20" s="16">
        <v>125000</v>
      </c>
      <c r="F20" s="17" t="s">
        <v>4</v>
      </c>
      <c r="G20" s="17" t="s">
        <v>425</v>
      </c>
      <c r="H20" s="17" t="s">
        <v>5</v>
      </c>
      <c r="I20" s="17" t="s">
        <v>20</v>
      </c>
      <c r="J20" s="18" t="s">
        <v>666</v>
      </c>
    </row>
    <row r="21" spans="1:10" s="63" customFormat="1" ht="60" x14ac:dyDescent="0.2">
      <c r="A21" s="49" t="s">
        <v>901</v>
      </c>
      <c r="B21" s="30" t="s">
        <v>665</v>
      </c>
      <c r="C21" s="64" t="s">
        <v>600</v>
      </c>
      <c r="D21" s="16">
        <v>80000</v>
      </c>
      <c r="E21" s="16">
        <v>100000</v>
      </c>
      <c r="F21" s="17" t="s">
        <v>4</v>
      </c>
      <c r="G21" s="17" t="s">
        <v>425</v>
      </c>
      <c r="H21" s="17" t="s">
        <v>5</v>
      </c>
      <c r="I21" s="17" t="s">
        <v>12</v>
      </c>
      <c r="J21" s="18" t="s">
        <v>667</v>
      </c>
    </row>
    <row r="22" spans="1:10" s="63" customFormat="1" ht="47.25" x14ac:dyDescent="0.2">
      <c r="A22" s="49" t="s">
        <v>902</v>
      </c>
      <c r="B22" s="30" t="s">
        <v>850</v>
      </c>
      <c r="C22" s="64" t="s">
        <v>849</v>
      </c>
      <c r="D22" s="16">
        <v>55080</v>
      </c>
      <c r="E22" s="16">
        <v>68850</v>
      </c>
      <c r="F22" s="17" t="s">
        <v>4</v>
      </c>
      <c r="G22" s="17" t="s">
        <v>425</v>
      </c>
      <c r="H22" s="17" t="s">
        <v>5</v>
      </c>
      <c r="I22" s="17" t="s">
        <v>20</v>
      </c>
      <c r="J22" s="18" t="s">
        <v>848</v>
      </c>
    </row>
    <row r="23" spans="1:10" s="81" customFormat="1" ht="47.25" x14ac:dyDescent="0.2">
      <c r="A23" s="72" t="s">
        <v>1057</v>
      </c>
      <c r="B23" s="73" t="s">
        <v>1058</v>
      </c>
      <c r="C23" s="74" t="s">
        <v>601</v>
      </c>
      <c r="D23" s="75">
        <v>185000</v>
      </c>
      <c r="E23" s="75">
        <v>231250</v>
      </c>
      <c r="F23" s="76" t="s">
        <v>4</v>
      </c>
      <c r="G23" s="76" t="s">
        <v>425</v>
      </c>
      <c r="H23" s="76" t="s">
        <v>5</v>
      </c>
      <c r="I23" s="76" t="s">
        <v>65</v>
      </c>
      <c r="J23" s="77" t="s">
        <v>1056</v>
      </c>
    </row>
    <row r="24" spans="1:10" s="81" customFormat="1" ht="60" x14ac:dyDescent="0.2">
      <c r="A24" s="72" t="s">
        <v>1059</v>
      </c>
      <c r="B24" s="73" t="s">
        <v>1061</v>
      </c>
      <c r="C24" s="74" t="s">
        <v>502</v>
      </c>
      <c r="D24" s="75">
        <v>40000</v>
      </c>
      <c r="E24" s="75">
        <v>50000</v>
      </c>
      <c r="F24" s="76" t="s">
        <v>4</v>
      </c>
      <c r="G24" s="76" t="s">
        <v>425</v>
      </c>
      <c r="H24" s="76" t="s">
        <v>5</v>
      </c>
      <c r="I24" s="76" t="s">
        <v>128</v>
      </c>
      <c r="J24" s="77" t="s">
        <v>1060</v>
      </c>
    </row>
    <row r="25" spans="1:10" s="81" customFormat="1" ht="47.25" x14ac:dyDescent="0.2">
      <c r="A25" s="72" t="s">
        <v>1062</v>
      </c>
      <c r="B25" s="73" t="s">
        <v>1063</v>
      </c>
      <c r="C25" s="74" t="s">
        <v>1064</v>
      </c>
      <c r="D25" s="75">
        <v>392000</v>
      </c>
      <c r="E25" s="75">
        <v>490000</v>
      </c>
      <c r="F25" s="76" t="s">
        <v>19</v>
      </c>
      <c r="G25" s="76" t="s">
        <v>425</v>
      </c>
      <c r="H25" s="76" t="s">
        <v>5</v>
      </c>
      <c r="I25" s="76" t="s">
        <v>128</v>
      </c>
      <c r="J25" s="77" t="s">
        <v>1065</v>
      </c>
    </row>
    <row r="26" spans="1:10" s="81" customFormat="1" ht="75" x14ac:dyDescent="0.2">
      <c r="A26" s="72" t="s">
        <v>1102</v>
      </c>
      <c r="B26" s="73" t="s">
        <v>1203</v>
      </c>
      <c r="C26" s="74" t="s">
        <v>600</v>
      </c>
      <c r="D26" s="75">
        <v>195000</v>
      </c>
      <c r="E26" s="75">
        <v>243750</v>
      </c>
      <c r="F26" s="76" t="s">
        <v>4</v>
      </c>
      <c r="G26" s="76" t="s">
        <v>425</v>
      </c>
      <c r="H26" s="76" t="s">
        <v>5</v>
      </c>
      <c r="I26" s="76" t="s">
        <v>128</v>
      </c>
      <c r="J26" s="77" t="s">
        <v>1103</v>
      </c>
    </row>
    <row r="27" spans="1:10" s="81" customFormat="1" ht="60" x14ac:dyDescent="0.2">
      <c r="A27" s="72" t="s">
        <v>1204</v>
      </c>
      <c r="B27" s="73" t="s">
        <v>1209</v>
      </c>
      <c r="C27" s="74" t="s">
        <v>1205</v>
      </c>
      <c r="D27" s="75">
        <f>D28+D29</f>
        <v>200000</v>
      </c>
      <c r="E27" s="75">
        <f>E28+E29</f>
        <v>250000</v>
      </c>
      <c r="F27" s="76" t="s">
        <v>19</v>
      </c>
      <c r="G27" s="76" t="s">
        <v>426</v>
      </c>
      <c r="H27" s="76" t="s">
        <v>5</v>
      </c>
      <c r="I27" s="76" t="s">
        <v>128</v>
      </c>
      <c r="J27" s="77" t="s">
        <v>1206</v>
      </c>
    </row>
    <row r="28" spans="1:10" s="81" customFormat="1" ht="30" x14ac:dyDescent="0.2">
      <c r="A28" s="72"/>
      <c r="B28" s="73" t="s">
        <v>1208</v>
      </c>
      <c r="C28" s="74"/>
      <c r="D28" s="75">
        <v>64000</v>
      </c>
      <c r="E28" s="75">
        <v>80000</v>
      </c>
      <c r="F28" s="76"/>
      <c r="G28" s="76"/>
      <c r="H28" s="76"/>
      <c r="I28" s="76"/>
      <c r="J28" s="77"/>
    </row>
    <row r="29" spans="1:10" s="81" customFormat="1" ht="30" x14ac:dyDescent="0.2">
      <c r="A29" s="72"/>
      <c r="B29" s="73" t="s">
        <v>1207</v>
      </c>
      <c r="C29" s="74"/>
      <c r="D29" s="75">
        <v>136000</v>
      </c>
      <c r="E29" s="75">
        <v>170000</v>
      </c>
      <c r="F29" s="76"/>
      <c r="G29" s="76"/>
      <c r="H29" s="76"/>
      <c r="I29" s="76"/>
      <c r="J29" s="77"/>
    </row>
    <row r="30" spans="1:10" s="81" customFormat="1" ht="60" x14ac:dyDescent="0.2">
      <c r="A30" s="72" t="s">
        <v>1282</v>
      </c>
      <c r="B30" s="73" t="s">
        <v>1283</v>
      </c>
      <c r="C30" s="74" t="s">
        <v>603</v>
      </c>
      <c r="D30" s="75">
        <v>80000</v>
      </c>
      <c r="E30" s="75">
        <v>100000</v>
      </c>
      <c r="F30" s="76" t="s">
        <v>4</v>
      </c>
      <c r="G30" s="76" t="s">
        <v>425</v>
      </c>
      <c r="H30" s="76" t="s">
        <v>5</v>
      </c>
      <c r="I30" s="76" t="s">
        <v>279</v>
      </c>
      <c r="J30" s="77" t="s">
        <v>1284</v>
      </c>
    </row>
    <row r="31" spans="1:10" s="81" customFormat="1" ht="60" x14ac:dyDescent="0.2">
      <c r="A31" s="72" t="s">
        <v>1285</v>
      </c>
      <c r="B31" s="73" t="s">
        <v>1286</v>
      </c>
      <c r="C31" s="74" t="s">
        <v>603</v>
      </c>
      <c r="D31" s="75">
        <v>80000</v>
      </c>
      <c r="E31" s="75">
        <v>100000</v>
      </c>
      <c r="F31" s="76" t="s">
        <v>4</v>
      </c>
      <c r="G31" s="76" t="s">
        <v>425</v>
      </c>
      <c r="H31" s="76" t="s">
        <v>5</v>
      </c>
      <c r="I31" s="76" t="s">
        <v>279</v>
      </c>
      <c r="J31" s="77" t="s">
        <v>1284</v>
      </c>
    </row>
    <row r="32" spans="1:10" s="39" customFormat="1" ht="19.5" customHeight="1" x14ac:dyDescent="0.2">
      <c r="A32" s="41" t="s">
        <v>610</v>
      </c>
      <c r="B32" s="34"/>
      <c r="C32" s="27"/>
      <c r="D32" s="19">
        <f>SUM(D8:D9,D11:D17,D19:D27,D30:D31)</f>
        <v>2438080</v>
      </c>
      <c r="E32" s="19">
        <f>SUM(E8:E9,E11:E17,E19:E27,E30:E31)</f>
        <v>3031600</v>
      </c>
      <c r="F32" s="14"/>
      <c r="G32" s="14"/>
      <c r="H32" s="14"/>
      <c r="I32" s="14"/>
      <c r="J32" s="15"/>
    </row>
    <row r="33" spans="1:10" s="39" customFormat="1" x14ac:dyDescent="0.2">
      <c r="A33" s="42"/>
      <c r="B33" s="35"/>
      <c r="C33" s="36"/>
      <c r="D33" s="37"/>
      <c r="E33" s="37"/>
      <c r="F33" s="37"/>
      <c r="G33" s="37"/>
      <c r="H33" s="37"/>
      <c r="I33" s="37"/>
      <c r="J33" s="38"/>
    </row>
    <row r="34" spans="1:10" s="39" customFormat="1" ht="20.25" customHeight="1" x14ac:dyDescent="0.2">
      <c r="A34" s="41" t="s">
        <v>1006</v>
      </c>
      <c r="B34" s="34"/>
      <c r="C34" s="27"/>
      <c r="D34" s="14"/>
      <c r="E34" s="14"/>
      <c r="F34" s="14"/>
      <c r="G34" s="14"/>
      <c r="H34" s="14"/>
      <c r="I34" s="14"/>
      <c r="J34" s="15"/>
    </row>
    <row r="35" spans="1:10" s="39" customFormat="1" ht="47.25" x14ac:dyDescent="0.2">
      <c r="A35" s="49" t="s">
        <v>1007</v>
      </c>
      <c r="B35" s="30" t="s">
        <v>1009</v>
      </c>
      <c r="C35" s="28" t="s">
        <v>1008</v>
      </c>
      <c r="D35" s="16">
        <v>60000</v>
      </c>
      <c r="E35" s="16">
        <v>75000</v>
      </c>
      <c r="F35" s="17" t="s">
        <v>4</v>
      </c>
      <c r="G35" s="17" t="s">
        <v>425</v>
      </c>
      <c r="H35" s="17" t="s">
        <v>5</v>
      </c>
      <c r="I35" s="17" t="s">
        <v>486</v>
      </c>
      <c r="J35" s="18" t="s">
        <v>725</v>
      </c>
    </row>
    <row r="36" spans="1:10" s="39" customFormat="1" ht="19.5" customHeight="1" x14ac:dyDescent="0.2">
      <c r="A36" s="41" t="s">
        <v>1010</v>
      </c>
      <c r="B36" s="34"/>
      <c r="C36" s="27"/>
      <c r="D36" s="19">
        <f>SUM(D35)</f>
        <v>60000</v>
      </c>
      <c r="E36" s="19">
        <f>SUM(E35)</f>
        <v>75000</v>
      </c>
      <c r="F36" s="14"/>
      <c r="G36" s="14"/>
      <c r="H36" s="14"/>
      <c r="I36" s="14"/>
      <c r="J36" s="15"/>
    </row>
    <row r="37" spans="1:10" s="39" customFormat="1" x14ac:dyDescent="0.2">
      <c r="A37" s="42"/>
      <c r="B37" s="35"/>
      <c r="C37" s="36"/>
      <c r="D37" s="37"/>
      <c r="E37" s="37"/>
      <c r="F37" s="37"/>
      <c r="G37" s="37"/>
      <c r="H37" s="37"/>
      <c r="I37" s="37"/>
      <c r="J37" s="38"/>
    </row>
    <row r="38" spans="1:10" s="3" customFormat="1" ht="20.25" customHeight="1" x14ac:dyDescent="0.2">
      <c r="A38" s="41" t="s">
        <v>470</v>
      </c>
      <c r="B38" s="34"/>
      <c r="C38" s="27"/>
      <c r="D38" s="14"/>
      <c r="E38" s="14"/>
      <c r="F38" s="14"/>
      <c r="G38" s="14"/>
      <c r="H38" s="14"/>
      <c r="I38" s="14"/>
      <c r="J38" s="15"/>
    </row>
    <row r="39" spans="1:10" s="4" customFormat="1" ht="60" x14ac:dyDescent="0.2">
      <c r="A39" s="49" t="s">
        <v>2</v>
      </c>
      <c r="B39" s="30" t="s">
        <v>3</v>
      </c>
      <c r="C39" s="64" t="s">
        <v>496</v>
      </c>
      <c r="D39" s="16">
        <v>90000</v>
      </c>
      <c r="E39" s="16">
        <v>90000</v>
      </c>
      <c r="F39" s="17" t="s">
        <v>4</v>
      </c>
      <c r="G39" s="17" t="s">
        <v>425</v>
      </c>
      <c r="H39" s="17" t="s">
        <v>5</v>
      </c>
      <c r="I39" s="17" t="s">
        <v>6</v>
      </c>
      <c r="J39" s="47" t="s">
        <v>7</v>
      </c>
    </row>
    <row r="40" spans="1:10" s="4" customFormat="1" ht="31.5" x14ac:dyDescent="0.2">
      <c r="A40" s="49" t="s">
        <v>663</v>
      </c>
      <c r="B40" s="30"/>
      <c r="C40" s="64"/>
      <c r="D40" s="16"/>
      <c r="E40" s="16"/>
      <c r="F40" s="17"/>
      <c r="G40" s="17"/>
      <c r="H40" s="17"/>
      <c r="I40" s="17"/>
      <c r="J40" s="18" t="s">
        <v>668</v>
      </c>
    </row>
    <row r="41" spans="1:10" s="4" customFormat="1" ht="75" x14ac:dyDescent="0.2">
      <c r="A41" s="49" t="s">
        <v>8</v>
      </c>
      <c r="B41" s="44" t="s">
        <v>458</v>
      </c>
      <c r="C41" s="64" t="s">
        <v>497</v>
      </c>
      <c r="D41" s="45">
        <f>SUM(D42:D46)</f>
        <v>110000</v>
      </c>
      <c r="E41" s="45">
        <f>SUM(E42:E46)</f>
        <v>137500</v>
      </c>
      <c r="F41" s="46" t="s">
        <v>4</v>
      </c>
      <c r="G41" s="17" t="s">
        <v>426</v>
      </c>
      <c r="H41" s="17" t="s">
        <v>5</v>
      </c>
      <c r="I41" s="46" t="s">
        <v>6</v>
      </c>
      <c r="J41" s="47" t="s">
        <v>9</v>
      </c>
    </row>
    <row r="42" spans="1:10" s="4" customFormat="1" ht="30" x14ac:dyDescent="0.2">
      <c r="A42" s="49"/>
      <c r="B42" s="44" t="s">
        <v>462</v>
      </c>
      <c r="C42" s="64"/>
      <c r="D42" s="45">
        <v>30000</v>
      </c>
      <c r="E42" s="45">
        <v>37500</v>
      </c>
      <c r="F42" s="17"/>
      <c r="G42" s="17"/>
      <c r="H42" s="17"/>
      <c r="I42" s="17"/>
      <c r="J42" s="18"/>
    </row>
    <row r="43" spans="1:10" s="4" customFormat="1" x14ac:dyDescent="0.2">
      <c r="A43" s="49"/>
      <c r="B43" s="44" t="s">
        <v>454</v>
      </c>
      <c r="C43" s="64"/>
      <c r="D43" s="45">
        <v>50000</v>
      </c>
      <c r="E43" s="45">
        <v>62500</v>
      </c>
      <c r="F43" s="17"/>
      <c r="G43" s="17"/>
      <c r="H43" s="17"/>
      <c r="I43" s="17"/>
      <c r="J43" s="18"/>
    </row>
    <row r="44" spans="1:10" s="4" customFormat="1" ht="60" x14ac:dyDescent="0.2">
      <c r="A44" s="49"/>
      <c r="B44" s="44" t="s">
        <v>455</v>
      </c>
      <c r="C44" s="64"/>
      <c r="D44" s="45">
        <v>10000</v>
      </c>
      <c r="E44" s="45">
        <v>12500</v>
      </c>
      <c r="F44" s="17"/>
      <c r="G44" s="17"/>
      <c r="H44" s="17"/>
      <c r="I44" s="17"/>
      <c r="J44" s="18"/>
    </row>
    <row r="45" spans="1:10" s="4" customFormat="1" ht="45" x14ac:dyDescent="0.2">
      <c r="A45" s="49"/>
      <c r="B45" s="44" t="s">
        <v>456</v>
      </c>
      <c r="C45" s="64"/>
      <c r="D45" s="45">
        <v>10000</v>
      </c>
      <c r="E45" s="45">
        <v>12500</v>
      </c>
      <c r="F45" s="17"/>
      <c r="G45" s="17"/>
      <c r="H45" s="17"/>
      <c r="I45" s="17"/>
      <c r="J45" s="18"/>
    </row>
    <row r="46" spans="1:10" s="4" customFormat="1" ht="60" x14ac:dyDescent="0.2">
      <c r="A46" s="49"/>
      <c r="B46" s="44" t="s">
        <v>457</v>
      </c>
      <c r="C46" s="64"/>
      <c r="D46" s="45">
        <v>10000</v>
      </c>
      <c r="E46" s="45">
        <v>12500</v>
      </c>
      <c r="F46" s="17"/>
      <c r="G46" s="17"/>
      <c r="H46" s="17"/>
      <c r="I46" s="17"/>
      <c r="J46" s="18"/>
    </row>
    <row r="47" spans="1:10" s="4" customFormat="1" ht="31.5" x14ac:dyDescent="0.2">
      <c r="A47" s="49" t="s">
        <v>663</v>
      </c>
      <c r="B47" s="44" t="s">
        <v>669</v>
      </c>
      <c r="C47" s="65"/>
      <c r="D47" s="45">
        <f>SUM(D48:D55)</f>
        <v>289500</v>
      </c>
      <c r="E47" s="45">
        <f>SUM(E48:E55)</f>
        <v>361875</v>
      </c>
      <c r="F47" s="46" t="s">
        <v>19</v>
      </c>
      <c r="G47" s="46"/>
      <c r="H47" s="46"/>
      <c r="I47" s="46" t="s">
        <v>79</v>
      </c>
      <c r="J47" s="47" t="s">
        <v>678</v>
      </c>
    </row>
    <row r="48" spans="1:10" s="4" customFormat="1" ht="45" x14ac:dyDescent="0.2">
      <c r="A48" s="49"/>
      <c r="B48" s="44" t="s">
        <v>670</v>
      </c>
      <c r="C48" s="64"/>
      <c r="D48" s="45">
        <v>75000</v>
      </c>
      <c r="E48" s="45">
        <v>93750</v>
      </c>
      <c r="F48" s="17"/>
      <c r="G48" s="17"/>
      <c r="H48" s="17"/>
      <c r="I48" s="17"/>
      <c r="J48" s="18"/>
    </row>
    <row r="49" spans="1:10" s="4" customFormat="1" ht="45" x14ac:dyDescent="0.2">
      <c r="A49" s="49"/>
      <c r="B49" s="44" t="s">
        <v>671</v>
      </c>
      <c r="C49" s="64"/>
      <c r="D49" s="45">
        <v>150000</v>
      </c>
      <c r="E49" s="45">
        <v>187500</v>
      </c>
      <c r="F49" s="17"/>
      <c r="G49" s="17"/>
      <c r="H49" s="17"/>
      <c r="I49" s="17"/>
      <c r="J49" s="18"/>
    </row>
    <row r="50" spans="1:10" s="4" customFormat="1" ht="45" x14ac:dyDescent="0.2">
      <c r="A50" s="49"/>
      <c r="B50" s="44" t="s">
        <v>672</v>
      </c>
      <c r="C50" s="64"/>
      <c r="D50" s="45">
        <v>21500</v>
      </c>
      <c r="E50" s="45">
        <v>26875</v>
      </c>
      <c r="F50" s="17"/>
      <c r="G50" s="17"/>
      <c r="H50" s="17"/>
      <c r="I50" s="17"/>
      <c r="J50" s="18"/>
    </row>
    <row r="51" spans="1:10" s="4" customFormat="1" ht="45" x14ac:dyDescent="0.2">
      <c r="A51" s="49"/>
      <c r="B51" s="44" t="s">
        <v>673</v>
      </c>
      <c r="C51" s="64"/>
      <c r="D51" s="45">
        <v>35500</v>
      </c>
      <c r="E51" s="45">
        <v>44375</v>
      </c>
      <c r="F51" s="17"/>
      <c r="G51" s="17"/>
      <c r="H51" s="17"/>
      <c r="I51" s="17"/>
      <c r="J51" s="18"/>
    </row>
    <row r="52" spans="1:10" s="4" customFormat="1" ht="45" x14ac:dyDescent="0.2">
      <c r="A52" s="49"/>
      <c r="B52" s="44" t="s">
        <v>674</v>
      </c>
      <c r="C52" s="64"/>
      <c r="D52" s="45">
        <v>3000</v>
      </c>
      <c r="E52" s="45">
        <v>3750</v>
      </c>
      <c r="F52" s="17"/>
      <c r="G52" s="17"/>
      <c r="H52" s="17"/>
      <c r="I52" s="17"/>
      <c r="J52" s="18"/>
    </row>
    <row r="53" spans="1:10" s="4" customFormat="1" ht="45" x14ac:dyDescent="0.2">
      <c r="A53" s="49"/>
      <c r="B53" s="44" t="s">
        <v>675</v>
      </c>
      <c r="C53" s="64"/>
      <c r="D53" s="45">
        <v>1500</v>
      </c>
      <c r="E53" s="45">
        <v>1875</v>
      </c>
      <c r="F53" s="17"/>
      <c r="G53" s="17"/>
      <c r="H53" s="17"/>
      <c r="I53" s="17"/>
      <c r="J53" s="18"/>
    </row>
    <row r="54" spans="1:10" s="4" customFormat="1" ht="45" x14ac:dyDescent="0.2">
      <c r="A54" s="49"/>
      <c r="B54" s="44" t="s">
        <v>676</v>
      </c>
      <c r="C54" s="64"/>
      <c r="D54" s="45">
        <v>1500</v>
      </c>
      <c r="E54" s="45">
        <v>1875</v>
      </c>
      <c r="F54" s="17"/>
      <c r="G54" s="17"/>
      <c r="H54" s="17"/>
      <c r="I54" s="17"/>
      <c r="J54" s="18"/>
    </row>
    <row r="55" spans="1:10" s="4" customFormat="1" ht="45" x14ac:dyDescent="0.2">
      <c r="A55" s="49"/>
      <c r="B55" s="44" t="s">
        <v>677</v>
      </c>
      <c r="C55" s="64"/>
      <c r="D55" s="45">
        <v>1500</v>
      </c>
      <c r="E55" s="45">
        <v>1875</v>
      </c>
      <c r="F55" s="17"/>
      <c r="G55" s="17"/>
      <c r="H55" s="17"/>
      <c r="I55" s="17"/>
      <c r="J55" s="18"/>
    </row>
    <row r="56" spans="1:10" s="4" customFormat="1" ht="31.5" x14ac:dyDescent="0.2">
      <c r="A56" s="49" t="s">
        <v>776</v>
      </c>
      <c r="B56" s="30" t="s">
        <v>669</v>
      </c>
      <c r="C56" s="64"/>
      <c r="D56" s="16">
        <f>SUM(D57:D62)</f>
        <v>64500</v>
      </c>
      <c r="E56" s="16">
        <f>SUM(E57:E62)</f>
        <v>80625</v>
      </c>
      <c r="F56" s="17" t="s">
        <v>4</v>
      </c>
      <c r="G56" s="17"/>
      <c r="H56" s="17"/>
      <c r="I56" s="17" t="s">
        <v>15</v>
      </c>
      <c r="J56" s="18" t="s">
        <v>851</v>
      </c>
    </row>
    <row r="57" spans="1:10" s="4" customFormat="1" ht="45" x14ac:dyDescent="0.2">
      <c r="A57" s="49"/>
      <c r="B57" s="30" t="s">
        <v>852</v>
      </c>
      <c r="C57" s="64"/>
      <c r="D57" s="16">
        <v>21500</v>
      </c>
      <c r="E57" s="16">
        <v>26875</v>
      </c>
      <c r="F57" s="17"/>
      <c r="G57" s="17"/>
      <c r="H57" s="17"/>
      <c r="I57" s="17"/>
      <c r="J57" s="18"/>
    </row>
    <row r="58" spans="1:10" s="4" customFormat="1" ht="45" x14ac:dyDescent="0.2">
      <c r="A58" s="49"/>
      <c r="B58" s="30" t="s">
        <v>853</v>
      </c>
      <c r="C58" s="64"/>
      <c r="D58" s="16">
        <v>35500</v>
      </c>
      <c r="E58" s="16">
        <v>44375</v>
      </c>
      <c r="F58" s="17"/>
      <c r="G58" s="17"/>
      <c r="H58" s="17"/>
      <c r="I58" s="17"/>
      <c r="J58" s="18"/>
    </row>
    <row r="59" spans="1:10" s="4" customFormat="1" ht="45" x14ac:dyDescent="0.2">
      <c r="A59" s="49"/>
      <c r="B59" s="30" t="s">
        <v>854</v>
      </c>
      <c r="C59" s="64"/>
      <c r="D59" s="16">
        <v>3000</v>
      </c>
      <c r="E59" s="16">
        <v>3750</v>
      </c>
      <c r="F59" s="17"/>
      <c r="G59" s="17"/>
      <c r="H59" s="17"/>
      <c r="I59" s="17"/>
      <c r="J59" s="18"/>
    </row>
    <row r="60" spans="1:10" s="4" customFormat="1" ht="45" x14ac:dyDescent="0.2">
      <c r="A60" s="49"/>
      <c r="B60" s="30" t="s">
        <v>855</v>
      </c>
      <c r="C60" s="64"/>
      <c r="D60" s="16">
        <v>1500</v>
      </c>
      <c r="E60" s="16">
        <v>1875</v>
      </c>
      <c r="F60" s="17"/>
      <c r="G60" s="17"/>
      <c r="H60" s="17"/>
      <c r="I60" s="17"/>
      <c r="J60" s="18"/>
    </row>
    <row r="61" spans="1:10" s="4" customFormat="1" ht="45" x14ac:dyDescent="0.2">
      <c r="A61" s="49"/>
      <c r="B61" s="30" t="s">
        <v>856</v>
      </c>
      <c r="C61" s="64"/>
      <c r="D61" s="16">
        <v>1500</v>
      </c>
      <c r="E61" s="16">
        <v>1875</v>
      </c>
      <c r="F61" s="17"/>
      <c r="G61" s="17"/>
      <c r="H61" s="17"/>
      <c r="I61" s="17"/>
      <c r="J61" s="18"/>
    </row>
    <row r="62" spans="1:10" s="4" customFormat="1" ht="45" x14ac:dyDescent="0.2">
      <c r="A62" s="49"/>
      <c r="B62" s="30" t="s">
        <v>857</v>
      </c>
      <c r="C62" s="64"/>
      <c r="D62" s="16">
        <v>1500</v>
      </c>
      <c r="E62" s="16">
        <v>1875</v>
      </c>
      <c r="F62" s="17"/>
      <c r="G62" s="17"/>
      <c r="H62" s="17"/>
      <c r="I62" s="17"/>
      <c r="J62" s="18"/>
    </row>
    <row r="63" spans="1:10" s="4" customFormat="1" ht="91.5" x14ac:dyDescent="0.2">
      <c r="A63" s="50" t="s">
        <v>10</v>
      </c>
      <c r="B63" s="44" t="s">
        <v>1000</v>
      </c>
      <c r="C63" s="65" t="s">
        <v>497</v>
      </c>
      <c r="D63" s="45">
        <f>SUM(D64:D68)</f>
        <v>38000</v>
      </c>
      <c r="E63" s="45">
        <f>SUM(E64:E68)</f>
        <v>47500</v>
      </c>
      <c r="F63" s="46" t="s">
        <v>4</v>
      </c>
      <c r="G63" s="46" t="s">
        <v>426</v>
      </c>
      <c r="H63" s="46" t="s">
        <v>5</v>
      </c>
      <c r="I63" s="46" t="s">
        <v>6</v>
      </c>
      <c r="J63" s="47" t="s">
        <v>7</v>
      </c>
    </row>
    <row r="64" spans="1:10" s="4" customFormat="1" ht="30" x14ac:dyDescent="0.2">
      <c r="A64" s="50"/>
      <c r="B64" s="44" t="s">
        <v>462</v>
      </c>
      <c r="C64" s="65"/>
      <c r="D64" s="45">
        <v>10000</v>
      </c>
      <c r="E64" s="45">
        <v>12500</v>
      </c>
      <c r="F64" s="46"/>
      <c r="G64" s="46"/>
      <c r="H64" s="46"/>
      <c r="I64" s="46"/>
      <c r="J64" s="47"/>
    </row>
    <row r="65" spans="1:10" s="4" customFormat="1" x14ac:dyDescent="0.2">
      <c r="A65" s="50"/>
      <c r="B65" s="44" t="s">
        <v>454</v>
      </c>
      <c r="C65" s="65"/>
      <c r="D65" s="45">
        <v>25000</v>
      </c>
      <c r="E65" s="45">
        <v>31250</v>
      </c>
      <c r="F65" s="46"/>
      <c r="G65" s="46"/>
      <c r="H65" s="46"/>
      <c r="I65" s="46"/>
      <c r="J65" s="47"/>
    </row>
    <row r="66" spans="1:10" s="4" customFormat="1" ht="45" x14ac:dyDescent="0.2">
      <c r="A66" s="50"/>
      <c r="B66" s="44" t="s">
        <v>459</v>
      </c>
      <c r="C66" s="65"/>
      <c r="D66" s="45">
        <v>1000</v>
      </c>
      <c r="E66" s="45">
        <v>1250</v>
      </c>
      <c r="F66" s="46"/>
      <c r="G66" s="46"/>
      <c r="H66" s="46"/>
      <c r="I66" s="46"/>
      <c r="J66" s="47"/>
    </row>
    <row r="67" spans="1:10" s="4" customFormat="1" ht="45" x14ac:dyDescent="0.2">
      <c r="A67" s="50"/>
      <c r="B67" s="44" t="s">
        <v>460</v>
      </c>
      <c r="C67" s="65"/>
      <c r="D67" s="45">
        <v>1000</v>
      </c>
      <c r="E67" s="45">
        <v>1250</v>
      </c>
      <c r="F67" s="46"/>
      <c r="G67" s="46"/>
      <c r="H67" s="46"/>
      <c r="I67" s="46"/>
      <c r="J67" s="47"/>
    </row>
    <row r="68" spans="1:10" s="4" customFormat="1" ht="45" x14ac:dyDescent="0.2">
      <c r="A68" s="50"/>
      <c r="B68" s="44" t="s">
        <v>461</v>
      </c>
      <c r="C68" s="65"/>
      <c r="D68" s="45">
        <v>1000</v>
      </c>
      <c r="E68" s="45">
        <v>1250</v>
      </c>
      <c r="F68" s="46"/>
      <c r="G68" s="46"/>
      <c r="H68" s="46"/>
      <c r="I68" s="46"/>
      <c r="J68" s="47"/>
    </row>
    <row r="69" spans="1:10" s="4" customFormat="1" ht="91.5" x14ac:dyDescent="0.2">
      <c r="A69" s="50" t="s">
        <v>11</v>
      </c>
      <c r="B69" s="30" t="s">
        <v>1001</v>
      </c>
      <c r="C69" s="65" t="s">
        <v>497</v>
      </c>
      <c r="D69" s="45">
        <f>SUM(D70:D74)</f>
        <v>38000</v>
      </c>
      <c r="E69" s="45">
        <f>SUM(E70:E74)</f>
        <v>47500</v>
      </c>
      <c r="F69" s="46" t="s">
        <v>4</v>
      </c>
      <c r="G69" s="46" t="s">
        <v>426</v>
      </c>
      <c r="H69" s="46" t="s">
        <v>5</v>
      </c>
      <c r="I69" s="46" t="s">
        <v>12</v>
      </c>
      <c r="J69" s="47" t="s">
        <v>13</v>
      </c>
    </row>
    <row r="70" spans="1:10" s="4" customFormat="1" ht="30" x14ac:dyDescent="0.2">
      <c r="A70" s="49"/>
      <c r="B70" s="44" t="s">
        <v>462</v>
      </c>
      <c r="C70" s="65"/>
      <c r="D70" s="45">
        <v>10000</v>
      </c>
      <c r="E70" s="45">
        <v>12500</v>
      </c>
      <c r="F70" s="17"/>
      <c r="G70" s="17"/>
      <c r="H70" s="17"/>
      <c r="I70" s="17"/>
      <c r="J70" s="18"/>
    </row>
    <row r="71" spans="1:10" s="4" customFormat="1" x14ac:dyDescent="0.2">
      <c r="A71" s="49"/>
      <c r="B71" s="44" t="s">
        <v>454</v>
      </c>
      <c r="C71" s="65"/>
      <c r="D71" s="45">
        <v>25000</v>
      </c>
      <c r="E71" s="45">
        <v>31250</v>
      </c>
      <c r="F71" s="17"/>
      <c r="G71" s="17"/>
      <c r="H71" s="17"/>
      <c r="I71" s="17"/>
      <c r="J71" s="18"/>
    </row>
    <row r="72" spans="1:10" s="4" customFormat="1" ht="45" x14ac:dyDescent="0.2">
      <c r="A72" s="49"/>
      <c r="B72" s="44" t="s">
        <v>463</v>
      </c>
      <c r="C72" s="65"/>
      <c r="D72" s="45">
        <v>1000</v>
      </c>
      <c r="E72" s="45">
        <v>1250</v>
      </c>
      <c r="F72" s="17"/>
      <c r="G72" s="17"/>
      <c r="H72" s="17"/>
      <c r="I72" s="17"/>
      <c r="J72" s="18"/>
    </row>
    <row r="73" spans="1:10" s="4" customFormat="1" ht="45" x14ac:dyDescent="0.2">
      <c r="A73" s="49"/>
      <c r="B73" s="44" t="s">
        <v>460</v>
      </c>
      <c r="C73" s="65"/>
      <c r="D73" s="45">
        <v>1000</v>
      </c>
      <c r="E73" s="45">
        <v>1250</v>
      </c>
      <c r="F73" s="17"/>
      <c r="G73" s="17"/>
      <c r="H73" s="17"/>
      <c r="I73" s="17"/>
      <c r="J73" s="18"/>
    </row>
    <row r="74" spans="1:10" s="4" customFormat="1" ht="45" x14ac:dyDescent="0.2">
      <c r="A74" s="49"/>
      <c r="B74" s="44" t="s">
        <v>464</v>
      </c>
      <c r="C74" s="65"/>
      <c r="D74" s="45">
        <v>1000</v>
      </c>
      <c r="E74" s="45">
        <v>1250</v>
      </c>
      <c r="F74" s="17"/>
      <c r="G74" s="17"/>
      <c r="H74" s="17"/>
      <c r="I74" s="17"/>
      <c r="J74" s="18"/>
    </row>
    <row r="75" spans="1:10" s="4" customFormat="1" ht="91.5" x14ac:dyDescent="0.2">
      <c r="A75" s="50" t="s">
        <v>14</v>
      </c>
      <c r="B75" s="30" t="s">
        <v>1002</v>
      </c>
      <c r="C75" s="65" t="s">
        <v>497</v>
      </c>
      <c r="D75" s="45">
        <f>SUM(D76:D80)</f>
        <v>38000</v>
      </c>
      <c r="E75" s="45">
        <f>SUM(E76:E80)</f>
        <v>47500</v>
      </c>
      <c r="F75" s="46" t="s">
        <v>4</v>
      </c>
      <c r="G75" s="46" t="s">
        <v>426</v>
      </c>
      <c r="H75" s="46" t="s">
        <v>5</v>
      </c>
      <c r="I75" s="46" t="s">
        <v>15</v>
      </c>
      <c r="J75" s="47" t="s">
        <v>16</v>
      </c>
    </row>
    <row r="76" spans="1:10" s="4" customFormat="1" ht="30" x14ac:dyDescent="0.2">
      <c r="A76" s="49"/>
      <c r="B76" s="44" t="s">
        <v>462</v>
      </c>
      <c r="C76" s="65"/>
      <c r="D76" s="45">
        <v>10000</v>
      </c>
      <c r="E76" s="45">
        <v>12500</v>
      </c>
      <c r="F76" s="17"/>
      <c r="G76" s="17"/>
      <c r="H76" s="17"/>
      <c r="I76" s="17"/>
      <c r="J76" s="18"/>
    </row>
    <row r="77" spans="1:10" s="4" customFormat="1" x14ac:dyDescent="0.2">
      <c r="A77" s="49"/>
      <c r="B77" s="44" t="s">
        <v>454</v>
      </c>
      <c r="C77" s="65"/>
      <c r="D77" s="45">
        <v>25000</v>
      </c>
      <c r="E77" s="45">
        <v>31250</v>
      </c>
      <c r="F77" s="17"/>
      <c r="G77" s="17"/>
      <c r="H77" s="17"/>
      <c r="I77" s="17"/>
      <c r="J77" s="18"/>
    </row>
    <row r="78" spans="1:10" s="4" customFormat="1" ht="45" x14ac:dyDescent="0.2">
      <c r="A78" s="49"/>
      <c r="B78" s="44" t="s">
        <v>465</v>
      </c>
      <c r="C78" s="65"/>
      <c r="D78" s="45">
        <v>1000</v>
      </c>
      <c r="E78" s="45">
        <v>1250</v>
      </c>
      <c r="F78" s="17"/>
      <c r="G78" s="17"/>
      <c r="H78" s="17"/>
      <c r="I78" s="17"/>
      <c r="J78" s="18"/>
    </row>
    <row r="79" spans="1:10" s="4" customFormat="1" ht="45" x14ac:dyDescent="0.2">
      <c r="A79" s="49"/>
      <c r="B79" s="44" t="s">
        <v>466</v>
      </c>
      <c r="C79" s="65"/>
      <c r="D79" s="45">
        <v>1000</v>
      </c>
      <c r="E79" s="45">
        <v>1250</v>
      </c>
      <c r="F79" s="17"/>
      <c r="G79" s="17"/>
      <c r="H79" s="17"/>
      <c r="I79" s="17"/>
      <c r="J79" s="18"/>
    </row>
    <row r="80" spans="1:10" s="4" customFormat="1" ht="45" x14ac:dyDescent="0.2">
      <c r="A80" s="49"/>
      <c r="B80" s="44" t="s">
        <v>467</v>
      </c>
      <c r="C80" s="65"/>
      <c r="D80" s="45">
        <v>1000</v>
      </c>
      <c r="E80" s="45">
        <v>1250</v>
      </c>
      <c r="F80" s="17"/>
      <c r="G80" s="17"/>
      <c r="H80" s="17"/>
      <c r="I80" s="17"/>
      <c r="J80" s="18"/>
    </row>
    <row r="81" spans="1:10" s="4" customFormat="1" ht="91.5" x14ac:dyDescent="0.2">
      <c r="A81" s="50" t="s">
        <v>17</v>
      </c>
      <c r="B81" s="30" t="s">
        <v>1003</v>
      </c>
      <c r="C81" s="65" t="s">
        <v>497</v>
      </c>
      <c r="D81" s="45">
        <f>SUM(D82:D86)</f>
        <v>49000</v>
      </c>
      <c r="E81" s="45">
        <f>SUM(E82:E86)</f>
        <v>61250</v>
      </c>
      <c r="F81" s="46" t="s">
        <v>4</v>
      </c>
      <c r="G81" s="46" t="s">
        <v>426</v>
      </c>
      <c r="H81" s="46" t="s">
        <v>5</v>
      </c>
      <c r="I81" s="46" t="s">
        <v>15</v>
      </c>
      <c r="J81" s="47" t="s">
        <v>16</v>
      </c>
    </row>
    <row r="82" spans="1:10" s="4" customFormat="1" ht="30" x14ac:dyDescent="0.2">
      <c r="A82" s="49"/>
      <c r="B82" s="44" t="s">
        <v>462</v>
      </c>
      <c r="C82" s="65"/>
      <c r="D82" s="45">
        <v>15000</v>
      </c>
      <c r="E82" s="45">
        <v>18750</v>
      </c>
      <c r="F82" s="17"/>
      <c r="G82" s="17"/>
      <c r="H82" s="17"/>
      <c r="I82" s="17"/>
      <c r="J82" s="18"/>
    </row>
    <row r="83" spans="1:10" s="4" customFormat="1" x14ac:dyDescent="0.2">
      <c r="A83" s="49"/>
      <c r="B83" s="44" t="s">
        <v>454</v>
      </c>
      <c r="C83" s="65"/>
      <c r="D83" s="45">
        <v>25000</v>
      </c>
      <c r="E83" s="45">
        <v>31250</v>
      </c>
      <c r="F83" s="17"/>
      <c r="G83" s="17"/>
      <c r="H83" s="17"/>
      <c r="I83" s="17"/>
      <c r="J83" s="18"/>
    </row>
    <row r="84" spans="1:10" s="4" customFormat="1" ht="45" x14ac:dyDescent="0.2">
      <c r="A84" s="49"/>
      <c r="B84" s="44" t="s">
        <v>468</v>
      </c>
      <c r="C84" s="65"/>
      <c r="D84" s="45">
        <v>3000</v>
      </c>
      <c r="E84" s="45">
        <v>3750</v>
      </c>
      <c r="F84" s="17"/>
      <c r="G84" s="17"/>
      <c r="H84" s="17"/>
      <c r="I84" s="17"/>
      <c r="J84" s="18"/>
    </row>
    <row r="85" spans="1:10" s="4" customFormat="1" ht="45" x14ac:dyDescent="0.2">
      <c r="A85" s="49"/>
      <c r="B85" s="44" t="s">
        <v>466</v>
      </c>
      <c r="C85" s="65"/>
      <c r="D85" s="45">
        <v>3000</v>
      </c>
      <c r="E85" s="45">
        <v>3750</v>
      </c>
      <c r="F85" s="17"/>
      <c r="G85" s="17"/>
      <c r="H85" s="17"/>
      <c r="I85" s="17"/>
      <c r="J85" s="18"/>
    </row>
    <row r="86" spans="1:10" s="4" customFormat="1" ht="45" x14ac:dyDescent="0.2">
      <c r="A86" s="49"/>
      <c r="B86" s="44" t="s">
        <v>469</v>
      </c>
      <c r="C86" s="65"/>
      <c r="D86" s="45">
        <v>3000</v>
      </c>
      <c r="E86" s="45">
        <v>3750</v>
      </c>
      <c r="F86" s="17"/>
      <c r="G86" s="17"/>
      <c r="H86" s="17"/>
      <c r="I86" s="17"/>
      <c r="J86" s="18"/>
    </row>
    <row r="87" spans="1:10" s="81" customFormat="1" ht="60" x14ac:dyDescent="0.2">
      <c r="A87" s="72" t="s">
        <v>1210</v>
      </c>
      <c r="B87" s="73" t="s">
        <v>1211</v>
      </c>
      <c r="C87" s="74" t="s">
        <v>496</v>
      </c>
      <c r="D87" s="75">
        <v>350000</v>
      </c>
      <c r="E87" s="75">
        <v>350000</v>
      </c>
      <c r="F87" s="76" t="s">
        <v>19</v>
      </c>
      <c r="G87" s="76" t="s">
        <v>425</v>
      </c>
      <c r="H87" s="76" t="s">
        <v>5</v>
      </c>
      <c r="I87" s="76" t="s">
        <v>279</v>
      </c>
      <c r="J87" s="77" t="s">
        <v>1212</v>
      </c>
    </row>
    <row r="88" spans="1:10" s="4" customFormat="1" ht="33.75" customHeight="1" x14ac:dyDescent="0.2">
      <c r="A88" s="86" t="s">
        <v>471</v>
      </c>
      <c r="B88" s="87"/>
      <c r="C88" s="14"/>
      <c r="D88" s="19">
        <f>SUM(D39,D56,D87)</f>
        <v>504500</v>
      </c>
      <c r="E88" s="19">
        <f>SUM(E39,E56,E87)</f>
        <v>520625</v>
      </c>
      <c r="F88" s="14"/>
      <c r="G88" s="14"/>
      <c r="H88" s="14"/>
      <c r="I88" s="14"/>
      <c r="J88" s="15"/>
    </row>
    <row r="89" spans="1:10" s="4" customFormat="1" ht="38.25" customHeight="1" x14ac:dyDescent="0.2">
      <c r="A89" s="88" t="s">
        <v>437</v>
      </c>
      <c r="B89" s="89"/>
      <c r="C89" s="12"/>
      <c r="D89" s="20">
        <f>D32+D88+D36</f>
        <v>3002580</v>
      </c>
      <c r="E89" s="20">
        <f>E32+E88+E36</f>
        <v>3627225</v>
      </c>
      <c r="F89" s="12"/>
      <c r="G89" s="12"/>
      <c r="H89" s="12"/>
      <c r="I89" s="12"/>
      <c r="J89" s="13"/>
    </row>
    <row r="90" spans="1:10" s="4" customFormat="1" x14ac:dyDescent="0.2">
      <c r="A90" s="49"/>
      <c r="B90" s="30"/>
      <c r="C90" s="64"/>
      <c r="D90" s="16"/>
      <c r="E90" s="16"/>
      <c r="F90" s="17"/>
      <c r="G90" s="17"/>
      <c r="H90" s="17"/>
      <c r="I90" s="17"/>
      <c r="J90" s="18"/>
    </row>
    <row r="91" spans="1:10" s="3" customFormat="1" ht="20.25" customHeight="1" x14ac:dyDescent="0.2">
      <c r="A91" s="41" t="s">
        <v>427</v>
      </c>
      <c r="B91" s="34"/>
      <c r="C91" s="27"/>
      <c r="D91" s="14"/>
      <c r="E91" s="14"/>
      <c r="F91" s="14"/>
      <c r="G91" s="14"/>
      <c r="H91" s="14"/>
      <c r="I91" s="14"/>
      <c r="J91" s="15"/>
    </row>
    <row r="92" spans="1:10" s="3" customFormat="1" ht="20.25" customHeight="1" x14ac:dyDescent="0.2">
      <c r="A92" s="41" t="s">
        <v>428</v>
      </c>
      <c r="B92" s="34"/>
      <c r="C92" s="27"/>
      <c r="D92" s="14"/>
      <c r="E92" s="14"/>
      <c r="F92" s="14"/>
      <c r="G92" s="14"/>
      <c r="H92" s="14"/>
      <c r="I92" s="14"/>
      <c r="J92" s="15"/>
    </row>
    <row r="93" spans="1:10" s="4" customFormat="1" ht="61.5" x14ac:dyDescent="0.2">
      <c r="A93" s="50" t="s">
        <v>18</v>
      </c>
      <c r="B93" s="44" t="s">
        <v>1234</v>
      </c>
      <c r="C93" s="65" t="s">
        <v>498</v>
      </c>
      <c r="D93" s="45">
        <v>640000</v>
      </c>
      <c r="E93" s="45">
        <v>800000</v>
      </c>
      <c r="F93" s="46" t="s">
        <v>19</v>
      </c>
      <c r="G93" s="46" t="s">
        <v>425</v>
      </c>
      <c r="H93" s="46" t="s">
        <v>5</v>
      </c>
      <c r="I93" s="46" t="s">
        <v>20</v>
      </c>
      <c r="J93" s="47" t="s">
        <v>21</v>
      </c>
    </row>
    <row r="94" spans="1:10" s="4" customFormat="1" ht="45" x14ac:dyDescent="0.2">
      <c r="A94" s="49" t="s">
        <v>22</v>
      </c>
      <c r="B94" s="30" t="s">
        <v>23</v>
      </c>
      <c r="C94" s="64" t="s">
        <v>498</v>
      </c>
      <c r="D94" s="16">
        <v>1820000</v>
      </c>
      <c r="E94" s="16">
        <v>2275000</v>
      </c>
      <c r="F94" s="17" t="s">
        <v>19</v>
      </c>
      <c r="G94" s="17" t="s">
        <v>425</v>
      </c>
      <c r="H94" s="17" t="s">
        <v>5</v>
      </c>
      <c r="I94" s="17" t="s">
        <v>6</v>
      </c>
      <c r="J94" s="18" t="s">
        <v>24</v>
      </c>
    </row>
    <row r="95" spans="1:10" s="4" customFormat="1" ht="60" x14ac:dyDescent="0.2">
      <c r="A95" s="49" t="s">
        <v>25</v>
      </c>
      <c r="B95" s="30" t="s">
        <v>661</v>
      </c>
      <c r="C95" s="64" t="s">
        <v>500</v>
      </c>
      <c r="D95" s="16">
        <v>45500</v>
      </c>
      <c r="E95" s="16">
        <v>56875</v>
      </c>
      <c r="F95" s="17" t="s">
        <v>4</v>
      </c>
      <c r="G95" s="17" t="s">
        <v>425</v>
      </c>
      <c r="H95" s="17" t="s">
        <v>5</v>
      </c>
      <c r="I95" s="17" t="s">
        <v>6</v>
      </c>
      <c r="J95" s="18" t="s">
        <v>26</v>
      </c>
    </row>
    <row r="96" spans="1:10" s="4" customFormat="1" ht="60" x14ac:dyDescent="0.2">
      <c r="A96" s="49" t="s">
        <v>27</v>
      </c>
      <c r="B96" s="30" t="s">
        <v>660</v>
      </c>
      <c r="C96" s="64" t="s">
        <v>499</v>
      </c>
      <c r="D96" s="16">
        <v>40000</v>
      </c>
      <c r="E96" s="16">
        <v>50000</v>
      </c>
      <c r="F96" s="17" t="s">
        <v>4</v>
      </c>
      <c r="G96" s="17" t="s">
        <v>425</v>
      </c>
      <c r="H96" s="17" t="s">
        <v>5</v>
      </c>
      <c r="I96" s="17" t="s">
        <v>6</v>
      </c>
      <c r="J96" s="18" t="s">
        <v>26</v>
      </c>
    </row>
    <row r="97" spans="1:10" s="4" customFormat="1" ht="91.5" x14ac:dyDescent="0.2">
      <c r="A97" s="50" t="s">
        <v>28</v>
      </c>
      <c r="B97" s="44" t="s">
        <v>1235</v>
      </c>
      <c r="C97" s="65" t="s">
        <v>498</v>
      </c>
      <c r="D97" s="45">
        <v>2200000</v>
      </c>
      <c r="E97" s="45">
        <v>2750000</v>
      </c>
      <c r="F97" s="46" t="s">
        <v>19</v>
      </c>
      <c r="G97" s="46" t="s">
        <v>425</v>
      </c>
      <c r="H97" s="46" t="s">
        <v>5</v>
      </c>
      <c r="I97" s="46" t="s">
        <v>29</v>
      </c>
      <c r="J97" s="47" t="s">
        <v>30</v>
      </c>
    </row>
    <row r="98" spans="1:10" s="4" customFormat="1" ht="106.5" x14ac:dyDescent="0.2">
      <c r="A98" s="50" t="s">
        <v>31</v>
      </c>
      <c r="B98" s="44" t="s">
        <v>1236</v>
      </c>
      <c r="C98" s="65" t="s">
        <v>500</v>
      </c>
      <c r="D98" s="45">
        <v>85000</v>
      </c>
      <c r="E98" s="45">
        <v>106250</v>
      </c>
      <c r="F98" s="46" t="s">
        <v>4</v>
      </c>
      <c r="G98" s="46" t="s">
        <v>425</v>
      </c>
      <c r="H98" s="46" t="s">
        <v>5</v>
      </c>
      <c r="I98" s="46" t="s">
        <v>29</v>
      </c>
      <c r="J98" s="47" t="s">
        <v>30</v>
      </c>
    </row>
    <row r="99" spans="1:10" s="4" customFormat="1" ht="91.5" x14ac:dyDescent="0.2">
      <c r="A99" s="50" t="s">
        <v>32</v>
      </c>
      <c r="B99" s="44" t="s">
        <v>1237</v>
      </c>
      <c r="C99" s="65" t="s">
        <v>499</v>
      </c>
      <c r="D99" s="45">
        <v>40000</v>
      </c>
      <c r="E99" s="45">
        <v>50000</v>
      </c>
      <c r="F99" s="46" t="s">
        <v>4</v>
      </c>
      <c r="G99" s="46" t="s">
        <v>425</v>
      </c>
      <c r="H99" s="46" t="s">
        <v>5</v>
      </c>
      <c r="I99" s="46" t="s">
        <v>29</v>
      </c>
      <c r="J99" s="47" t="s">
        <v>30</v>
      </c>
    </row>
    <row r="100" spans="1:10" s="4" customFormat="1" ht="91.5" x14ac:dyDescent="0.2">
      <c r="A100" s="50" t="s">
        <v>33</v>
      </c>
      <c r="B100" s="44" t="s">
        <v>1238</v>
      </c>
      <c r="C100" s="65" t="s">
        <v>498</v>
      </c>
      <c r="D100" s="45">
        <v>930000</v>
      </c>
      <c r="E100" s="45">
        <v>1162500</v>
      </c>
      <c r="F100" s="46" t="s">
        <v>19</v>
      </c>
      <c r="G100" s="46" t="s">
        <v>425</v>
      </c>
      <c r="H100" s="46" t="s">
        <v>5</v>
      </c>
      <c r="I100" s="46" t="s">
        <v>20</v>
      </c>
      <c r="J100" s="47" t="s">
        <v>21</v>
      </c>
    </row>
    <row r="101" spans="1:10" s="4" customFormat="1" ht="106.5" x14ac:dyDescent="0.2">
      <c r="A101" s="50" t="s">
        <v>34</v>
      </c>
      <c r="B101" s="44" t="s">
        <v>1239</v>
      </c>
      <c r="C101" s="65" t="s">
        <v>500</v>
      </c>
      <c r="D101" s="45">
        <v>30000</v>
      </c>
      <c r="E101" s="45">
        <v>37500</v>
      </c>
      <c r="F101" s="46" t="s">
        <v>4</v>
      </c>
      <c r="G101" s="46" t="s">
        <v>425</v>
      </c>
      <c r="H101" s="46" t="s">
        <v>5</v>
      </c>
      <c r="I101" s="46" t="s">
        <v>20</v>
      </c>
      <c r="J101" s="47" t="s">
        <v>21</v>
      </c>
    </row>
    <row r="102" spans="1:10" s="4" customFormat="1" ht="94.5" customHeight="1" x14ac:dyDescent="0.2">
      <c r="A102" s="49" t="s">
        <v>35</v>
      </c>
      <c r="B102" s="44" t="s">
        <v>1280</v>
      </c>
      <c r="C102" s="65" t="s">
        <v>501</v>
      </c>
      <c r="D102" s="45">
        <v>27010000</v>
      </c>
      <c r="E102" s="45">
        <v>33762500</v>
      </c>
      <c r="F102" s="17" t="s">
        <v>19</v>
      </c>
      <c r="G102" s="17" t="s">
        <v>425</v>
      </c>
      <c r="H102" s="17" t="s">
        <v>5</v>
      </c>
      <c r="I102" s="46" t="s">
        <v>6</v>
      </c>
      <c r="J102" s="47" t="s">
        <v>36</v>
      </c>
    </row>
    <row r="103" spans="1:10" s="4" customFormat="1" ht="31.5" x14ac:dyDescent="0.2">
      <c r="A103" s="49" t="s">
        <v>663</v>
      </c>
      <c r="B103" s="30"/>
      <c r="C103" s="64"/>
      <c r="D103" s="45">
        <v>32000000</v>
      </c>
      <c r="E103" s="45">
        <v>40000000</v>
      </c>
      <c r="F103" s="17"/>
      <c r="G103" s="17"/>
      <c r="H103" s="17"/>
      <c r="I103" s="46" t="s">
        <v>79</v>
      </c>
      <c r="J103" s="47" t="s">
        <v>679</v>
      </c>
    </row>
    <row r="104" spans="1:10" s="4" customFormat="1" ht="195" x14ac:dyDescent="0.2">
      <c r="A104" s="49" t="s">
        <v>841</v>
      </c>
      <c r="B104" s="30" t="s">
        <v>1031</v>
      </c>
      <c r="C104" s="64" t="s">
        <v>1012</v>
      </c>
      <c r="D104" s="16">
        <v>36500000</v>
      </c>
      <c r="E104" s="16">
        <v>45625000</v>
      </c>
      <c r="F104" s="17"/>
      <c r="G104" s="17"/>
      <c r="H104" s="17"/>
      <c r="I104" s="17" t="s">
        <v>15</v>
      </c>
      <c r="J104" s="18" t="s">
        <v>842</v>
      </c>
    </row>
    <row r="105" spans="1:10" s="4" customFormat="1" ht="105" x14ac:dyDescent="0.2">
      <c r="A105" s="49" t="s">
        <v>37</v>
      </c>
      <c r="B105" s="44" t="s">
        <v>659</v>
      </c>
      <c r="C105" s="64" t="s">
        <v>500</v>
      </c>
      <c r="D105" s="16">
        <v>800000</v>
      </c>
      <c r="E105" s="16">
        <v>1000000</v>
      </c>
      <c r="F105" s="17" t="s">
        <v>19</v>
      </c>
      <c r="G105" s="17" t="s">
        <v>425</v>
      </c>
      <c r="H105" s="17" t="s">
        <v>5</v>
      </c>
      <c r="I105" s="46" t="s">
        <v>6</v>
      </c>
      <c r="J105" s="47" t="s">
        <v>36</v>
      </c>
    </row>
    <row r="106" spans="1:10" s="4" customFormat="1" ht="31.5" x14ac:dyDescent="0.2">
      <c r="A106" s="49" t="s">
        <v>663</v>
      </c>
      <c r="B106" s="30"/>
      <c r="C106" s="64"/>
      <c r="D106" s="16"/>
      <c r="E106" s="16"/>
      <c r="F106" s="17"/>
      <c r="G106" s="17"/>
      <c r="H106" s="17"/>
      <c r="I106" s="46" t="s">
        <v>79</v>
      </c>
      <c r="J106" s="47" t="s">
        <v>679</v>
      </c>
    </row>
    <row r="107" spans="1:10" s="4" customFormat="1" ht="105" x14ac:dyDescent="0.2">
      <c r="A107" s="49" t="s">
        <v>776</v>
      </c>
      <c r="B107" s="30" t="s">
        <v>845</v>
      </c>
      <c r="C107" s="64"/>
      <c r="D107" s="16"/>
      <c r="E107" s="16"/>
      <c r="F107" s="17"/>
      <c r="G107" s="17"/>
      <c r="H107" s="17"/>
      <c r="I107" s="17"/>
      <c r="J107" s="18"/>
    </row>
    <row r="108" spans="1:10" s="78" customFormat="1" ht="31.5" x14ac:dyDescent="0.2">
      <c r="A108" s="72" t="s">
        <v>1287</v>
      </c>
      <c r="B108" s="73"/>
      <c r="C108" s="74"/>
      <c r="D108" s="75"/>
      <c r="E108" s="75"/>
      <c r="F108" s="76"/>
      <c r="G108" s="76"/>
      <c r="H108" s="76"/>
      <c r="I108" s="76" t="s">
        <v>279</v>
      </c>
      <c r="J108" s="77" t="s">
        <v>1229</v>
      </c>
    </row>
    <row r="109" spans="1:10" s="4" customFormat="1" ht="90" x14ac:dyDescent="0.2">
      <c r="A109" s="49" t="s">
        <v>38</v>
      </c>
      <c r="B109" s="44" t="s">
        <v>39</v>
      </c>
      <c r="C109" s="64" t="s">
        <v>499</v>
      </c>
      <c r="D109" s="45">
        <v>190000</v>
      </c>
      <c r="E109" s="45">
        <v>237500</v>
      </c>
      <c r="F109" s="17" t="s">
        <v>4</v>
      </c>
      <c r="G109" s="17" t="s">
        <v>425</v>
      </c>
      <c r="H109" s="17" t="s">
        <v>5</v>
      </c>
      <c r="I109" s="46" t="s">
        <v>6</v>
      </c>
      <c r="J109" s="47" t="s">
        <v>36</v>
      </c>
    </row>
    <row r="110" spans="1:10" s="4" customFormat="1" ht="31.5" x14ac:dyDescent="0.2">
      <c r="A110" s="49" t="s">
        <v>663</v>
      </c>
      <c r="B110" s="30"/>
      <c r="C110" s="64"/>
      <c r="D110" s="16"/>
      <c r="E110" s="16"/>
      <c r="F110" s="17"/>
      <c r="G110" s="17"/>
      <c r="H110" s="17"/>
      <c r="I110" s="46" t="s">
        <v>79</v>
      </c>
      <c r="J110" s="47" t="s">
        <v>679</v>
      </c>
    </row>
    <row r="111" spans="1:10" s="4" customFormat="1" ht="90" x14ac:dyDescent="0.2">
      <c r="A111" s="49" t="s">
        <v>776</v>
      </c>
      <c r="B111" s="30" t="s">
        <v>846</v>
      </c>
      <c r="C111" s="64"/>
      <c r="D111" s="16"/>
      <c r="E111" s="16"/>
      <c r="F111" s="17"/>
      <c r="G111" s="17"/>
      <c r="H111" s="17"/>
      <c r="I111" s="17"/>
      <c r="J111" s="18"/>
    </row>
    <row r="112" spans="1:10" s="78" customFormat="1" ht="31.5" x14ac:dyDescent="0.2">
      <c r="A112" s="72" t="s">
        <v>1033</v>
      </c>
      <c r="B112" s="73"/>
      <c r="C112" s="74"/>
      <c r="D112" s="75">
        <v>96000</v>
      </c>
      <c r="E112" s="75">
        <v>120000</v>
      </c>
      <c r="F112" s="76"/>
      <c r="G112" s="76"/>
      <c r="H112" s="76"/>
      <c r="I112" s="76" t="s">
        <v>279</v>
      </c>
      <c r="J112" s="77" t="s">
        <v>1229</v>
      </c>
    </row>
    <row r="113" spans="1:10" s="4" customFormat="1" ht="76.5" x14ac:dyDescent="0.2">
      <c r="A113" s="50" t="s">
        <v>40</v>
      </c>
      <c r="B113" s="44" t="s">
        <v>1240</v>
      </c>
      <c r="C113" s="65" t="s">
        <v>498</v>
      </c>
      <c r="D113" s="45">
        <v>1525000</v>
      </c>
      <c r="E113" s="45">
        <v>1906250</v>
      </c>
      <c r="F113" s="46" t="s">
        <v>19</v>
      </c>
      <c r="G113" s="46" t="s">
        <v>425</v>
      </c>
      <c r="H113" s="46" t="s">
        <v>5</v>
      </c>
      <c r="I113" s="46" t="s">
        <v>12</v>
      </c>
      <c r="J113" s="47" t="s">
        <v>41</v>
      </c>
    </row>
    <row r="114" spans="1:10" s="4" customFormat="1" ht="91.5" x14ac:dyDescent="0.2">
      <c r="A114" s="50" t="s">
        <v>42</v>
      </c>
      <c r="B114" s="44" t="s">
        <v>1241</v>
      </c>
      <c r="C114" s="65" t="s">
        <v>500</v>
      </c>
      <c r="D114" s="45">
        <v>40000</v>
      </c>
      <c r="E114" s="45">
        <v>50000</v>
      </c>
      <c r="F114" s="46" t="s">
        <v>4</v>
      </c>
      <c r="G114" s="46" t="s">
        <v>425</v>
      </c>
      <c r="H114" s="46" t="s">
        <v>5</v>
      </c>
      <c r="I114" s="46" t="s">
        <v>12</v>
      </c>
      <c r="J114" s="47" t="s">
        <v>41</v>
      </c>
    </row>
    <row r="115" spans="1:10" s="4" customFormat="1" ht="76.5" x14ac:dyDescent="0.2">
      <c r="A115" s="50" t="s">
        <v>43</v>
      </c>
      <c r="B115" s="44" t="s">
        <v>1242</v>
      </c>
      <c r="C115" s="65" t="s">
        <v>499</v>
      </c>
      <c r="D115" s="45">
        <v>35000</v>
      </c>
      <c r="E115" s="45">
        <v>43750</v>
      </c>
      <c r="F115" s="46" t="s">
        <v>4</v>
      </c>
      <c r="G115" s="46" t="s">
        <v>425</v>
      </c>
      <c r="H115" s="46" t="s">
        <v>5</v>
      </c>
      <c r="I115" s="46" t="s">
        <v>12</v>
      </c>
      <c r="J115" s="47" t="s">
        <v>41</v>
      </c>
    </row>
    <row r="116" spans="1:10" s="4" customFormat="1" ht="76.5" x14ac:dyDescent="0.2">
      <c r="A116" s="50" t="s">
        <v>44</v>
      </c>
      <c r="B116" s="44" t="s">
        <v>1257</v>
      </c>
      <c r="C116" s="65" t="s">
        <v>498</v>
      </c>
      <c r="D116" s="45">
        <v>2720000</v>
      </c>
      <c r="E116" s="45">
        <v>3400000</v>
      </c>
      <c r="F116" s="46" t="s">
        <v>19</v>
      </c>
      <c r="G116" s="46" t="s">
        <v>425</v>
      </c>
      <c r="H116" s="46" t="s">
        <v>5</v>
      </c>
      <c r="I116" s="46" t="s">
        <v>29</v>
      </c>
      <c r="J116" s="47" t="s">
        <v>45</v>
      </c>
    </row>
    <row r="117" spans="1:10" s="4" customFormat="1" ht="106.5" x14ac:dyDescent="0.2">
      <c r="A117" s="50" t="s">
        <v>46</v>
      </c>
      <c r="B117" s="44" t="s">
        <v>1258</v>
      </c>
      <c r="C117" s="65" t="s">
        <v>500</v>
      </c>
      <c r="D117" s="45">
        <v>44000</v>
      </c>
      <c r="E117" s="45">
        <v>55000</v>
      </c>
      <c r="F117" s="46" t="s">
        <v>4</v>
      </c>
      <c r="G117" s="46" t="s">
        <v>425</v>
      </c>
      <c r="H117" s="46" t="s">
        <v>5</v>
      </c>
      <c r="I117" s="46" t="s">
        <v>29</v>
      </c>
      <c r="J117" s="47" t="s">
        <v>45</v>
      </c>
    </row>
    <row r="118" spans="1:10" s="4" customFormat="1" ht="91.5" x14ac:dyDescent="0.2">
      <c r="A118" s="50" t="s">
        <v>47</v>
      </c>
      <c r="B118" s="44" t="s">
        <v>1259</v>
      </c>
      <c r="C118" s="65" t="s">
        <v>499</v>
      </c>
      <c r="D118" s="45">
        <v>36000</v>
      </c>
      <c r="E118" s="45">
        <v>45000</v>
      </c>
      <c r="F118" s="46" t="s">
        <v>4</v>
      </c>
      <c r="G118" s="46" t="s">
        <v>425</v>
      </c>
      <c r="H118" s="46" t="s">
        <v>5</v>
      </c>
      <c r="I118" s="46" t="s">
        <v>29</v>
      </c>
      <c r="J118" s="47" t="s">
        <v>45</v>
      </c>
    </row>
    <row r="119" spans="1:10" s="4" customFormat="1" ht="61.5" x14ac:dyDescent="0.2">
      <c r="A119" s="50" t="s">
        <v>48</v>
      </c>
      <c r="B119" s="44" t="s">
        <v>1260</v>
      </c>
      <c r="C119" s="65" t="s">
        <v>498</v>
      </c>
      <c r="D119" s="45">
        <v>2008000</v>
      </c>
      <c r="E119" s="45">
        <v>2510000</v>
      </c>
      <c r="F119" s="46" t="s">
        <v>19</v>
      </c>
      <c r="G119" s="46" t="s">
        <v>425</v>
      </c>
      <c r="H119" s="46" t="s">
        <v>5</v>
      </c>
      <c r="I119" s="46" t="s">
        <v>29</v>
      </c>
      <c r="J119" s="47" t="s">
        <v>45</v>
      </c>
    </row>
    <row r="120" spans="1:10" s="4" customFormat="1" ht="76.5" x14ac:dyDescent="0.2">
      <c r="A120" s="50" t="s">
        <v>49</v>
      </c>
      <c r="B120" s="44" t="s">
        <v>1261</v>
      </c>
      <c r="C120" s="65" t="s">
        <v>500</v>
      </c>
      <c r="D120" s="45">
        <v>40000</v>
      </c>
      <c r="E120" s="45">
        <v>50000</v>
      </c>
      <c r="F120" s="46" t="s">
        <v>4</v>
      </c>
      <c r="G120" s="46" t="s">
        <v>425</v>
      </c>
      <c r="H120" s="46" t="s">
        <v>5</v>
      </c>
      <c r="I120" s="46" t="s">
        <v>29</v>
      </c>
      <c r="J120" s="47" t="s">
        <v>45</v>
      </c>
    </row>
    <row r="121" spans="1:10" s="4" customFormat="1" ht="61.5" x14ac:dyDescent="0.2">
      <c r="A121" s="50" t="s">
        <v>50</v>
      </c>
      <c r="B121" s="44" t="s">
        <v>1262</v>
      </c>
      <c r="C121" s="65" t="s">
        <v>499</v>
      </c>
      <c r="D121" s="45">
        <v>32000</v>
      </c>
      <c r="E121" s="45">
        <v>40000</v>
      </c>
      <c r="F121" s="46" t="s">
        <v>4</v>
      </c>
      <c r="G121" s="46" t="s">
        <v>425</v>
      </c>
      <c r="H121" s="46" t="s">
        <v>5</v>
      </c>
      <c r="I121" s="46" t="s">
        <v>29</v>
      </c>
      <c r="J121" s="47" t="s">
        <v>45</v>
      </c>
    </row>
    <row r="122" spans="1:10" s="4" customFormat="1" ht="45" x14ac:dyDescent="0.2">
      <c r="A122" s="49" t="s">
        <v>51</v>
      </c>
      <c r="B122" s="44" t="s">
        <v>52</v>
      </c>
      <c r="C122" s="64" t="s">
        <v>498</v>
      </c>
      <c r="D122" s="45">
        <v>2728000</v>
      </c>
      <c r="E122" s="45">
        <v>3410000</v>
      </c>
      <c r="F122" s="17" t="s">
        <v>19</v>
      </c>
      <c r="G122" s="17" t="s">
        <v>425</v>
      </c>
      <c r="H122" s="17" t="s">
        <v>5</v>
      </c>
      <c r="I122" s="46" t="s">
        <v>6</v>
      </c>
      <c r="J122" s="47" t="s">
        <v>53</v>
      </c>
    </row>
    <row r="123" spans="1:10" s="4" customFormat="1" ht="60" x14ac:dyDescent="0.2">
      <c r="A123" s="49" t="s">
        <v>612</v>
      </c>
      <c r="B123" s="30" t="s">
        <v>611</v>
      </c>
      <c r="C123" s="64"/>
      <c r="D123" s="45">
        <v>3650000</v>
      </c>
      <c r="E123" s="45">
        <v>4562500</v>
      </c>
      <c r="F123" s="17"/>
      <c r="G123" s="17"/>
      <c r="H123" s="17"/>
      <c r="I123" s="17"/>
      <c r="J123" s="18"/>
    </row>
    <row r="124" spans="1:10" s="4" customFormat="1" ht="31.5" x14ac:dyDescent="0.2">
      <c r="A124" s="49" t="s">
        <v>663</v>
      </c>
      <c r="B124" s="30"/>
      <c r="C124" s="64"/>
      <c r="D124" s="16">
        <v>3520670</v>
      </c>
      <c r="E124" s="16">
        <v>4400837.5</v>
      </c>
      <c r="F124" s="17"/>
      <c r="G124" s="17"/>
      <c r="H124" s="17"/>
      <c r="I124" s="17" t="s">
        <v>12</v>
      </c>
      <c r="J124" s="18" t="s">
        <v>680</v>
      </c>
    </row>
    <row r="125" spans="1:10" s="4" customFormat="1" ht="60" x14ac:dyDescent="0.2">
      <c r="A125" s="49" t="s">
        <v>54</v>
      </c>
      <c r="B125" s="44" t="s">
        <v>55</v>
      </c>
      <c r="C125" s="64" t="s">
        <v>500</v>
      </c>
      <c r="D125" s="45">
        <v>40000</v>
      </c>
      <c r="E125" s="45">
        <v>50000</v>
      </c>
      <c r="F125" s="17" t="s">
        <v>4</v>
      </c>
      <c r="G125" s="17" t="s">
        <v>425</v>
      </c>
      <c r="H125" s="17" t="s">
        <v>5</v>
      </c>
      <c r="I125" s="17" t="s">
        <v>6</v>
      </c>
      <c r="J125" s="18" t="s">
        <v>53</v>
      </c>
    </row>
    <row r="126" spans="1:10" s="4" customFormat="1" ht="90" x14ac:dyDescent="0.2">
      <c r="A126" s="49" t="s">
        <v>612</v>
      </c>
      <c r="B126" s="30" t="s">
        <v>613</v>
      </c>
      <c r="C126" s="64"/>
      <c r="D126" s="16">
        <v>60000</v>
      </c>
      <c r="E126" s="16">
        <v>75000</v>
      </c>
      <c r="F126" s="17"/>
      <c r="G126" s="17"/>
      <c r="H126" s="17"/>
      <c r="I126" s="17"/>
      <c r="J126" s="18"/>
    </row>
    <row r="127" spans="1:10" s="4" customFormat="1" ht="45" x14ac:dyDescent="0.2">
      <c r="A127" s="49" t="s">
        <v>56</v>
      </c>
      <c r="B127" s="44" t="s">
        <v>57</v>
      </c>
      <c r="C127" s="64" t="s">
        <v>499</v>
      </c>
      <c r="D127" s="45">
        <v>32000</v>
      </c>
      <c r="E127" s="45">
        <v>40000</v>
      </c>
      <c r="F127" s="17" t="s">
        <v>4</v>
      </c>
      <c r="G127" s="17" t="s">
        <v>425</v>
      </c>
      <c r="H127" s="17" t="s">
        <v>5</v>
      </c>
      <c r="I127" s="17" t="s">
        <v>6</v>
      </c>
      <c r="J127" s="18" t="s">
        <v>53</v>
      </c>
    </row>
    <row r="128" spans="1:10" s="4" customFormat="1" ht="75" x14ac:dyDescent="0.2">
      <c r="A128" s="49" t="s">
        <v>612</v>
      </c>
      <c r="B128" s="30" t="s">
        <v>614</v>
      </c>
      <c r="C128" s="64"/>
      <c r="D128" s="45">
        <v>52000</v>
      </c>
      <c r="E128" s="45">
        <v>65000</v>
      </c>
      <c r="F128" s="17"/>
      <c r="G128" s="17"/>
      <c r="H128" s="17"/>
      <c r="I128" s="17"/>
      <c r="J128" s="18"/>
    </row>
    <row r="129" spans="1:10" s="4" customFormat="1" ht="31.5" x14ac:dyDescent="0.2">
      <c r="A129" s="49" t="s">
        <v>776</v>
      </c>
      <c r="B129" s="30"/>
      <c r="C129" s="64"/>
      <c r="D129" s="16">
        <v>65000</v>
      </c>
      <c r="E129" s="16">
        <v>81250</v>
      </c>
      <c r="F129" s="17"/>
      <c r="G129" s="17"/>
      <c r="H129" s="17"/>
      <c r="I129" s="17"/>
      <c r="J129" s="18"/>
    </row>
    <row r="130" spans="1:10" s="4" customFormat="1" ht="45" x14ac:dyDescent="0.2">
      <c r="A130" s="49" t="s">
        <v>58</v>
      </c>
      <c r="B130" s="30" t="s">
        <v>59</v>
      </c>
      <c r="C130" s="64" t="s">
        <v>498</v>
      </c>
      <c r="D130" s="45">
        <v>480000</v>
      </c>
      <c r="E130" s="45">
        <v>600000</v>
      </c>
      <c r="F130" s="46" t="s">
        <v>4</v>
      </c>
      <c r="G130" s="17" t="s">
        <v>425</v>
      </c>
      <c r="H130" s="17" t="s">
        <v>5</v>
      </c>
      <c r="I130" s="46" t="s">
        <v>20</v>
      </c>
      <c r="J130" s="47" t="s">
        <v>21</v>
      </c>
    </row>
    <row r="131" spans="1:10" s="78" customFormat="1" ht="31.5" x14ac:dyDescent="0.2">
      <c r="A131" s="72" t="s">
        <v>1033</v>
      </c>
      <c r="B131" s="73"/>
      <c r="C131" s="74"/>
      <c r="D131" s="75">
        <v>840000</v>
      </c>
      <c r="E131" s="75">
        <v>1050000</v>
      </c>
      <c r="F131" s="76" t="s">
        <v>19</v>
      </c>
      <c r="G131" s="76"/>
      <c r="H131" s="76"/>
      <c r="I131" s="76" t="s">
        <v>128</v>
      </c>
      <c r="J131" s="77" t="s">
        <v>1085</v>
      </c>
    </row>
    <row r="132" spans="1:10" s="4" customFormat="1" ht="91.5" x14ac:dyDescent="0.2">
      <c r="A132" s="50" t="s">
        <v>60</v>
      </c>
      <c r="B132" s="44" t="s">
        <v>1243</v>
      </c>
      <c r="C132" s="65" t="s">
        <v>498</v>
      </c>
      <c r="D132" s="45">
        <v>8800000</v>
      </c>
      <c r="E132" s="45">
        <v>11000000</v>
      </c>
      <c r="F132" s="46" t="s">
        <v>19</v>
      </c>
      <c r="G132" s="46" t="s">
        <v>425</v>
      </c>
      <c r="H132" s="46" t="s">
        <v>5</v>
      </c>
      <c r="I132" s="46" t="s">
        <v>29</v>
      </c>
      <c r="J132" s="47" t="s">
        <v>61</v>
      </c>
    </row>
    <row r="133" spans="1:10" s="4" customFormat="1" ht="106.5" x14ac:dyDescent="0.2">
      <c r="A133" s="50" t="s">
        <v>62</v>
      </c>
      <c r="B133" s="44" t="s">
        <v>1244</v>
      </c>
      <c r="C133" s="65" t="s">
        <v>500</v>
      </c>
      <c r="D133" s="45">
        <v>260000</v>
      </c>
      <c r="E133" s="45">
        <v>325000</v>
      </c>
      <c r="F133" s="46" t="s">
        <v>19</v>
      </c>
      <c r="G133" s="46" t="s">
        <v>425</v>
      </c>
      <c r="H133" s="46" t="s">
        <v>5</v>
      </c>
      <c r="I133" s="46" t="s">
        <v>29</v>
      </c>
      <c r="J133" s="47" t="s">
        <v>61</v>
      </c>
    </row>
    <row r="134" spans="1:10" s="4" customFormat="1" ht="106.5" x14ac:dyDescent="0.2">
      <c r="A134" s="50" t="s">
        <v>63</v>
      </c>
      <c r="B134" s="44" t="s">
        <v>1245</v>
      </c>
      <c r="C134" s="65" t="s">
        <v>499</v>
      </c>
      <c r="D134" s="45">
        <v>50000</v>
      </c>
      <c r="E134" s="45">
        <v>62500</v>
      </c>
      <c r="F134" s="46" t="s">
        <v>4</v>
      </c>
      <c r="G134" s="46" t="s">
        <v>425</v>
      </c>
      <c r="H134" s="46" t="s">
        <v>5</v>
      </c>
      <c r="I134" s="46" t="s">
        <v>29</v>
      </c>
      <c r="J134" s="47" t="s">
        <v>61</v>
      </c>
    </row>
    <row r="135" spans="1:10" s="4" customFormat="1" ht="91.5" x14ac:dyDescent="0.2">
      <c r="A135" s="50" t="s">
        <v>64</v>
      </c>
      <c r="B135" s="44" t="s">
        <v>1246</v>
      </c>
      <c r="C135" s="65" t="s">
        <v>498</v>
      </c>
      <c r="D135" s="45">
        <v>5550000</v>
      </c>
      <c r="E135" s="45">
        <v>6937500</v>
      </c>
      <c r="F135" s="46" t="s">
        <v>19</v>
      </c>
      <c r="G135" s="46" t="s">
        <v>425</v>
      </c>
      <c r="H135" s="46" t="s">
        <v>5</v>
      </c>
      <c r="I135" s="46" t="s">
        <v>65</v>
      </c>
      <c r="J135" s="47" t="s">
        <v>66</v>
      </c>
    </row>
    <row r="136" spans="1:10" s="4" customFormat="1" ht="106.5" x14ac:dyDescent="0.2">
      <c r="A136" s="50" t="s">
        <v>67</v>
      </c>
      <c r="B136" s="44" t="s">
        <v>1247</v>
      </c>
      <c r="C136" s="65" t="s">
        <v>500</v>
      </c>
      <c r="D136" s="45">
        <v>170000</v>
      </c>
      <c r="E136" s="45">
        <v>212500</v>
      </c>
      <c r="F136" s="46" t="s">
        <v>4</v>
      </c>
      <c r="G136" s="46" t="s">
        <v>425</v>
      </c>
      <c r="H136" s="46" t="s">
        <v>5</v>
      </c>
      <c r="I136" s="46" t="s">
        <v>65</v>
      </c>
      <c r="J136" s="47" t="s">
        <v>66</v>
      </c>
    </row>
    <row r="137" spans="1:10" s="4" customFormat="1" ht="91.5" x14ac:dyDescent="0.2">
      <c r="A137" s="50" t="s">
        <v>68</v>
      </c>
      <c r="B137" s="44" t="s">
        <v>1248</v>
      </c>
      <c r="C137" s="65" t="s">
        <v>499</v>
      </c>
      <c r="D137" s="45">
        <v>40000</v>
      </c>
      <c r="E137" s="45">
        <v>50000</v>
      </c>
      <c r="F137" s="46" t="s">
        <v>4</v>
      </c>
      <c r="G137" s="46" t="s">
        <v>425</v>
      </c>
      <c r="H137" s="46" t="s">
        <v>5</v>
      </c>
      <c r="I137" s="46" t="s">
        <v>65</v>
      </c>
      <c r="J137" s="47" t="s">
        <v>66</v>
      </c>
    </row>
    <row r="138" spans="1:10" s="4" customFormat="1" ht="76.5" x14ac:dyDescent="0.2">
      <c r="A138" s="50" t="s">
        <v>69</v>
      </c>
      <c r="B138" s="44" t="s">
        <v>1249</v>
      </c>
      <c r="C138" s="65" t="s">
        <v>498</v>
      </c>
      <c r="D138" s="45">
        <v>4000000</v>
      </c>
      <c r="E138" s="45">
        <v>5000000</v>
      </c>
      <c r="F138" s="46" t="s">
        <v>19</v>
      </c>
      <c r="G138" s="46" t="s">
        <v>425</v>
      </c>
      <c r="H138" s="46" t="s">
        <v>5</v>
      </c>
      <c r="I138" s="46" t="s">
        <v>65</v>
      </c>
      <c r="J138" s="47" t="s">
        <v>66</v>
      </c>
    </row>
    <row r="139" spans="1:10" s="4" customFormat="1" ht="91.5" x14ac:dyDescent="0.2">
      <c r="A139" s="50" t="s">
        <v>70</v>
      </c>
      <c r="B139" s="44" t="s">
        <v>1250</v>
      </c>
      <c r="C139" s="65" t="s">
        <v>500</v>
      </c>
      <c r="D139" s="45">
        <v>120000</v>
      </c>
      <c r="E139" s="45">
        <v>150000</v>
      </c>
      <c r="F139" s="46" t="s">
        <v>4</v>
      </c>
      <c r="G139" s="46" t="s">
        <v>425</v>
      </c>
      <c r="H139" s="46" t="s">
        <v>5</v>
      </c>
      <c r="I139" s="46" t="s">
        <v>65</v>
      </c>
      <c r="J139" s="47" t="s">
        <v>66</v>
      </c>
    </row>
    <row r="140" spans="1:10" s="4" customFormat="1" ht="91.5" x14ac:dyDescent="0.2">
      <c r="A140" s="50" t="s">
        <v>71</v>
      </c>
      <c r="B140" s="44" t="s">
        <v>1251</v>
      </c>
      <c r="C140" s="65" t="s">
        <v>499</v>
      </c>
      <c r="D140" s="45">
        <v>40000</v>
      </c>
      <c r="E140" s="45">
        <v>50000</v>
      </c>
      <c r="F140" s="46" t="s">
        <v>4</v>
      </c>
      <c r="G140" s="46" t="s">
        <v>425</v>
      </c>
      <c r="H140" s="46" t="s">
        <v>5</v>
      </c>
      <c r="I140" s="46" t="s">
        <v>65</v>
      </c>
      <c r="J140" s="47" t="s">
        <v>66</v>
      </c>
    </row>
    <row r="141" spans="1:10" s="4" customFormat="1" ht="60" x14ac:dyDescent="0.2">
      <c r="A141" s="49" t="s">
        <v>72</v>
      </c>
      <c r="B141" s="30" t="s">
        <v>658</v>
      </c>
      <c r="C141" s="64" t="s">
        <v>502</v>
      </c>
      <c r="D141" s="16">
        <v>80000</v>
      </c>
      <c r="E141" s="16">
        <v>100000</v>
      </c>
      <c r="F141" s="17" t="s">
        <v>4</v>
      </c>
      <c r="G141" s="17" t="s">
        <v>425</v>
      </c>
      <c r="H141" s="17" t="s">
        <v>5</v>
      </c>
      <c r="I141" s="17" t="s">
        <v>12</v>
      </c>
      <c r="J141" s="18" t="s">
        <v>73</v>
      </c>
    </row>
    <row r="142" spans="1:10" s="4" customFormat="1" ht="69" customHeight="1" x14ac:dyDescent="0.2">
      <c r="A142" s="49" t="s">
        <v>903</v>
      </c>
      <c r="B142" s="30" t="s">
        <v>771</v>
      </c>
      <c r="C142" s="64" t="s">
        <v>502</v>
      </c>
      <c r="D142" s="16">
        <v>99000</v>
      </c>
      <c r="E142" s="16">
        <v>123750</v>
      </c>
      <c r="F142" s="17" t="s">
        <v>4</v>
      </c>
      <c r="G142" s="17" t="s">
        <v>425</v>
      </c>
      <c r="H142" s="17" t="s">
        <v>5</v>
      </c>
      <c r="I142" s="17" t="s">
        <v>20</v>
      </c>
      <c r="J142" s="18" t="s">
        <v>681</v>
      </c>
    </row>
    <row r="143" spans="1:10" s="4" customFormat="1" ht="69" customHeight="1" x14ac:dyDescent="0.2">
      <c r="A143" s="49" t="s">
        <v>904</v>
      </c>
      <c r="B143" s="30" t="s">
        <v>843</v>
      </c>
      <c r="C143" s="64" t="s">
        <v>502</v>
      </c>
      <c r="D143" s="16">
        <v>78000</v>
      </c>
      <c r="E143" s="16">
        <v>97500</v>
      </c>
      <c r="F143" s="17" t="s">
        <v>4</v>
      </c>
      <c r="G143" s="17" t="s">
        <v>425</v>
      </c>
      <c r="H143" s="17" t="s">
        <v>5</v>
      </c>
      <c r="I143" s="17" t="s">
        <v>15</v>
      </c>
      <c r="J143" s="18" t="s">
        <v>136</v>
      </c>
    </row>
    <row r="144" spans="1:10" s="4" customFormat="1" ht="69" customHeight="1" x14ac:dyDescent="0.2">
      <c r="A144" s="49" t="s">
        <v>905</v>
      </c>
      <c r="B144" s="30" t="s">
        <v>844</v>
      </c>
      <c r="C144" s="64" t="s">
        <v>502</v>
      </c>
      <c r="D144" s="16">
        <v>60000</v>
      </c>
      <c r="E144" s="16">
        <v>75000</v>
      </c>
      <c r="F144" s="17" t="s">
        <v>4</v>
      </c>
      <c r="G144" s="17" t="s">
        <v>425</v>
      </c>
      <c r="H144" s="17" t="s">
        <v>5</v>
      </c>
      <c r="I144" s="46" t="s">
        <v>15</v>
      </c>
      <c r="J144" s="47" t="s">
        <v>136</v>
      </c>
    </row>
    <row r="145" spans="1:10" s="78" customFormat="1" ht="31.5" x14ac:dyDescent="0.2">
      <c r="A145" s="72" t="s">
        <v>1033</v>
      </c>
      <c r="B145" s="73"/>
      <c r="C145" s="74"/>
      <c r="D145" s="75"/>
      <c r="E145" s="75"/>
      <c r="F145" s="76"/>
      <c r="G145" s="76"/>
      <c r="H145" s="76"/>
      <c r="I145" s="76" t="s">
        <v>279</v>
      </c>
      <c r="J145" s="77" t="s">
        <v>1212</v>
      </c>
    </row>
    <row r="146" spans="1:10" s="4" customFormat="1" ht="121.5" x14ac:dyDescent="0.2">
      <c r="A146" s="50" t="s">
        <v>906</v>
      </c>
      <c r="B146" s="44" t="s">
        <v>1252</v>
      </c>
      <c r="C146" s="65" t="s">
        <v>874</v>
      </c>
      <c r="D146" s="45">
        <v>78000</v>
      </c>
      <c r="E146" s="45">
        <v>97500</v>
      </c>
      <c r="F146" s="46" t="s">
        <v>4</v>
      </c>
      <c r="G146" s="46" t="s">
        <v>425</v>
      </c>
      <c r="H146" s="46" t="s">
        <v>5</v>
      </c>
      <c r="I146" s="46" t="s">
        <v>128</v>
      </c>
      <c r="J146" s="47" t="s">
        <v>769</v>
      </c>
    </row>
    <row r="147" spans="1:10" s="78" customFormat="1" ht="195" x14ac:dyDescent="0.2">
      <c r="A147" s="72" t="s">
        <v>1281</v>
      </c>
      <c r="B147" s="73" t="s">
        <v>1104</v>
      </c>
      <c r="C147" s="74" t="s">
        <v>1012</v>
      </c>
      <c r="D147" s="75">
        <v>36500000</v>
      </c>
      <c r="E147" s="75">
        <v>45625000</v>
      </c>
      <c r="F147" s="76" t="s">
        <v>19</v>
      </c>
      <c r="G147" s="76" t="s">
        <v>425</v>
      </c>
      <c r="H147" s="76" t="s">
        <v>5</v>
      </c>
      <c r="I147" s="76" t="s">
        <v>128</v>
      </c>
      <c r="J147" s="77" t="s">
        <v>1105</v>
      </c>
    </row>
    <row r="148" spans="1:10" s="4" customFormat="1" ht="33.75" customHeight="1" x14ac:dyDescent="0.2">
      <c r="A148" s="86" t="s">
        <v>438</v>
      </c>
      <c r="B148" s="87"/>
      <c r="C148" s="14"/>
      <c r="D148" s="19">
        <f>SUM(D94:D96,D104:D105,D112,D124,D126,D129,D131,D141:D144,D147)</f>
        <v>80604170</v>
      </c>
      <c r="E148" s="19">
        <f>SUM(E94:E96,E104:E105,E112,E124,E126,E129,E131,E141:E144,E147)</f>
        <v>100755212.5</v>
      </c>
      <c r="F148" s="14"/>
      <c r="G148" s="14"/>
      <c r="H148" s="14"/>
      <c r="I148" s="14"/>
      <c r="J148" s="15"/>
    </row>
    <row r="149" spans="1:10" s="4" customFormat="1" x14ac:dyDescent="0.2">
      <c r="A149" s="49"/>
      <c r="B149" s="30"/>
      <c r="C149" s="64"/>
      <c r="D149" s="16"/>
      <c r="E149" s="16"/>
      <c r="F149" s="17"/>
      <c r="G149" s="17"/>
      <c r="H149" s="17"/>
      <c r="I149" s="17"/>
      <c r="J149" s="18"/>
    </row>
    <row r="150" spans="1:10" s="3" customFormat="1" ht="20.25" customHeight="1" x14ac:dyDescent="0.2">
      <c r="A150" s="41" t="s">
        <v>429</v>
      </c>
      <c r="B150" s="34"/>
      <c r="C150" s="27"/>
      <c r="D150" s="14"/>
      <c r="E150" s="14"/>
      <c r="F150" s="14"/>
      <c r="G150" s="14"/>
      <c r="H150" s="14"/>
      <c r="I150" s="14"/>
      <c r="J150" s="15"/>
    </row>
    <row r="151" spans="1:10" s="4" customFormat="1" ht="60" x14ac:dyDescent="0.2">
      <c r="A151" s="49" t="s">
        <v>74</v>
      </c>
      <c r="B151" s="30" t="s">
        <v>75</v>
      </c>
      <c r="C151" s="64" t="s">
        <v>502</v>
      </c>
      <c r="D151" s="16">
        <v>24000</v>
      </c>
      <c r="E151" s="16">
        <v>30000</v>
      </c>
      <c r="F151" s="17" t="s">
        <v>4</v>
      </c>
      <c r="G151" s="17" t="s">
        <v>425</v>
      </c>
      <c r="H151" s="17" t="s">
        <v>5</v>
      </c>
      <c r="I151" s="17" t="s">
        <v>15</v>
      </c>
      <c r="J151" s="18" t="s">
        <v>76</v>
      </c>
    </row>
    <row r="152" spans="1:10" s="4" customFormat="1" ht="60" x14ac:dyDescent="0.2">
      <c r="A152" s="49" t="s">
        <v>77</v>
      </c>
      <c r="B152" s="30" t="s">
        <v>78</v>
      </c>
      <c r="C152" s="64" t="s">
        <v>502</v>
      </c>
      <c r="D152" s="16">
        <v>24000</v>
      </c>
      <c r="E152" s="16">
        <v>30000</v>
      </c>
      <c r="F152" s="17" t="s">
        <v>4</v>
      </c>
      <c r="G152" s="17" t="s">
        <v>425</v>
      </c>
      <c r="H152" s="17" t="s">
        <v>5</v>
      </c>
      <c r="I152" s="46" t="s">
        <v>79</v>
      </c>
      <c r="J152" s="47" t="s">
        <v>80</v>
      </c>
    </row>
    <row r="153" spans="1:10" s="78" customFormat="1" ht="31.5" x14ac:dyDescent="0.2">
      <c r="A153" s="72" t="s">
        <v>1033</v>
      </c>
      <c r="B153" s="73"/>
      <c r="C153" s="74"/>
      <c r="D153" s="75"/>
      <c r="E153" s="75"/>
      <c r="F153" s="76"/>
      <c r="G153" s="76"/>
      <c r="H153" s="76"/>
      <c r="I153" s="76" t="s">
        <v>279</v>
      </c>
      <c r="J153" s="77" t="s">
        <v>1086</v>
      </c>
    </row>
    <row r="154" spans="1:10" s="4" customFormat="1" ht="75" x14ac:dyDescent="0.2">
      <c r="A154" s="49" t="s">
        <v>81</v>
      </c>
      <c r="B154" s="30" t="s">
        <v>82</v>
      </c>
      <c r="C154" s="64" t="s">
        <v>503</v>
      </c>
      <c r="D154" s="45">
        <v>390000</v>
      </c>
      <c r="E154" s="45">
        <v>487500</v>
      </c>
      <c r="F154" s="17" t="s">
        <v>4</v>
      </c>
      <c r="G154" s="17" t="s">
        <v>425</v>
      </c>
      <c r="H154" s="17" t="s">
        <v>5</v>
      </c>
      <c r="I154" s="17" t="s">
        <v>83</v>
      </c>
      <c r="J154" s="18" t="s">
        <v>84</v>
      </c>
    </row>
    <row r="155" spans="1:10" s="4" customFormat="1" ht="31.5" x14ac:dyDescent="0.2">
      <c r="A155" s="49" t="s">
        <v>663</v>
      </c>
      <c r="B155" s="30"/>
      <c r="C155" s="64"/>
      <c r="D155" s="16">
        <v>352000</v>
      </c>
      <c r="E155" s="16">
        <v>440000</v>
      </c>
      <c r="F155" s="17"/>
      <c r="G155" s="17"/>
      <c r="H155" s="17"/>
      <c r="I155" s="17"/>
      <c r="J155" s="18"/>
    </row>
    <row r="156" spans="1:10" s="4" customFormat="1" ht="60" x14ac:dyDescent="0.2">
      <c r="A156" s="49" t="s">
        <v>85</v>
      </c>
      <c r="B156" s="30" t="s">
        <v>86</v>
      </c>
      <c r="C156" s="64" t="s">
        <v>503</v>
      </c>
      <c r="D156" s="16">
        <v>480000</v>
      </c>
      <c r="E156" s="16">
        <v>600000</v>
      </c>
      <c r="F156" s="17" t="s">
        <v>4</v>
      </c>
      <c r="G156" s="17" t="s">
        <v>425</v>
      </c>
      <c r="H156" s="17" t="s">
        <v>5</v>
      </c>
      <c r="I156" s="17" t="s">
        <v>6</v>
      </c>
      <c r="J156" s="18" t="s">
        <v>87</v>
      </c>
    </row>
    <row r="157" spans="1:10" s="4" customFormat="1" ht="60" x14ac:dyDescent="0.2">
      <c r="A157" s="49" t="s">
        <v>88</v>
      </c>
      <c r="B157" s="30" t="s">
        <v>89</v>
      </c>
      <c r="C157" s="64" t="s">
        <v>503</v>
      </c>
      <c r="D157" s="16">
        <v>490000</v>
      </c>
      <c r="E157" s="16">
        <v>612500</v>
      </c>
      <c r="F157" s="17" t="s">
        <v>4</v>
      </c>
      <c r="G157" s="17" t="s">
        <v>425</v>
      </c>
      <c r="H157" s="17" t="s">
        <v>5</v>
      </c>
      <c r="I157" s="17" t="s">
        <v>6</v>
      </c>
      <c r="J157" s="18" t="s">
        <v>90</v>
      </c>
    </row>
    <row r="158" spans="1:10" s="4" customFormat="1" ht="60" x14ac:dyDescent="0.2">
      <c r="A158" s="49" t="s">
        <v>91</v>
      </c>
      <c r="B158" s="30" t="s">
        <v>92</v>
      </c>
      <c r="C158" s="64" t="s">
        <v>503</v>
      </c>
      <c r="D158" s="16">
        <v>176000</v>
      </c>
      <c r="E158" s="16">
        <v>220000</v>
      </c>
      <c r="F158" s="17" t="s">
        <v>4</v>
      </c>
      <c r="G158" s="17" t="s">
        <v>425</v>
      </c>
      <c r="H158" s="17" t="s">
        <v>5</v>
      </c>
      <c r="I158" s="17" t="s">
        <v>93</v>
      </c>
      <c r="J158" s="18" t="s">
        <v>7</v>
      </c>
    </row>
    <row r="159" spans="1:10" s="4" customFormat="1" ht="60" x14ac:dyDescent="0.2">
      <c r="A159" s="49" t="s">
        <v>94</v>
      </c>
      <c r="B159" s="30" t="s">
        <v>95</v>
      </c>
      <c r="C159" s="64" t="s">
        <v>503</v>
      </c>
      <c r="D159" s="45">
        <v>696000</v>
      </c>
      <c r="E159" s="45">
        <v>870000</v>
      </c>
      <c r="F159" s="46" t="s">
        <v>19</v>
      </c>
      <c r="G159" s="17" t="s">
        <v>425</v>
      </c>
      <c r="H159" s="17" t="s">
        <v>5</v>
      </c>
      <c r="I159" s="17" t="s">
        <v>6</v>
      </c>
      <c r="J159" s="47" t="s">
        <v>476</v>
      </c>
    </row>
    <row r="160" spans="1:10" s="4" customFormat="1" ht="31.5" x14ac:dyDescent="0.2">
      <c r="A160" s="49" t="s">
        <v>663</v>
      </c>
      <c r="B160" s="30"/>
      <c r="C160" s="64"/>
      <c r="D160" s="16">
        <v>348000</v>
      </c>
      <c r="E160" s="16">
        <v>435000</v>
      </c>
      <c r="F160" s="17" t="s">
        <v>4</v>
      </c>
      <c r="G160" s="17"/>
      <c r="H160" s="17"/>
      <c r="I160" s="17"/>
      <c r="J160" s="18" t="s">
        <v>110</v>
      </c>
    </row>
    <row r="161" spans="1:10" s="4" customFormat="1" ht="60" x14ac:dyDescent="0.2">
      <c r="A161" s="49" t="s">
        <v>96</v>
      </c>
      <c r="B161" s="30" t="s">
        <v>97</v>
      </c>
      <c r="C161" s="64" t="s">
        <v>503</v>
      </c>
      <c r="D161" s="16">
        <v>40000</v>
      </c>
      <c r="E161" s="16">
        <v>50000</v>
      </c>
      <c r="F161" s="17" t="s">
        <v>4</v>
      </c>
      <c r="G161" s="17" t="s">
        <v>425</v>
      </c>
      <c r="H161" s="17" t="s">
        <v>5</v>
      </c>
      <c r="I161" s="17" t="s">
        <v>93</v>
      </c>
      <c r="J161" s="18" t="s">
        <v>7</v>
      </c>
    </row>
    <row r="162" spans="1:10" s="4" customFormat="1" ht="30" x14ac:dyDescent="0.2">
      <c r="A162" s="49" t="s">
        <v>98</v>
      </c>
      <c r="B162" s="30" t="s">
        <v>99</v>
      </c>
      <c r="C162" s="64" t="s">
        <v>504</v>
      </c>
      <c r="D162" s="16">
        <v>35200</v>
      </c>
      <c r="E162" s="16">
        <v>44000</v>
      </c>
      <c r="F162" s="17" t="s">
        <v>4</v>
      </c>
      <c r="G162" s="17" t="s">
        <v>425</v>
      </c>
      <c r="H162" s="17" t="s">
        <v>5</v>
      </c>
      <c r="I162" s="17" t="s">
        <v>93</v>
      </c>
      <c r="J162" s="18" t="s">
        <v>7</v>
      </c>
    </row>
    <row r="163" spans="1:10" s="4" customFormat="1" ht="105" x14ac:dyDescent="0.2">
      <c r="A163" s="49" t="s">
        <v>100</v>
      </c>
      <c r="B163" s="30" t="s">
        <v>101</v>
      </c>
      <c r="C163" s="64" t="s">
        <v>505</v>
      </c>
      <c r="D163" s="45">
        <v>199200</v>
      </c>
      <c r="E163" s="45">
        <v>249000</v>
      </c>
      <c r="F163" s="17" t="s">
        <v>4</v>
      </c>
      <c r="G163" s="17" t="s">
        <v>425</v>
      </c>
      <c r="H163" s="17" t="s">
        <v>5</v>
      </c>
      <c r="I163" s="17" t="s">
        <v>6</v>
      </c>
      <c r="J163" s="18" t="s">
        <v>87</v>
      </c>
    </row>
    <row r="164" spans="1:10" s="4" customFormat="1" ht="31.5" x14ac:dyDescent="0.2">
      <c r="A164" s="49" t="s">
        <v>663</v>
      </c>
      <c r="B164" s="30"/>
      <c r="C164" s="64"/>
      <c r="D164" s="16">
        <v>99500</v>
      </c>
      <c r="E164" s="16">
        <v>124375</v>
      </c>
      <c r="F164" s="17"/>
      <c r="G164" s="17"/>
      <c r="H164" s="17"/>
      <c r="I164" s="17"/>
      <c r="J164" s="18"/>
    </row>
    <row r="165" spans="1:10" s="4" customFormat="1" ht="60" x14ac:dyDescent="0.2">
      <c r="A165" s="49" t="s">
        <v>102</v>
      </c>
      <c r="B165" s="30" t="s">
        <v>103</v>
      </c>
      <c r="C165" s="64" t="s">
        <v>503</v>
      </c>
      <c r="D165" s="16">
        <v>256000</v>
      </c>
      <c r="E165" s="16">
        <v>320000</v>
      </c>
      <c r="F165" s="17" t="s">
        <v>4</v>
      </c>
      <c r="G165" s="17" t="s">
        <v>425</v>
      </c>
      <c r="H165" s="17" t="s">
        <v>5</v>
      </c>
      <c r="I165" s="17" t="s">
        <v>93</v>
      </c>
      <c r="J165" s="18" t="s">
        <v>7</v>
      </c>
    </row>
    <row r="166" spans="1:10" s="4" customFormat="1" ht="60" x14ac:dyDescent="0.2">
      <c r="A166" s="49" t="s">
        <v>104</v>
      </c>
      <c r="B166" s="30" t="s">
        <v>105</v>
      </c>
      <c r="C166" s="64" t="s">
        <v>503</v>
      </c>
      <c r="D166" s="16">
        <v>80000</v>
      </c>
      <c r="E166" s="16">
        <v>100000</v>
      </c>
      <c r="F166" s="17" t="s">
        <v>4</v>
      </c>
      <c r="G166" s="17" t="s">
        <v>425</v>
      </c>
      <c r="H166" s="17" t="s">
        <v>5</v>
      </c>
      <c r="I166" s="17" t="s">
        <v>93</v>
      </c>
      <c r="J166" s="18" t="s">
        <v>7</v>
      </c>
    </row>
    <row r="167" spans="1:10" s="4" customFormat="1" ht="30" x14ac:dyDescent="0.2">
      <c r="A167" s="49" t="s">
        <v>106</v>
      </c>
      <c r="B167" s="30" t="s">
        <v>107</v>
      </c>
      <c r="C167" s="64" t="s">
        <v>506</v>
      </c>
      <c r="D167" s="16">
        <v>160000</v>
      </c>
      <c r="E167" s="16">
        <v>200000</v>
      </c>
      <c r="F167" s="17" t="s">
        <v>4</v>
      </c>
      <c r="G167" s="17" t="s">
        <v>425</v>
      </c>
      <c r="H167" s="17" t="s">
        <v>5</v>
      </c>
      <c r="I167" s="17" t="s">
        <v>6</v>
      </c>
      <c r="J167" s="18" t="s">
        <v>87</v>
      </c>
    </row>
    <row r="168" spans="1:10" s="4" customFormat="1" ht="135" x14ac:dyDescent="0.2">
      <c r="A168" s="49" t="s">
        <v>108</v>
      </c>
      <c r="B168" s="30" t="s">
        <v>109</v>
      </c>
      <c r="C168" s="64" t="s">
        <v>507</v>
      </c>
      <c r="D168" s="16">
        <v>64000</v>
      </c>
      <c r="E168" s="16">
        <v>80000</v>
      </c>
      <c r="F168" s="17" t="s">
        <v>4</v>
      </c>
      <c r="G168" s="17" t="s">
        <v>425</v>
      </c>
      <c r="H168" s="17" t="s">
        <v>5</v>
      </c>
      <c r="I168" s="17" t="s">
        <v>12</v>
      </c>
      <c r="J168" s="18" t="s">
        <v>110</v>
      </c>
    </row>
    <row r="169" spans="1:10" s="4" customFormat="1" ht="45" x14ac:dyDescent="0.2">
      <c r="A169" s="49" t="s">
        <v>111</v>
      </c>
      <c r="B169" s="30" t="s">
        <v>112</v>
      </c>
      <c r="C169" s="64" t="s">
        <v>508</v>
      </c>
      <c r="D169" s="16">
        <v>22400</v>
      </c>
      <c r="E169" s="16">
        <v>28000</v>
      </c>
      <c r="F169" s="17" t="s">
        <v>4</v>
      </c>
      <c r="G169" s="17" t="s">
        <v>425</v>
      </c>
      <c r="H169" s="17" t="s">
        <v>5</v>
      </c>
      <c r="I169" s="17" t="s">
        <v>93</v>
      </c>
      <c r="J169" s="18" t="s">
        <v>7</v>
      </c>
    </row>
    <row r="170" spans="1:10" s="4" customFormat="1" ht="30" x14ac:dyDescent="0.2">
      <c r="A170" s="49" t="s">
        <v>113</v>
      </c>
      <c r="B170" s="30" t="s">
        <v>114</v>
      </c>
      <c r="C170" s="64" t="s">
        <v>509</v>
      </c>
      <c r="D170" s="16">
        <v>48000</v>
      </c>
      <c r="E170" s="16">
        <v>60000</v>
      </c>
      <c r="F170" s="17" t="s">
        <v>4</v>
      </c>
      <c r="G170" s="17" t="s">
        <v>425</v>
      </c>
      <c r="H170" s="17" t="s">
        <v>5</v>
      </c>
      <c r="I170" s="17" t="s">
        <v>79</v>
      </c>
      <c r="J170" s="18" t="s">
        <v>80</v>
      </c>
    </row>
    <row r="171" spans="1:10" s="4" customFormat="1" ht="60" x14ac:dyDescent="0.2">
      <c r="A171" s="49" t="s">
        <v>589</v>
      </c>
      <c r="B171" s="30" t="s">
        <v>115</v>
      </c>
      <c r="C171" s="64" t="s">
        <v>502</v>
      </c>
      <c r="D171" s="16">
        <v>40000</v>
      </c>
      <c r="E171" s="16">
        <v>50000</v>
      </c>
      <c r="F171" s="17" t="s">
        <v>4</v>
      </c>
      <c r="G171" s="17" t="s">
        <v>425</v>
      </c>
      <c r="H171" s="17" t="s">
        <v>5</v>
      </c>
      <c r="I171" s="17" t="s">
        <v>83</v>
      </c>
      <c r="J171" s="18" t="s">
        <v>116</v>
      </c>
    </row>
    <row r="172" spans="1:10" s="4" customFormat="1" ht="60" x14ac:dyDescent="0.2">
      <c r="A172" s="49" t="s">
        <v>117</v>
      </c>
      <c r="B172" s="30" t="s">
        <v>118</v>
      </c>
      <c r="C172" s="64" t="s">
        <v>502</v>
      </c>
      <c r="D172" s="16">
        <v>24000</v>
      </c>
      <c r="E172" s="16">
        <v>30000</v>
      </c>
      <c r="F172" s="17" t="s">
        <v>4</v>
      </c>
      <c r="G172" s="17" t="s">
        <v>425</v>
      </c>
      <c r="H172" s="17" t="s">
        <v>5</v>
      </c>
      <c r="I172" s="46" t="s">
        <v>20</v>
      </c>
      <c r="J172" s="47" t="s">
        <v>119</v>
      </c>
    </row>
    <row r="173" spans="1:10" s="78" customFormat="1" ht="31.5" x14ac:dyDescent="0.2">
      <c r="A173" s="72" t="s">
        <v>1033</v>
      </c>
      <c r="B173" s="73"/>
      <c r="C173" s="74"/>
      <c r="D173" s="75"/>
      <c r="E173" s="75"/>
      <c r="F173" s="76"/>
      <c r="G173" s="76"/>
      <c r="H173" s="76"/>
      <c r="I173" s="76" t="s">
        <v>128</v>
      </c>
      <c r="J173" s="77" t="s">
        <v>1087</v>
      </c>
    </row>
    <row r="174" spans="1:10" s="4" customFormat="1" ht="60" x14ac:dyDescent="0.2">
      <c r="A174" s="49" t="s">
        <v>120</v>
      </c>
      <c r="B174" s="30" t="s">
        <v>121</v>
      </c>
      <c r="C174" s="64" t="s">
        <v>502</v>
      </c>
      <c r="D174" s="16">
        <v>160000</v>
      </c>
      <c r="E174" s="16">
        <v>200000</v>
      </c>
      <c r="F174" s="17" t="s">
        <v>4</v>
      </c>
      <c r="G174" s="17" t="s">
        <v>425</v>
      </c>
      <c r="H174" s="17" t="s">
        <v>5</v>
      </c>
      <c r="I174" s="17" t="s">
        <v>12</v>
      </c>
      <c r="J174" s="18" t="s">
        <v>110</v>
      </c>
    </row>
    <row r="175" spans="1:10" s="4" customFormat="1" ht="135" x14ac:dyDescent="0.2">
      <c r="A175" s="49" t="s">
        <v>122</v>
      </c>
      <c r="B175" s="30" t="s">
        <v>123</v>
      </c>
      <c r="C175" s="64" t="s">
        <v>507</v>
      </c>
      <c r="D175" s="16">
        <v>160000</v>
      </c>
      <c r="E175" s="16">
        <v>200000</v>
      </c>
      <c r="F175" s="17" t="s">
        <v>4</v>
      </c>
      <c r="G175" s="17" t="s">
        <v>425</v>
      </c>
      <c r="H175" s="17" t="s">
        <v>5</v>
      </c>
      <c r="I175" s="17" t="s">
        <v>12</v>
      </c>
      <c r="J175" s="18" t="s">
        <v>110</v>
      </c>
    </row>
    <row r="176" spans="1:10" s="4" customFormat="1" ht="45" x14ac:dyDescent="0.2">
      <c r="A176" s="49" t="s">
        <v>124</v>
      </c>
      <c r="B176" s="30" t="s">
        <v>125</v>
      </c>
      <c r="C176" s="64" t="s">
        <v>499</v>
      </c>
      <c r="D176" s="16">
        <v>195000</v>
      </c>
      <c r="E176" s="16">
        <v>243750</v>
      </c>
      <c r="F176" s="17" t="s">
        <v>4</v>
      </c>
      <c r="G176" s="17" t="s">
        <v>425</v>
      </c>
      <c r="H176" s="17" t="s">
        <v>5</v>
      </c>
      <c r="I176" s="17" t="s">
        <v>12</v>
      </c>
      <c r="J176" s="18" t="s">
        <v>110</v>
      </c>
    </row>
    <row r="177" spans="1:10" s="4" customFormat="1" ht="45" x14ac:dyDescent="0.2">
      <c r="A177" s="49" t="s">
        <v>126</v>
      </c>
      <c r="B177" s="30" t="s">
        <v>127</v>
      </c>
      <c r="C177" s="64" t="s">
        <v>499</v>
      </c>
      <c r="D177" s="16">
        <v>41600</v>
      </c>
      <c r="E177" s="16">
        <v>52000</v>
      </c>
      <c r="F177" s="17" t="s">
        <v>4</v>
      </c>
      <c r="G177" s="17" t="s">
        <v>425</v>
      </c>
      <c r="H177" s="17" t="s">
        <v>5</v>
      </c>
      <c r="I177" s="17" t="s">
        <v>128</v>
      </c>
      <c r="J177" s="18" t="s">
        <v>129</v>
      </c>
    </row>
    <row r="178" spans="1:10" s="4" customFormat="1" ht="135" x14ac:dyDescent="0.2">
      <c r="A178" s="49" t="s">
        <v>130</v>
      </c>
      <c r="B178" s="30" t="s">
        <v>131</v>
      </c>
      <c r="C178" s="64" t="s">
        <v>507</v>
      </c>
      <c r="D178" s="16">
        <v>196000</v>
      </c>
      <c r="E178" s="16">
        <v>245000</v>
      </c>
      <c r="F178" s="17" t="s">
        <v>4</v>
      </c>
      <c r="G178" s="17" t="s">
        <v>425</v>
      </c>
      <c r="H178" s="17" t="s">
        <v>5</v>
      </c>
      <c r="I178" s="17" t="s">
        <v>12</v>
      </c>
      <c r="J178" s="18" t="s">
        <v>110</v>
      </c>
    </row>
    <row r="179" spans="1:10" s="4" customFormat="1" ht="60" x14ac:dyDescent="0.2">
      <c r="A179" s="49" t="s">
        <v>132</v>
      </c>
      <c r="B179" s="30" t="s">
        <v>133</v>
      </c>
      <c r="C179" s="64" t="s">
        <v>502</v>
      </c>
      <c r="D179" s="16">
        <v>20000</v>
      </c>
      <c r="E179" s="16">
        <v>25000</v>
      </c>
      <c r="F179" s="17" t="s">
        <v>4</v>
      </c>
      <c r="G179" s="17" t="s">
        <v>425</v>
      </c>
      <c r="H179" s="17" t="s">
        <v>5</v>
      </c>
      <c r="I179" s="46" t="s">
        <v>79</v>
      </c>
      <c r="J179" s="47" t="s">
        <v>80</v>
      </c>
    </row>
    <row r="180" spans="1:10" s="78" customFormat="1" ht="31.5" x14ac:dyDescent="0.2">
      <c r="A180" s="72" t="s">
        <v>1033</v>
      </c>
      <c r="B180" s="73"/>
      <c r="C180" s="74"/>
      <c r="D180" s="75"/>
      <c r="E180" s="75"/>
      <c r="F180" s="76"/>
      <c r="G180" s="76"/>
      <c r="H180" s="76"/>
      <c r="I180" s="76" t="s">
        <v>128</v>
      </c>
      <c r="J180" s="77" t="s">
        <v>1088</v>
      </c>
    </row>
    <row r="181" spans="1:10" s="4" customFormat="1" ht="60" x14ac:dyDescent="0.2">
      <c r="A181" s="49" t="s">
        <v>134</v>
      </c>
      <c r="B181" s="30" t="s">
        <v>135</v>
      </c>
      <c r="C181" s="64" t="s">
        <v>502</v>
      </c>
      <c r="D181" s="16">
        <v>20000</v>
      </c>
      <c r="E181" s="16">
        <v>25000</v>
      </c>
      <c r="F181" s="17" t="s">
        <v>4</v>
      </c>
      <c r="G181" s="17" t="s">
        <v>425</v>
      </c>
      <c r="H181" s="17" t="s">
        <v>5</v>
      </c>
      <c r="I181" s="17" t="s">
        <v>29</v>
      </c>
      <c r="J181" s="18" t="s">
        <v>136</v>
      </c>
    </row>
    <row r="182" spans="1:10" s="4" customFormat="1" ht="90" x14ac:dyDescent="0.2">
      <c r="A182" s="49" t="s">
        <v>137</v>
      </c>
      <c r="B182" s="30" t="s">
        <v>586</v>
      </c>
      <c r="C182" s="64" t="s">
        <v>510</v>
      </c>
      <c r="D182" s="16">
        <v>292000</v>
      </c>
      <c r="E182" s="16">
        <v>365000</v>
      </c>
      <c r="F182" s="17" t="s">
        <v>4</v>
      </c>
      <c r="G182" s="17" t="s">
        <v>425</v>
      </c>
      <c r="H182" s="17" t="s">
        <v>5</v>
      </c>
      <c r="I182" s="17" t="s">
        <v>79</v>
      </c>
      <c r="J182" s="18" t="s">
        <v>80</v>
      </c>
    </row>
    <row r="183" spans="1:10" s="4" customFormat="1" ht="60" x14ac:dyDescent="0.2">
      <c r="A183" s="49" t="s">
        <v>138</v>
      </c>
      <c r="B183" s="30" t="s">
        <v>483</v>
      </c>
      <c r="C183" s="64" t="s">
        <v>510</v>
      </c>
      <c r="D183" s="45">
        <v>388000</v>
      </c>
      <c r="E183" s="45">
        <v>485000</v>
      </c>
      <c r="F183" s="17" t="s">
        <v>4</v>
      </c>
      <c r="G183" s="17" t="s">
        <v>425</v>
      </c>
      <c r="H183" s="17" t="s">
        <v>5</v>
      </c>
      <c r="I183" s="17" t="s">
        <v>79</v>
      </c>
      <c r="J183" s="18" t="s">
        <v>80</v>
      </c>
    </row>
    <row r="184" spans="1:10" s="4" customFormat="1" ht="31.5" x14ac:dyDescent="0.2">
      <c r="A184" s="49" t="s">
        <v>776</v>
      </c>
      <c r="B184" s="30"/>
      <c r="C184" s="64"/>
      <c r="D184" s="16">
        <v>436000</v>
      </c>
      <c r="E184" s="16">
        <v>545000</v>
      </c>
      <c r="F184" s="17"/>
      <c r="G184" s="17"/>
      <c r="H184" s="17"/>
      <c r="I184" s="17"/>
      <c r="J184" s="18"/>
    </row>
    <row r="185" spans="1:10" s="4" customFormat="1" ht="75" x14ac:dyDescent="0.2">
      <c r="A185" s="49" t="s">
        <v>139</v>
      </c>
      <c r="B185" s="30" t="s">
        <v>140</v>
      </c>
      <c r="C185" s="64" t="s">
        <v>511</v>
      </c>
      <c r="D185" s="16">
        <v>160000</v>
      </c>
      <c r="E185" s="16">
        <v>200000</v>
      </c>
      <c r="F185" s="17" t="s">
        <v>4</v>
      </c>
      <c r="G185" s="17" t="s">
        <v>425</v>
      </c>
      <c r="H185" s="17" t="s">
        <v>5</v>
      </c>
      <c r="I185" s="17" t="s">
        <v>79</v>
      </c>
      <c r="J185" s="18" t="s">
        <v>80</v>
      </c>
    </row>
    <row r="186" spans="1:10" s="4" customFormat="1" ht="60" x14ac:dyDescent="0.2">
      <c r="A186" s="49" t="s">
        <v>141</v>
      </c>
      <c r="B186" s="30" t="s">
        <v>142</v>
      </c>
      <c r="C186" s="64" t="s">
        <v>502</v>
      </c>
      <c r="D186" s="16">
        <v>55120</v>
      </c>
      <c r="E186" s="16">
        <v>68900</v>
      </c>
      <c r="F186" s="17" t="s">
        <v>4</v>
      </c>
      <c r="G186" s="17" t="s">
        <v>425</v>
      </c>
      <c r="H186" s="17" t="s">
        <v>5</v>
      </c>
      <c r="I186" s="46" t="s">
        <v>29</v>
      </c>
      <c r="J186" s="47" t="s">
        <v>136</v>
      </c>
    </row>
    <row r="187" spans="1:10" s="4" customFormat="1" ht="31.5" x14ac:dyDescent="0.2">
      <c r="A187" s="49" t="s">
        <v>663</v>
      </c>
      <c r="B187" s="30"/>
      <c r="C187" s="64"/>
      <c r="D187" s="16"/>
      <c r="E187" s="16"/>
      <c r="F187" s="17"/>
      <c r="G187" s="17"/>
      <c r="H187" s="17"/>
      <c r="I187" s="17" t="s">
        <v>93</v>
      </c>
      <c r="J187" s="18" t="s">
        <v>7</v>
      </c>
    </row>
    <row r="188" spans="1:10" s="4" customFormat="1" ht="135" x14ac:dyDescent="0.2">
      <c r="A188" s="49" t="s">
        <v>143</v>
      </c>
      <c r="B188" s="30" t="s">
        <v>144</v>
      </c>
      <c r="C188" s="64" t="s">
        <v>507</v>
      </c>
      <c r="D188" s="45">
        <v>64000</v>
      </c>
      <c r="E188" s="45">
        <v>80000</v>
      </c>
      <c r="F188" s="17" t="s">
        <v>4</v>
      </c>
      <c r="G188" s="17" t="s">
        <v>425</v>
      </c>
      <c r="H188" s="17" t="s">
        <v>5</v>
      </c>
      <c r="I188" s="46" t="s">
        <v>93</v>
      </c>
      <c r="J188" s="47" t="s">
        <v>7</v>
      </c>
    </row>
    <row r="189" spans="1:10" s="78" customFormat="1" ht="31.5" x14ac:dyDescent="0.2">
      <c r="A189" s="72" t="s">
        <v>1033</v>
      </c>
      <c r="B189" s="73"/>
      <c r="C189" s="74"/>
      <c r="D189" s="75">
        <v>490000</v>
      </c>
      <c r="E189" s="75">
        <v>612500</v>
      </c>
      <c r="F189" s="76"/>
      <c r="G189" s="76"/>
      <c r="H189" s="76"/>
      <c r="I189" s="76" t="s">
        <v>128</v>
      </c>
      <c r="J189" s="77" t="s">
        <v>1087</v>
      </c>
    </row>
    <row r="190" spans="1:10" s="4" customFormat="1" ht="135" x14ac:dyDescent="0.2">
      <c r="A190" s="49" t="s">
        <v>145</v>
      </c>
      <c r="B190" s="30" t="s">
        <v>146</v>
      </c>
      <c r="C190" s="64" t="s">
        <v>507</v>
      </c>
      <c r="D190" s="45">
        <v>812000</v>
      </c>
      <c r="E190" s="45">
        <v>1015000</v>
      </c>
      <c r="F190" s="17" t="s">
        <v>19</v>
      </c>
      <c r="G190" s="17" t="s">
        <v>425</v>
      </c>
      <c r="H190" s="17" t="s">
        <v>5</v>
      </c>
      <c r="I190" s="46" t="s">
        <v>29</v>
      </c>
      <c r="J190" s="47" t="s">
        <v>475</v>
      </c>
    </row>
    <row r="191" spans="1:10" s="78" customFormat="1" ht="31.5" x14ac:dyDescent="0.2">
      <c r="A191" s="72" t="s">
        <v>1033</v>
      </c>
      <c r="B191" s="73"/>
      <c r="C191" s="74"/>
      <c r="D191" s="75">
        <v>2000000</v>
      </c>
      <c r="E191" s="75">
        <v>2500000</v>
      </c>
      <c r="F191" s="76"/>
      <c r="G191" s="76"/>
      <c r="H191" s="76"/>
      <c r="I191" s="76" t="s">
        <v>128</v>
      </c>
      <c r="J191" s="77" t="s">
        <v>1089</v>
      </c>
    </row>
    <row r="192" spans="1:10" s="4" customFormat="1" ht="135" x14ac:dyDescent="0.2">
      <c r="A192" s="49" t="s">
        <v>147</v>
      </c>
      <c r="B192" s="30" t="s">
        <v>148</v>
      </c>
      <c r="C192" s="64" t="s">
        <v>507</v>
      </c>
      <c r="D192" s="45">
        <v>160000</v>
      </c>
      <c r="E192" s="45">
        <v>200000</v>
      </c>
      <c r="F192" s="17" t="s">
        <v>4</v>
      </c>
      <c r="G192" s="17" t="s">
        <v>425</v>
      </c>
      <c r="H192" s="17" t="s">
        <v>5</v>
      </c>
      <c r="I192" s="46" t="s">
        <v>12</v>
      </c>
      <c r="J192" s="47" t="s">
        <v>110</v>
      </c>
    </row>
    <row r="193" spans="1:10" s="78" customFormat="1" ht="31.5" x14ac:dyDescent="0.2">
      <c r="A193" s="72" t="s">
        <v>1033</v>
      </c>
      <c r="B193" s="73"/>
      <c r="C193" s="74"/>
      <c r="D193" s="75">
        <v>80000</v>
      </c>
      <c r="E193" s="75">
        <v>100000</v>
      </c>
      <c r="F193" s="76"/>
      <c r="G193" s="76"/>
      <c r="H193" s="76"/>
      <c r="I193" s="76" t="s">
        <v>128</v>
      </c>
      <c r="J193" s="77" t="s">
        <v>1087</v>
      </c>
    </row>
    <row r="194" spans="1:10" s="4" customFormat="1" ht="60" x14ac:dyDescent="0.2">
      <c r="A194" s="49" t="s">
        <v>149</v>
      </c>
      <c r="B194" s="30" t="s">
        <v>150</v>
      </c>
      <c r="C194" s="64" t="s">
        <v>502</v>
      </c>
      <c r="D194" s="16">
        <v>40000</v>
      </c>
      <c r="E194" s="16">
        <v>50000</v>
      </c>
      <c r="F194" s="17" t="s">
        <v>4</v>
      </c>
      <c r="G194" s="17" t="s">
        <v>425</v>
      </c>
      <c r="H194" s="17" t="s">
        <v>5</v>
      </c>
      <c r="I194" s="17" t="s">
        <v>79</v>
      </c>
      <c r="J194" s="18" t="s">
        <v>80</v>
      </c>
    </row>
    <row r="195" spans="1:10" s="78" customFormat="1" ht="47.25" x14ac:dyDescent="0.2">
      <c r="A195" s="72" t="s">
        <v>1066</v>
      </c>
      <c r="B195" s="73" t="s">
        <v>1263</v>
      </c>
      <c r="C195" s="74" t="s">
        <v>511</v>
      </c>
      <c r="D195" s="75">
        <v>131000</v>
      </c>
      <c r="E195" s="75">
        <v>163750</v>
      </c>
      <c r="F195" s="76" t="s">
        <v>4</v>
      </c>
      <c r="G195" s="76" t="s">
        <v>425</v>
      </c>
      <c r="H195" s="76" t="s">
        <v>5</v>
      </c>
      <c r="I195" s="76" t="s">
        <v>279</v>
      </c>
      <c r="J195" s="77" t="s">
        <v>1013</v>
      </c>
    </row>
    <row r="196" spans="1:10" s="78" customFormat="1" ht="75" x14ac:dyDescent="0.2">
      <c r="A196" s="72" t="s">
        <v>1068</v>
      </c>
      <c r="B196" s="73" t="s">
        <v>1067</v>
      </c>
      <c r="C196" s="74" t="s">
        <v>1091</v>
      </c>
      <c r="D196" s="75">
        <v>80000</v>
      </c>
      <c r="E196" s="75">
        <v>100000</v>
      </c>
      <c r="F196" s="76" t="s">
        <v>4</v>
      </c>
      <c r="G196" s="76" t="s">
        <v>425</v>
      </c>
      <c r="H196" s="76" t="s">
        <v>5</v>
      </c>
      <c r="I196" s="76" t="s">
        <v>279</v>
      </c>
      <c r="J196" s="77" t="s">
        <v>1013</v>
      </c>
    </row>
    <row r="197" spans="1:10" s="78" customFormat="1" ht="60" x14ac:dyDescent="0.2">
      <c r="A197" s="72" t="s">
        <v>1069</v>
      </c>
      <c r="B197" s="73" t="s">
        <v>1070</v>
      </c>
      <c r="C197" s="74" t="s">
        <v>1071</v>
      </c>
      <c r="D197" s="75">
        <v>70000</v>
      </c>
      <c r="E197" s="75">
        <v>87500</v>
      </c>
      <c r="F197" s="76" t="s">
        <v>4</v>
      </c>
      <c r="G197" s="76" t="s">
        <v>425</v>
      </c>
      <c r="H197" s="76" t="s">
        <v>5</v>
      </c>
      <c r="I197" s="76" t="s">
        <v>128</v>
      </c>
      <c r="J197" s="77" t="s">
        <v>1072</v>
      </c>
    </row>
    <row r="198" spans="1:10" s="78" customFormat="1" ht="60" x14ac:dyDescent="0.2">
      <c r="A198" s="72" t="s">
        <v>1225</v>
      </c>
      <c r="B198" s="73" t="s">
        <v>1226</v>
      </c>
      <c r="C198" s="74" t="s">
        <v>1227</v>
      </c>
      <c r="D198" s="75">
        <v>14000000</v>
      </c>
      <c r="E198" s="75">
        <v>17500000</v>
      </c>
      <c r="F198" s="76" t="s">
        <v>19</v>
      </c>
      <c r="G198" s="76" t="s">
        <v>425</v>
      </c>
      <c r="H198" s="76" t="s">
        <v>401</v>
      </c>
      <c r="I198" s="76" t="s">
        <v>279</v>
      </c>
      <c r="J198" s="77" t="s">
        <v>1228</v>
      </c>
    </row>
    <row r="199" spans="1:10" s="4" customFormat="1" ht="33.75" customHeight="1" x14ac:dyDescent="0.2">
      <c r="A199" s="86" t="s">
        <v>439</v>
      </c>
      <c r="B199" s="87"/>
      <c r="C199" s="14"/>
      <c r="D199" s="19">
        <f>SUM(D151:D152,D155:D158,D160:D162,D164:D182,D184:D186,D189,D191,D193:D198)</f>
        <v>21389820</v>
      </c>
      <c r="E199" s="19">
        <f>SUM(E151:E152,E155:E158,E160:E162,E164:E182,E184:E186,E189,E191,E193:E198)</f>
        <v>26737275</v>
      </c>
      <c r="F199" s="14"/>
      <c r="G199" s="14"/>
      <c r="H199" s="14"/>
      <c r="I199" s="14"/>
      <c r="J199" s="15"/>
    </row>
    <row r="200" spans="1:10" s="4" customFormat="1" x14ac:dyDescent="0.2">
      <c r="A200" s="49"/>
      <c r="B200" s="30"/>
      <c r="C200" s="64"/>
      <c r="D200" s="16"/>
      <c r="E200" s="16"/>
      <c r="F200" s="17"/>
      <c r="G200" s="17"/>
      <c r="H200" s="17"/>
      <c r="I200" s="17"/>
      <c r="J200" s="18"/>
    </row>
    <row r="201" spans="1:10" s="4" customFormat="1" ht="21" customHeight="1" x14ac:dyDescent="0.2">
      <c r="A201" s="41" t="s">
        <v>1024</v>
      </c>
      <c r="B201" s="34"/>
      <c r="C201" s="27"/>
      <c r="D201" s="19"/>
      <c r="E201" s="19"/>
      <c r="F201" s="14"/>
      <c r="G201" s="14"/>
      <c r="H201" s="14"/>
      <c r="I201" s="14"/>
      <c r="J201" s="15"/>
    </row>
    <row r="202" spans="1:10" s="4" customFormat="1" ht="75" x14ac:dyDescent="0.2">
      <c r="A202" s="49" t="s">
        <v>1017</v>
      </c>
      <c r="B202" s="71" t="s">
        <v>859</v>
      </c>
      <c r="C202" s="64" t="s">
        <v>860</v>
      </c>
      <c r="D202" s="16">
        <v>24000</v>
      </c>
      <c r="E202" s="16">
        <v>30000</v>
      </c>
      <c r="F202" s="17" t="s">
        <v>4</v>
      </c>
      <c r="G202" s="17" t="s">
        <v>425</v>
      </c>
      <c r="H202" s="17" t="s">
        <v>5</v>
      </c>
      <c r="I202" s="17" t="s">
        <v>128</v>
      </c>
      <c r="J202" s="18" t="s">
        <v>1013</v>
      </c>
    </row>
    <row r="203" spans="1:10" s="4" customFormat="1" ht="47.25" x14ac:dyDescent="0.2">
      <c r="A203" s="49" t="s">
        <v>1016</v>
      </c>
      <c r="B203" s="30" t="s">
        <v>862</v>
      </c>
      <c r="C203" s="64" t="s">
        <v>861</v>
      </c>
      <c r="D203" s="16">
        <v>24000</v>
      </c>
      <c r="E203" s="16">
        <v>30000</v>
      </c>
      <c r="F203" s="17" t="s">
        <v>4</v>
      </c>
      <c r="G203" s="17" t="s">
        <v>425</v>
      </c>
      <c r="H203" s="17" t="s">
        <v>5</v>
      </c>
      <c r="I203" s="17" t="s">
        <v>128</v>
      </c>
      <c r="J203" s="18" t="s">
        <v>1013</v>
      </c>
    </row>
    <row r="204" spans="1:10" s="4" customFormat="1" ht="47.25" x14ac:dyDescent="0.2">
      <c r="A204" s="49" t="s">
        <v>1015</v>
      </c>
      <c r="B204" s="71" t="s">
        <v>863</v>
      </c>
      <c r="C204" s="64" t="s">
        <v>865</v>
      </c>
      <c r="D204" s="45">
        <v>29760</v>
      </c>
      <c r="E204" s="45">
        <v>37200</v>
      </c>
      <c r="F204" s="17" t="s">
        <v>4</v>
      </c>
      <c r="G204" s="17" t="s">
        <v>425</v>
      </c>
      <c r="H204" s="17" t="s">
        <v>5</v>
      </c>
      <c r="I204" s="17" t="s">
        <v>128</v>
      </c>
      <c r="J204" s="18" t="s">
        <v>1013</v>
      </c>
    </row>
    <row r="205" spans="1:10" s="78" customFormat="1" ht="31.5" x14ac:dyDescent="0.2">
      <c r="A205" s="72" t="s">
        <v>1033</v>
      </c>
      <c r="B205" s="73"/>
      <c r="C205" s="74"/>
      <c r="D205" s="75">
        <v>30560</v>
      </c>
      <c r="E205" s="75">
        <v>38200</v>
      </c>
      <c r="F205" s="76"/>
      <c r="G205" s="76"/>
      <c r="H205" s="76"/>
      <c r="I205" s="76"/>
      <c r="J205" s="77"/>
    </row>
    <row r="206" spans="1:10" s="4" customFormat="1" ht="60" x14ac:dyDescent="0.2">
      <c r="A206" s="49" t="s">
        <v>1014</v>
      </c>
      <c r="B206" s="30" t="s">
        <v>864</v>
      </c>
      <c r="C206" s="64" t="s">
        <v>866</v>
      </c>
      <c r="D206" s="45">
        <v>265440</v>
      </c>
      <c r="E206" s="45">
        <v>331800</v>
      </c>
      <c r="F206" s="17" t="s">
        <v>19</v>
      </c>
      <c r="G206" s="17" t="s">
        <v>425</v>
      </c>
      <c r="H206" s="17" t="s">
        <v>5</v>
      </c>
      <c r="I206" s="17" t="s">
        <v>128</v>
      </c>
      <c r="J206" s="18" t="s">
        <v>1013</v>
      </c>
    </row>
    <row r="207" spans="1:10" s="78" customFormat="1" ht="31.5" x14ac:dyDescent="0.2">
      <c r="A207" s="72" t="s">
        <v>1033</v>
      </c>
      <c r="B207" s="73"/>
      <c r="C207" s="74"/>
      <c r="D207" s="75">
        <v>305440</v>
      </c>
      <c r="E207" s="75">
        <v>381800</v>
      </c>
      <c r="F207" s="76"/>
      <c r="G207" s="76"/>
      <c r="H207" s="76"/>
      <c r="I207" s="76"/>
      <c r="J207" s="77"/>
    </row>
    <row r="208" spans="1:10" s="4" customFormat="1" ht="21" customHeight="1" x14ac:dyDescent="0.2">
      <c r="A208" s="41" t="s">
        <v>1025</v>
      </c>
      <c r="B208" s="34"/>
      <c r="C208" s="27"/>
      <c r="D208" s="19">
        <f>SUM(D202:D203,D205,D207)</f>
        <v>384000</v>
      </c>
      <c r="E208" s="19">
        <f>SUM(E202:E203,E205,E207)</f>
        <v>480000</v>
      </c>
      <c r="F208" s="14"/>
      <c r="G208" s="14"/>
      <c r="H208" s="14"/>
      <c r="I208" s="14"/>
      <c r="J208" s="15"/>
    </row>
    <row r="209" spans="1:10" s="4" customFormat="1" x14ac:dyDescent="0.2">
      <c r="A209" s="51"/>
      <c r="B209" s="30"/>
      <c r="C209" s="28"/>
      <c r="D209" s="16"/>
      <c r="E209" s="16"/>
      <c r="F209" s="17"/>
      <c r="G209" s="17"/>
      <c r="H209" s="17"/>
      <c r="I209" s="17"/>
      <c r="J209" s="18"/>
    </row>
    <row r="210" spans="1:10" s="4" customFormat="1" ht="21" customHeight="1" x14ac:dyDescent="0.2">
      <c r="A210" s="40" t="s">
        <v>440</v>
      </c>
      <c r="B210" s="33"/>
      <c r="C210" s="26"/>
      <c r="D210" s="20">
        <f>D148+D199+D208</f>
        <v>102377990</v>
      </c>
      <c r="E210" s="20">
        <f>E148+E199+E208</f>
        <v>127972487.5</v>
      </c>
      <c r="F210" s="12"/>
      <c r="G210" s="12"/>
      <c r="H210" s="12"/>
      <c r="I210" s="12"/>
      <c r="J210" s="13"/>
    </row>
    <row r="211" spans="1:10" s="4" customFormat="1" x14ac:dyDescent="0.2">
      <c r="A211" s="51"/>
      <c r="B211" s="30"/>
      <c r="C211" s="28"/>
      <c r="D211" s="16"/>
      <c r="E211" s="16"/>
      <c r="F211" s="17"/>
      <c r="G211" s="17"/>
      <c r="H211" s="17"/>
      <c r="I211" s="17"/>
      <c r="J211" s="18"/>
    </row>
    <row r="212" spans="1:10" s="4" customFormat="1" ht="21" customHeight="1" x14ac:dyDescent="0.2">
      <c r="A212" s="40" t="s">
        <v>430</v>
      </c>
      <c r="B212" s="33"/>
      <c r="C212" s="26"/>
      <c r="D212" s="20"/>
      <c r="E212" s="20"/>
      <c r="F212" s="12"/>
      <c r="G212" s="12"/>
      <c r="H212" s="12"/>
      <c r="I212" s="12"/>
      <c r="J212" s="13"/>
    </row>
    <row r="213" spans="1:10" s="4" customFormat="1" ht="105" x14ac:dyDescent="0.2">
      <c r="A213" s="49" t="s">
        <v>151</v>
      </c>
      <c r="B213" s="30" t="s">
        <v>152</v>
      </c>
      <c r="C213" s="64" t="s">
        <v>514</v>
      </c>
      <c r="D213" s="16">
        <v>102000</v>
      </c>
      <c r="E213" s="16">
        <v>127500</v>
      </c>
      <c r="F213" s="17" t="s">
        <v>4</v>
      </c>
      <c r="G213" s="17" t="s">
        <v>425</v>
      </c>
      <c r="H213" s="17" t="s">
        <v>5</v>
      </c>
      <c r="I213" s="17" t="s">
        <v>83</v>
      </c>
      <c r="J213" s="18" t="s">
        <v>116</v>
      </c>
    </row>
    <row r="214" spans="1:10" s="4" customFormat="1" ht="75" x14ac:dyDescent="0.2">
      <c r="A214" s="49" t="s">
        <v>153</v>
      </c>
      <c r="B214" s="30" t="s">
        <v>154</v>
      </c>
      <c r="C214" s="64" t="s">
        <v>513</v>
      </c>
      <c r="D214" s="45">
        <v>32000</v>
      </c>
      <c r="E214" s="45">
        <v>40000</v>
      </c>
      <c r="F214" s="17" t="s">
        <v>4</v>
      </c>
      <c r="G214" s="17" t="s">
        <v>425</v>
      </c>
      <c r="H214" s="17" t="s">
        <v>5</v>
      </c>
      <c r="I214" s="17" t="s">
        <v>83</v>
      </c>
      <c r="J214" s="47" t="s">
        <v>116</v>
      </c>
    </row>
    <row r="215" spans="1:10" s="4" customFormat="1" ht="31.5" x14ac:dyDescent="0.2">
      <c r="A215" s="49" t="s">
        <v>663</v>
      </c>
      <c r="B215" s="30"/>
      <c r="C215" s="64"/>
      <c r="D215" s="16">
        <v>40000</v>
      </c>
      <c r="E215" s="16">
        <v>50000</v>
      </c>
      <c r="F215" s="17"/>
      <c r="G215" s="17"/>
      <c r="H215" s="17"/>
      <c r="I215" s="17"/>
      <c r="J215" s="18"/>
    </row>
    <row r="216" spans="1:10" s="78" customFormat="1" ht="31.5" x14ac:dyDescent="0.2">
      <c r="A216" s="72" t="s">
        <v>1033</v>
      </c>
      <c r="B216" s="73"/>
      <c r="C216" s="74"/>
      <c r="D216" s="75"/>
      <c r="E216" s="75"/>
      <c r="F216" s="76"/>
      <c r="G216" s="76"/>
      <c r="H216" s="76"/>
      <c r="I216" s="76"/>
      <c r="J216" s="77" t="s">
        <v>1090</v>
      </c>
    </row>
    <row r="217" spans="1:10" s="4" customFormat="1" ht="75" x14ac:dyDescent="0.2">
      <c r="A217" s="49" t="s">
        <v>484</v>
      </c>
      <c r="B217" s="30" t="s">
        <v>485</v>
      </c>
      <c r="C217" s="65" t="s">
        <v>512</v>
      </c>
      <c r="D217" s="16">
        <v>60000</v>
      </c>
      <c r="E217" s="16">
        <v>75000</v>
      </c>
      <c r="F217" s="17" t="s">
        <v>4</v>
      </c>
      <c r="G217" s="17" t="s">
        <v>425</v>
      </c>
      <c r="H217" s="17" t="s">
        <v>5</v>
      </c>
      <c r="I217" s="46" t="s">
        <v>486</v>
      </c>
      <c r="J217" s="47" t="s">
        <v>487</v>
      </c>
    </row>
    <row r="218" spans="1:10" s="78" customFormat="1" ht="45" x14ac:dyDescent="0.2">
      <c r="A218" s="72" t="s">
        <v>1033</v>
      </c>
      <c r="B218" s="73"/>
      <c r="C218" s="74" t="s">
        <v>1106</v>
      </c>
      <c r="D218" s="75"/>
      <c r="E218" s="75"/>
      <c r="F218" s="76"/>
      <c r="G218" s="76"/>
      <c r="H218" s="76"/>
      <c r="I218" s="76" t="s">
        <v>128</v>
      </c>
      <c r="J218" s="77" t="s">
        <v>1107</v>
      </c>
    </row>
    <row r="219" spans="1:10" s="4" customFormat="1" ht="60" x14ac:dyDescent="0.2">
      <c r="A219" s="49" t="s">
        <v>997</v>
      </c>
      <c r="B219" s="30" t="s">
        <v>615</v>
      </c>
      <c r="C219" s="64" t="s">
        <v>616</v>
      </c>
      <c r="D219" s="16">
        <v>24000</v>
      </c>
      <c r="E219" s="16">
        <v>30000</v>
      </c>
      <c r="F219" s="17" t="s">
        <v>4</v>
      </c>
      <c r="G219" s="17" t="s">
        <v>425</v>
      </c>
      <c r="H219" s="17" t="s">
        <v>5</v>
      </c>
      <c r="I219" s="17" t="s">
        <v>93</v>
      </c>
      <c r="J219" s="18" t="s">
        <v>617</v>
      </c>
    </row>
    <row r="220" spans="1:10" s="78" customFormat="1" ht="90" x14ac:dyDescent="0.2">
      <c r="A220" s="72" t="s">
        <v>1108</v>
      </c>
      <c r="B220" s="73" t="s">
        <v>1110</v>
      </c>
      <c r="C220" s="74" t="s">
        <v>1111</v>
      </c>
      <c r="D220" s="75">
        <v>32500</v>
      </c>
      <c r="E220" s="75">
        <v>40625</v>
      </c>
      <c r="F220" s="76" t="s">
        <v>4</v>
      </c>
      <c r="G220" s="76" t="s">
        <v>425</v>
      </c>
      <c r="H220" s="76" t="s">
        <v>5</v>
      </c>
      <c r="I220" s="76" t="s">
        <v>128</v>
      </c>
      <c r="J220" s="77" t="s">
        <v>1109</v>
      </c>
    </row>
    <row r="221" spans="1:10" s="78" customFormat="1" ht="75" x14ac:dyDescent="0.2">
      <c r="A221" s="72" t="s">
        <v>1112</v>
      </c>
      <c r="B221" s="73" t="s">
        <v>1114</v>
      </c>
      <c r="C221" s="74" t="s">
        <v>1115</v>
      </c>
      <c r="D221" s="75">
        <v>68000</v>
      </c>
      <c r="E221" s="75">
        <v>85000</v>
      </c>
      <c r="F221" s="76" t="s">
        <v>4</v>
      </c>
      <c r="G221" s="76" t="s">
        <v>425</v>
      </c>
      <c r="H221" s="76" t="s">
        <v>5</v>
      </c>
      <c r="I221" s="76" t="s">
        <v>128</v>
      </c>
      <c r="J221" s="77" t="s">
        <v>1113</v>
      </c>
    </row>
    <row r="222" spans="1:10" s="78" customFormat="1" ht="60" x14ac:dyDescent="0.2">
      <c r="A222" s="72" t="s">
        <v>1116</v>
      </c>
      <c r="B222" s="73" t="s">
        <v>1118</v>
      </c>
      <c r="C222" s="74" t="s">
        <v>600</v>
      </c>
      <c r="D222" s="75">
        <v>90000</v>
      </c>
      <c r="E222" s="75">
        <v>112500</v>
      </c>
      <c r="F222" s="76" t="s">
        <v>4</v>
      </c>
      <c r="G222" s="76" t="s">
        <v>425</v>
      </c>
      <c r="H222" s="76" t="s">
        <v>5</v>
      </c>
      <c r="I222" s="76" t="s">
        <v>128</v>
      </c>
      <c r="J222" s="77" t="s">
        <v>1117</v>
      </c>
    </row>
    <row r="223" spans="1:10" s="4" customFormat="1" ht="21" customHeight="1" x14ac:dyDescent="0.2">
      <c r="A223" s="40" t="s">
        <v>441</v>
      </c>
      <c r="B223" s="33"/>
      <c r="C223" s="26"/>
      <c r="D223" s="20">
        <f>SUM(D213,D215:D222)</f>
        <v>416500</v>
      </c>
      <c r="E223" s="20">
        <f>SUM(E213,E215:E222)</f>
        <v>520625</v>
      </c>
      <c r="F223" s="12"/>
      <c r="G223" s="12"/>
      <c r="H223" s="12"/>
      <c r="I223" s="12"/>
      <c r="J223" s="13"/>
    </row>
    <row r="224" spans="1:10" s="4" customFormat="1" ht="12" customHeight="1" x14ac:dyDescent="0.2">
      <c r="A224" s="54"/>
      <c r="B224" s="35"/>
      <c r="C224" s="37"/>
      <c r="D224" s="48"/>
      <c r="E224" s="48"/>
      <c r="F224" s="37"/>
      <c r="G224" s="37"/>
      <c r="H224" s="37"/>
      <c r="I224" s="37"/>
      <c r="J224" s="38"/>
    </row>
    <row r="225" spans="1:10" s="4" customFormat="1" ht="21" customHeight="1" x14ac:dyDescent="0.2">
      <c r="A225" s="40" t="s">
        <v>682</v>
      </c>
      <c r="B225" s="33"/>
      <c r="C225" s="26"/>
      <c r="D225" s="20"/>
      <c r="E225" s="20"/>
      <c r="F225" s="12"/>
      <c r="G225" s="12"/>
      <c r="H225" s="12"/>
      <c r="I225" s="12"/>
      <c r="J225" s="13"/>
    </row>
    <row r="226" spans="1:10" s="4" customFormat="1" ht="60" x14ac:dyDescent="0.2">
      <c r="A226" s="49" t="s">
        <v>907</v>
      </c>
      <c r="B226" s="30" t="s">
        <v>684</v>
      </c>
      <c r="C226" s="64" t="s">
        <v>686</v>
      </c>
      <c r="D226" s="16">
        <v>45750.400000000001</v>
      </c>
      <c r="E226" s="16">
        <v>57188</v>
      </c>
      <c r="F226" s="17" t="s">
        <v>4</v>
      </c>
      <c r="G226" s="17" t="s">
        <v>425</v>
      </c>
      <c r="H226" s="17" t="s">
        <v>5</v>
      </c>
      <c r="I226" s="17" t="s">
        <v>83</v>
      </c>
      <c r="J226" s="18" t="s">
        <v>687</v>
      </c>
    </row>
    <row r="227" spans="1:10" s="4" customFormat="1" ht="60" x14ac:dyDescent="0.2">
      <c r="A227" s="49" t="s">
        <v>908</v>
      </c>
      <c r="B227" s="30" t="s">
        <v>685</v>
      </c>
      <c r="C227" s="64" t="s">
        <v>756</v>
      </c>
      <c r="D227" s="16">
        <v>360000</v>
      </c>
      <c r="E227" s="16">
        <v>360000</v>
      </c>
      <c r="F227" s="17" t="s">
        <v>19</v>
      </c>
      <c r="G227" s="17" t="s">
        <v>425</v>
      </c>
      <c r="H227" s="17" t="s">
        <v>5</v>
      </c>
      <c r="I227" s="17" t="s">
        <v>79</v>
      </c>
      <c r="J227" s="18" t="s">
        <v>688</v>
      </c>
    </row>
    <row r="228" spans="1:10" s="4" customFormat="1" ht="21" customHeight="1" x14ac:dyDescent="0.2">
      <c r="A228" s="40" t="s">
        <v>683</v>
      </c>
      <c r="B228" s="33"/>
      <c r="C228" s="26"/>
      <c r="D228" s="20">
        <f>SUM(D226:D227)</f>
        <v>405750.4</v>
      </c>
      <c r="E228" s="20">
        <f>SUM(E226:E227)</f>
        <v>417188</v>
      </c>
      <c r="F228" s="12"/>
      <c r="G228" s="12"/>
      <c r="H228" s="12"/>
      <c r="I228" s="12"/>
      <c r="J228" s="13"/>
    </row>
    <row r="229" spans="1:10" s="4" customFormat="1" x14ac:dyDescent="0.2">
      <c r="A229" s="49"/>
      <c r="B229" s="30"/>
      <c r="C229" s="64"/>
      <c r="D229" s="16"/>
      <c r="E229" s="16"/>
      <c r="F229" s="17"/>
      <c r="G229" s="17"/>
      <c r="H229" s="17"/>
      <c r="I229" s="17"/>
      <c r="J229" s="18"/>
    </row>
    <row r="230" spans="1:10" s="4" customFormat="1" ht="21" customHeight="1" x14ac:dyDescent="0.2">
      <c r="A230" s="40" t="s">
        <v>431</v>
      </c>
      <c r="B230" s="33"/>
      <c r="C230" s="26"/>
      <c r="D230" s="20"/>
      <c r="E230" s="20"/>
      <c r="F230" s="12"/>
      <c r="G230" s="12"/>
      <c r="H230" s="12"/>
      <c r="I230" s="12"/>
      <c r="J230" s="13"/>
    </row>
    <row r="231" spans="1:10" s="4" customFormat="1" ht="30" x14ac:dyDescent="0.2">
      <c r="A231" s="49" t="s">
        <v>155</v>
      </c>
      <c r="B231" s="30" t="s">
        <v>474</v>
      </c>
      <c r="C231" s="64" t="s">
        <v>515</v>
      </c>
      <c r="D231" s="16">
        <f>SUM(D232:D233)</f>
        <v>181500</v>
      </c>
      <c r="E231" s="16">
        <f>SUM(E232:E233)</f>
        <v>226875</v>
      </c>
      <c r="F231" s="17" t="s">
        <v>4</v>
      </c>
      <c r="G231" s="17" t="s">
        <v>426</v>
      </c>
      <c r="H231" s="17" t="s">
        <v>5</v>
      </c>
      <c r="I231" s="17" t="s">
        <v>83</v>
      </c>
      <c r="J231" s="18" t="s">
        <v>116</v>
      </c>
    </row>
    <row r="232" spans="1:10" s="4" customFormat="1" x14ac:dyDescent="0.2">
      <c r="A232" s="49"/>
      <c r="B232" s="30" t="s">
        <v>472</v>
      </c>
      <c r="C232" s="64"/>
      <c r="D232" s="16">
        <v>180000</v>
      </c>
      <c r="E232" s="16">
        <v>225000</v>
      </c>
      <c r="F232" s="17"/>
      <c r="G232" s="17"/>
      <c r="H232" s="17"/>
      <c r="I232" s="17"/>
      <c r="J232" s="18"/>
    </row>
    <row r="233" spans="1:10" s="4" customFormat="1" ht="30" x14ac:dyDescent="0.2">
      <c r="A233" s="49"/>
      <c r="B233" s="30" t="s">
        <v>473</v>
      </c>
      <c r="C233" s="64"/>
      <c r="D233" s="16">
        <v>1500</v>
      </c>
      <c r="E233" s="16">
        <v>1875</v>
      </c>
      <c r="F233" s="17"/>
      <c r="G233" s="17"/>
      <c r="H233" s="17"/>
      <c r="I233" s="17"/>
      <c r="J233" s="18"/>
    </row>
    <row r="234" spans="1:10" s="4" customFormat="1" ht="90" x14ac:dyDescent="0.2">
      <c r="A234" s="49" t="s">
        <v>156</v>
      </c>
      <c r="B234" s="30" t="s">
        <v>157</v>
      </c>
      <c r="C234" s="64" t="s">
        <v>516</v>
      </c>
      <c r="D234" s="16">
        <v>60000</v>
      </c>
      <c r="E234" s="16">
        <v>60000</v>
      </c>
      <c r="F234" s="17" t="s">
        <v>4</v>
      </c>
      <c r="G234" s="17" t="s">
        <v>425</v>
      </c>
      <c r="H234" s="17" t="s">
        <v>5</v>
      </c>
      <c r="I234" s="17" t="s">
        <v>83</v>
      </c>
      <c r="J234" s="18" t="s">
        <v>116</v>
      </c>
    </row>
    <row r="235" spans="1:10" s="4" customFormat="1" ht="60" x14ac:dyDescent="0.2">
      <c r="A235" s="49" t="s">
        <v>909</v>
      </c>
      <c r="B235" s="30" t="s">
        <v>689</v>
      </c>
      <c r="C235" s="64" t="s">
        <v>690</v>
      </c>
      <c r="D235" s="16">
        <v>80000</v>
      </c>
      <c r="E235" s="16">
        <v>100000</v>
      </c>
      <c r="F235" s="17" t="s">
        <v>4</v>
      </c>
      <c r="G235" s="17" t="s">
        <v>425</v>
      </c>
      <c r="H235" s="17" t="s">
        <v>5</v>
      </c>
      <c r="I235" s="17" t="s">
        <v>79</v>
      </c>
      <c r="J235" s="18" t="s">
        <v>691</v>
      </c>
    </row>
    <row r="236" spans="1:10" s="78" customFormat="1" ht="75" x14ac:dyDescent="0.2">
      <c r="A236" s="72" t="s">
        <v>1276</v>
      </c>
      <c r="B236" s="73" t="s">
        <v>1277</v>
      </c>
      <c r="C236" s="74" t="s">
        <v>1278</v>
      </c>
      <c r="D236" s="75">
        <v>2640000</v>
      </c>
      <c r="E236" s="75">
        <v>3300000</v>
      </c>
      <c r="F236" s="76" t="s">
        <v>19</v>
      </c>
      <c r="G236" s="76" t="s">
        <v>425</v>
      </c>
      <c r="H236" s="76" t="s">
        <v>5</v>
      </c>
      <c r="I236" s="76" t="s">
        <v>279</v>
      </c>
      <c r="J236" s="77" t="s">
        <v>1279</v>
      </c>
    </row>
    <row r="237" spans="1:10" s="4" customFormat="1" ht="21" customHeight="1" x14ac:dyDescent="0.2">
      <c r="A237" s="40" t="s">
        <v>442</v>
      </c>
      <c r="B237" s="33"/>
      <c r="C237" s="26"/>
      <c r="D237" s="20">
        <f>SUM(D231,D234:D236)</f>
        <v>2961500</v>
      </c>
      <c r="E237" s="20">
        <f>SUM(E231,E234:E236)</f>
        <v>3686875</v>
      </c>
      <c r="F237" s="12"/>
      <c r="G237" s="12"/>
      <c r="H237" s="12"/>
      <c r="I237" s="12"/>
      <c r="J237" s="13"/>
    </row>
    <row r="238" spans="1:10" s="4" customFormat="1" x14ac:dyDescent="0.2">
      <c r="A238" s="49"/>
      <c r="B238" s="30"/>
      <c r="C238" s="64"/>
      <c r="D238" s="16"/>
      <c r="E238" s="16"/>
      <c r="F238" s="17"/>
      <c r="G238" s="17"/>
      <c r="H238" s="17"/>
      <c r="I238" s="17"/>
      <c r="J238" s="18"/>
    </row>
    <row r="239" spans="1:10" s="4" customFormat="1" ht="21" customHeight="1" x14ac:dyDescent="0.2">
      <c r="A239" s="40" t="s">
        <v>432</v>
      </c>
      <c r="B239" s="33"/>
      <c r="C239" s="26"/>
      <c r="D239" s="20"/>
      <c r="E239" s="20"/>
      <c r="F239" s="12"/>
      <c r="G239" s="12"/>
      <c r="H239" s="12"/>
      <c r="I239" s="12"/>
      <c r="J239" s="13"/>
    </row>
    <row r="240" spans="1:10" s="4" customFormat="1" ht="47.25" x14ac:dyDescent="0.2">
      <c r="A240" s="49" t="s">
        <v>910</v>
      </c>
      <c r="B240" s="30" t="s">
        <v>618</v>
      </c>
      <c r="C240" s="64" t="s">
        <v>619</v>
      </c>
      <c r="D240" s="16">
        <v>38280</v>
      </c>
      <c r="E240" s="16">
        <v>47850</v>
      </c>
      <c r="F240" s="17" t="s">
        <v>4</v>
      </c>
      <c r="G240" s="17" t="s">
        <v>425</v>
      </c>
      <c r="H240" s="17" t="s">
        <v>5</v>
      </c>
      <c r="I240" s="17" t="s">
        <v>6</v>
      </c>
      <c r="J240" s="18" t="s">
        <v>621</v>
      </c>
    </row>
    <row r="241" spans="1:10" s="4" customFormat="1" ht="49.5" customHeight="1" x14ac:dyDescent="0.2">
      <c r="A241" s="50" t="s">
        <v>911</v>
      </c>
      <c r="B241" s="44" t="s">
        <v>1264</v>
      </c>
      <c r="C241" s="65" t="s">
        <v>620</v>
      </c>
      <c r="D241" s="45">
        <v>24160</v>
      </c>
      <c r="E241" s="45">
        <v>30200</v>
      </c>
      <c r="F241" s="46" t="s">
        <v>4</v>
      </c>
      <c r="G241" s="46" t="s">
        <v>425</v>
      </c>
      <c r="H241" s="46" t="s">
        <v>5</v>
      </c>
      <c r="I241" s="46" t="s">
        <v>12</v>
      </c>
      <c r="J241" s="47" t="s">
        <v>622</v>
      </c>
    </row>
    <row r="242" spans="1:10" s="4" customFormat="1" ht="47.25" x14ac:dyDescent="0.2">
      <c r="A242" s="49" t="s">
        <v>912</v>
      </c>
      <c r="B242" s="30" t="s">
        <v>692</v>
      </c>
      <c r="C242" s="64" t="s">
        <v>619</v>
      </c>
      <c r="D242" s="16">
        <v>36072</v>
      </c>
      <c r="E242" s="16">
        <v>45090</v>
      </c>
      <c r="F242" s="17" t="s">
        <v>4</v>
      </c>
      <c r="G242" s="17" t="s">
        <v>425</v>
      </c>
      <c r="H242" s="17" t="s">
        <v>5</v>
      </c>
      <c r="I242" s="17" t="s">
        <v>6</v>
      </c>
      <c r="J242" s="18" t="s">
        <v>693</v>
      </c>
    </row>
    <row r="243" spans="1:10" s="4" customFormat="1" ht="47.25" x14ac:dyDescent="0.2">
      <c r="A243" s="49" t="s">
        <v>837</v>
      </c>
      <c r="B243" s="30" t="s">
        <v>836</v>
      </c>
      <c r="C243" s="64" t="s">
        <v>834</v>
      </c>
      <c r="D243" s="16">
        <f>SUM(D244:D245)</f>
        <v>63200</v>
      </c>
      <c r="E243" s="16">
        <f>SUM(E244:E245)</f>
        <v>79000</v>
      </c>
      <c r="F243" s="17" t="s">
        <v>4</v>
      </c>
      <c r="G243" s="17" t="s">
        <v>426</v>
      </c>
      <c r="H243" s="17" t="s">
        <v>5</v>
      </c>
      <c r="I243" s="17" t="s">
        <v>15</v>
      </c>
      <c r="J243" s="18" t="s">
        <v>833</v>
      </c>
    </row>
    <row r="244" spans="1:10" s="4" customFormat="1" ht="45" x14ac:dyDescent="0.2">
      <c r="A244" s="49"/>
      <c r="B244" s="30" t="s">
        <v>1018</v>
      </c>
      <c r="C244" s="64" t="s">
        <v>834</v>
      </c>
      <c r="D244" s="16">
        <v>41600</v>
      </c>
      <c r="E244" s="16">
        <v>52000</v>
      </c>
      <c r="F244" s="17"/>
      <c r="G244" s="17"/>
      <c r="H244" s="17"/>
      <c r="I244" s="17"/>
      <c r="J244" s="18"/>
    </row>
    <row r="245" spans="1:10" s="4" customFormat="1" ht="60" x14ac:dyDescent="0.2">
      <c r="A245" s="49"/>
      <c r="B245" s="30" t="s">
        <v>1019</v>
      </c>
      <c r="C245" s="64" t="s">
        <v>835</v>
      </c>
      <c r="D245" s="16">
        <v>21600</v>
      </c>
      <c r="E245" s="16">
        <v>27000</v>
      </c>
      <c r="F245" s="17"/>
      <c r="G245" s="17"/>
      <c r="H245" s="17"/>
      <c r="I245" s="17"/>
      <c r="J245" s="18"/>
    </row>
    <row r="246" spans="1:10" s="4" customFormat="1" ht="47.25" x14ac:dyDescent="0.2">
      <c r="A246" s="50" t="s">
        <v>913</v>
      </c>
      <c r="B246" s="44" t="s">
        <v>1265</v>
      </c>
      <c r="C246" s="65" t="s">
        <v>524</v>
      </c>
      <c r="D246" s="45">
        <v>23680</v>
      </c>
      <c r="E246" s="45">
        <v>29600</v>
      </c>
      <c r="F246" s="46" t="s">
        <v>4</v>
      </c>
      <c r="G246" s="46" t="s">
        <v>425</v>
      </c>
      <c r="H246" s="46" t="s">
        <v>5</v>
      </c>
      <c r="I246" s="46" t="s">
        <v>29</v>
      </c>
      <c r="J246" s="47" t="s">
        <v>858</v>
      </c>
    </row>
    <row r="247" spans="1:10" s="78" customFormat="1" ht="60" x14ac:dyDescent="0.2">
      <c r="A247" s="72" t="s">
        <v>1092</v>
      </c>
      <c r="B247" s="73" t="s">
        <v>1094</v>
      </c>
      <c r="C247" s="74" t="s">
        <v>1095</v>
      </c>
      <c r="D247" s="75">
        <v>40000</v>
      </c>
      <c r="E247" s="75">
        <v>50000</v>
      </c>
      <c r="F247" s="76" t="s">
        <v>4</v>
      </c>
      <c r="G247" s="76" t="s">
        <v>425</v>
      </c>
      <c r="H247" s="76" t="s">
        <v>5</v>
      </c>
      <c r="I247" s="76" t="s">
        <v>128</v>
      </c>
      <c r="J247" s="77" t="s">
        <v>1093</v>
      </c>
    </row>
    <row r="248" spans="1:10" s="4" customFormat="1" x14ac:dyDescent="0.2">
      <c r="A248" s="49"/>
      <c r="B248" s="30"/>
      <c r="C248" s="64"/>
      <c r="D248" s="16"/>
      <c r="E248" s="16"/>
      <c r="F248" s="17"/>
      <c r="G248" s="17"/>
      <c r="H248" s="17"/>
      <c r="I248" s="17"/>
      <c r="J248" s="18"/>
    </row>
    <row r="249" spans="1:10" s="4" customFormat="1" ht="21" customHeight="1" x14ac:dyDescent="0.2">
      <c r="A249" s="41" t="s">
        <v>433</v>
      </c>
      <c r="B249" s="34"/>
      <c r="C249" s="27"/>
      <c r="D249" s="14"/>
      <c r="E249" s="14"/>
      <c r="F249" s="14"/>
      <c r="G249" s="14"/>
      <c r="H249" s="14"/>
      <c r="I249" s="14"/>
      <c r="J249" s="15"/>
    </row>
    <row r="250" spans="1:10" s="66" customFormat="1" ht="76.5" x14ac:dyDescent="0.2">
      <c r="A250" s="50" t="s">
        <v>158</v>
      </c>
      <c r="B250" s="44" t="s">
        <v>1027</v>
      </c>
      <c r="C250" s="65" t="s">
        <v>502</v>
      </c>
      <c r="D250" s="45">
        <v>56000</v>
      </c>
      <c r="E250" s="45">
        <v>70000</v>
      </c>
      <c r="F250" s="46" t="s">
        <v>4</v>
      </c>
      <c r="G250" s="46" t="s">
        <v>425</v>
      </c>
      <c r="H250" s="46" t="s">
        <v>5</v>
      </c>
      <c r="I250" s="46" t="s">
        <v>83</v>
      </c>
      <c r="J250" s="47" t="s">
        <v>159</v>
      </c>
    </row>
    <row r="251" spans="1:10" s="4" customFormat="1" ht="60" x14ac:dyDescent="0.2">
      <c r="A251" s="49" t="s">
        <v>160</v>
      </c>
      <c r="B251" s="30" t="s">
        <v>161</v>
      </c>
      <c r="C251" s="64" t="s">
        <v>517</v>
      </c>
      <c r="D251" s="16">
        <v>104000</v>
      </c>
      <c r="E251" s="16">
        <v>130000</v>
      </c>
      <c r="F251" s="17" t="s">
        <v>4</v>
      </c>
      <c r="G251" s="17" t="s">
        <v>425</v>
      </c>
      <c r="H251" s="17" t="s">
        <v>5</v>
      </c>
      <c r="I251" s="17" t="s">
        <v>20</v>
      </c>
      <c r="J251" s="18" t="s">
        <v>162</v>
      </c>
    </row>
    <row r="252" spans="1:10" s="4" customFormat="1" ht="60" x14ac:dyDescent="0.2">
      <c r="A252" s="49" t="s">
        <v>163</v>
      </c>
      <c r="B252" s="30" t="s">
        <v>164</v>
      </c>
      <c r="C252" s="64" t="s">
        <v>518</v>
      </c>
      <c r="D252" s="16">
        <v>280000</v>
      </c>
      <c r="E252" s="16">
        <v>350000</v>
      </c>
      <c r="F252" s="17" t="s">
        <v>4</v>
      </c>
      <c r="G252" s="17" t="s">
        <v>425</v>
      </c>
      <c r="H252" s="17" t="s">
        <v>5</v>
      </c>
      <c r="I252" s="17" t="s">
        <v>93</v>
      </c>
      <c r="J252" s="18" t="s">
        <v>165</v>
      </c>
    </row>
    <row r="253" spans="1:10" s="4" customFormat="1" ht="21" customHeight="1" x14ac:dyDescent="0.2">
      <c r="A253" s="41" t="s">
        <v>443</v>
      </c>
      <c r="B253" s="34"/>
      <c r="C253" s="27"/>
      <c r="D253" s="19">
        <f>SUM(D251:D252)</f>
        <v>384000</v>
      </c>
      <c r="E253" s="19">
        <f>SUM(E251:E252)</f>
        <v>480000</v>
      </c>
      <c r="F253" s="14"/>
      <c r="G253" s="14"/>
      <c r="H253" s="14"/>
      <c r="I253" s="14"/>
      <c r="J253" s="15"/>
    </row>
    <row r="254" spans="1:10" s="4" customFormat="1" x14ac:dyDescent="0.2">
      <c r="A254" s="51"/>
      <c r="B254" s="30"/>
      <c r="C254" s="28"/>
      <c r="D254" s="16"/>
      <c r="E254" s="16"/>
      <c r="F254" s="17"/>
      <c r="G254" s="17"/>
      <c r="H254" s="17"/>
      <c r="I254" s="17"/>
      <c r="J254" s="18"/>
    </row>
    <row r="255" spans="1:10" s="4" customFormat="1" ht="21" customHeight="1" x14ac:dyDescent="0.2">
      <c r="A255" s="41" t="s">
        <v>434</v>
      </c>
      <c r="B255" s="34"/>
      <c r="C255" s="27"/>
      <c r="D255" s="14"/>
      <c r="E255" s="14"/>
      <c r="F255" s="14"/>
      <c r="G255" s="14"/>
      <c r="H255" s="14"/>
      <c r="I255" s="14"/>
      <c r="J255" s="15"/>
    </row>
    <row r="256" spans="1:10" s="4" customFormat="1" ht="60" x14ac:dyDescent="0.2">
      <c r="A256" s="49" t="s">
        <v>166</v>
      </c>
      <c r="B256" s="30" t="s">
        <v>167</v>
      </c>
      <c r="C256" s="64" t="s">
        <v>519</v>
      </c>
      <c r="D256" s="16">
        <v>480000</v>
      </c>
      <c r="E256" s="16">
        <v>600000</v>
      </c>
      <c r="F256" s="17" t="s">
        <v>4</v>
      </c>
      <c r="G256" s="17" t="s">
        <v>425</v>
      </c>
      <c r="H256" s="17" t="s">
        <v>5</v>
      </c>
      <c r="I256" s="17" t="s">
        <v>20</v>
      </c>
      <c r="J256" s="18" t="s">
        <v>136</v>
      </c>
    </row>
    <row r="257" spans="1:10" s="4" customFormat="1" ht="60" x14ac:dyDescent="0.2">
      <c r="A257" s="49" t="s">
        <v>168</v>
      </c>
      <c r="B257" s="30" t="s">
        <v>169</v>
      </c>
      <c r="C257" s="64" t="s">
        <v>520</v>
      </c>
      <c r="D257" s="16">
        <v>2240000</v>
      </c>
      <c r="E257" s="16">
        <v>2800000</v>
      </c>
      <c r="F257" s="17" t="s">
        <v>170</v>
      </c>
      <c r="G257" s="17" t="s">
        <v>425</v>
      </c>
      <c r="H257" s="17" t="s">
        <v>5</v>
      </c>
      <c r="I257" s="17" t="s">
        <v>6</v>
      </c>
      <c r="J257" s="18" t="s">
        <v>588</v>
      </c>
    </row>
    <row r="258" spans="1:10" s="4" customFormat="1" ht="60" x14ac:dyDescent="0.2">
      <c r="A258" s="49" t="s">
        <v>171</v>
      </c>
      <c r="B258" s="30" t="s">
        <v>172</v>
      </c>
      <c r="C258" s="64" t="s">
        <v>521</v>
      </c>
      <c r="D258" s="16">
        <v>1500000</v>
      </c>
      <c r="E258" s="16">
        <v>1875000</v>
      </c>
      <c r="F258" s="17" t="s">
        <v>19</v>
      </c>
      <c r="G258" s="17" t="s">
        <v>425</v>
      </c>
      <c r="H258" s="17" t="s">
        <v>5</v>
      </c>
      <c r="I258" s="17" t="s">
        <v>6</v>
      </c>
      <c r="J258" s="18" t="s">
        <v>173</v>
      </c>
    </row>
    <row r="259" spans="1:10" s="4" customFormat="1" ht="45" x14ac:dyDescent="0.2">
      <c r="A259" s="49" t="s">
        <v>174</v>
      </c>
      <c r="B259" s="44" t="s">
        <v>175</v>
      </c>
      <c r="C259" s="64" t="s">
        <v>522</v>
      </c>
      <c r="D259" s="45">
        <v>56103408</v>
      </c>
      <c r="E259" s="45">
        <v>70129350</v>
      </c>
      <c r="F259" s="17" t="s">
        <v>170</v>
      </c>
      <c r="G259" s="46" t="s">
        <v>425</v>
      </c>
      <c r="H259" s="17" t="s">
        <v>5</v>
      </c>
      <c r="I259" s="17" t="s">
        <v>6</v>
      </c>
      <c r="J259" s="18" t="s">
        <v>176</v>
      </c>
    </row>
    <row r="260" spans="1:10" s="4" customFormat="1" ht="31.5" x14ac:dyDescent="0.2">
      <c r="A260" s="49" t="s">
        <v>612</v>
      </c>
      <c r="B260" s="30" t="s">
        <v>175</v>
      </c>
      <c r="C260" s="64"/>
      <c r="D260" s="16">
        <f>SUM(D261:D262)</f>
        <v>98196200</v>
      </c>
      <c r="E260" s="16">
        <f>SUM(E261:E262)</f>
        <v>122745250</v>
      </c>
      <c r="F260" s="17"/>
      <c r="G260" s="17" t="s">
        <v>426</v>
      </c>
      <c r="H260" s="17"/>
      <c r="I260" s="17"/>
      <c r="J260" s="18"/>
    </row>
    <row r="261" spans="1:10" s="4" customFormat="1" ht="30" x14ac:dyDescent="0.2">
      <c r="A261" s="49"/>
      <c r="B261" s="30" t="s">
        <v>654</v>
      </c>
      <c r="C261" s="64"/>
      <c r="D261" s="16">
        <v>42033120</v>
      </c>
      <c r="E261" s="16">
        <f>D261*1.25</f>
        <v>52541400</v>
      </c>
      <c r="F261" s="17"/>
      <c r="G261" s="17"/>
      <c r="H261" s="17"/>
      <c r="I261" s="17"/>
      <c r="J261" s="18"/>
    </row>
    <row r="262" spans="1:10" s="4" customFormat="1" ht="30" x14ac:dyDescent="0.2">
      <c r="A262" s="49"/>
      <c r="B262" s="30" t="s">
        <v>655</v>
      </c>
      <c r="C262" s="64"/>
      <c r="D262" s="16">
        <v>56163080</v>
      </c>
      <c r="E262" s="16">
        <f>D262*1.25</f>
        <v>70203850</v>
      </c>
      <c r="F262" s="17"/>
      <c r="G262" s="17"/>
      <c r="H262" s="17"/>
      <c r="I262" s="17"/>
      <c r="J262" s="18"/>
    </row>
    <row r="263" spans="1:10" s="4" customFormat="1" ht="60" x14ac:dyDescent="0.2">
      <c r="A263" s="49" t="s">
        <v>177</v>
      </c>
      <c r="B263" s="30" t="s">
        <v>178</v>
      </c>
      <c r="C263" s="64" t="s">
        <v>521</v>
      </c>
      <c r="D263" s="16">
        <v>32000</v>
      </c>
      <c r="E263" s="16">
        <v>40000</v>
      </c>
      <c r="F263" s="17" t="s">
        <v>4</v>
      </c>
      <c r="G263" s="17" t="s">
        <v>425</v>
      </c>
      <c r="H263" s="17" t="s">
        <v>5</v>
      </c>
      <c r="I263" s="17" t="s">
        <v>83</v>
      </c>
      <c r="J263" s="18" t="s">
        <v>179</v>
      </c>
    </row>
    <row r="264" spans="1:10" s="4" customFormat="1" ht="45" x14ac:dyDescent="0.2">
      <c r="A264" s="49" t="s">
        <v>180</v>
      </c>
      <c r="B264" s="30" t="s">
        <v>181</v>
      </c>
      <c r="C264" s="64" t="s">
        <v>523</v>
      </c>
      <c r="D264" s="16">
        <v>40000</v>
      </c>
      <c r="E264" s="16">
        <v>50000</v>
      </c>
      <c r="F264" s="17" t="s">
        <v>4</v>
      </c>
      <c r="G264" s="17" t="s">
        <v>425</v>
      </c>
      <c r="H264" s="17" t="s">
        <v>5</v>
      </c>
      <c r="I264" s="17" t="s">
        <v>6</v>
      </c>
      <c r="J264" s="18" t="s">
        <v>7</v>
      </c>
    </row>
    <row r="265" spans="1:10" s="4" customFormat="1" ht="45" x14ac:dyDescent="0.2">
      <c r="A265" s="49" t="s">
        <v>182</v>
      </c>
      <c r="B265" s="30" t="s">
        <v>183</v>
      </c>
      <c r="C265" s="64" t="s">
        <v>526</v>
      </c>
      <c r="D265" s="16">
        <v>80000</v>
      </c>
      <c r="E265" s="16">
        <v>100000</v>
      </c>
      <c r="F265" s="17" t="s">
        <v>4</v>
      </c>
      <c r="G265" s="17" t="s">
        <v>425</v>
      </c>
      <c r="H265" s="17" t="s">
        <v>5</v>
      </c>
      <c r="I265" s="17" t="s">
        <v>20</v>
      </c>
      <c r="J265" s="18" t="s">
        <v>184</v>
      </c>
    </row>
    <row r="266" spans="1:10" s="4" customFormat="1" ht="60" x14ac:dyDescent="0.2">
      <c r="A266" s="49" t="s">
        <v>185</v>
      </c>
      <c r="B266" s="30" t="s">
        <v>186</v>
      </c>
      <c r="C266" s="64" t="s">
        <v>525</v>
      </c>
      <c r="D266" s="16">
        <v>160000</v>
      </c>
      <c r="E266" s="16">
        <v>200000</v>
      </c>
      <c r="F266" s="17" t="s">
        <v>4</v>
      </c>
      <c r="G266" s="17" t="s">
        <v>425</v>
      </c>
      <c r="H266" s="17" t="s">
        <v>5</v>
      </c>
      <c r="I266" s="17" t="s">
        <v>93</v>
      </c>
      <c r="J266" s="18" t="s">
        <v>187</v>
      </c>
    </row>
    <row r="267" spans="1:10" s="66" customFormat="1" ht="61.5" x14ac:dyDescent="0.2">
      <c r="A267" s="50" t="s">
        <v>188</v>
      </c>
      <c r="B267" s="44" t="s">
        <v>1216</v>
      </c>
      <c r="C267" s="65" t="s">
        <v>524</v>
      </c>
      <c r="D267" s="45">
        <v>505000</v>
      </c>
      <c r="E267" s="45">
        <v>631250</v>
      </c>
      <c r="F267" s="46" t="s">
        <v>189</v>
      </c>
      <c r="G267" s="46" t="s">
        <v>425</v>
      </c>
      <c r="H267" s="46" t="s">
        <v>5</v>
      </c>
      <c r="I267" s="46" t="s">
        <v>6</v>
      </c>
      <c r="J267" s="47" t="s">
        <v>190</v>
      </c>
    </row>
    <row r="268" spans="1:10" s="66" customFormat="1" ht="45" x14ac:dyDescent="0.2">
      <c r="A268" s="50" t="s">
        <v>663</v>
      </c>
      <c r="B268" s="44"/>
      <c r="C268" s="65" t="s">
        <v>757</v>
      </c>
      <c r="D268" s="45">
        <v>460000</v>
      </c>
      <c r="E268" s="45">
        <v>575000</v>
      </c>
      <c r="F268" s="46" t="s">
        <v>4</v>
      </c>
      <c r="G268" s="46"/>
      <c r="H268" s="46"/>
      <c r="I268" s="46" t="s">
        <v>79</v>
      </c>
      <c r="J268" s="47" t="s">
        <v>758</v>
      </c>
    </row>
    <row r="269" spans="1:10" s="4" customFormat="1" ht="75" x14ac:dyDescent="0.2">
      <c r="A269" s="49" t="s">
        <v>191</v>
      </c>
      <c r="B269" s="30" t="s">
        <v>192</v>
      </c>
      <c r="C269" s="64" t="s">
        <v>512</v>
      </c>
      <c r="D269" s="16">
        <v>120000</v>
      </c>
      <c r="E269" s="16">
        <v>150000</v>
      </c>
      <c r="F269" s="17" t="s">
        <v>4</v>
      </c>
      <c r="G269" s="17" t="s">
        <v>425</v>
      </c>
      <c r="H269" s="17" t="s">
        <v>5</v>
      </c>
      <c r="I269" s="17" t="s">
        <v>6</v>
      </c>
      <c r="J269" s="18" t="s">
        <v>193</v>
      </c>
    </row>
    <row r="270" spans="1:10" s="4" customFormat="1" ht="45" x14ac:dyDescent="0.2">
      <c r="A270" s="49" t="s">
        <v>194</v>
      </c>
      <c r="B270" s="44" t="s">
        <v>195</v>
      </c>
      <c r="C270" s="65" t="s">
        <v>522</v>
      </c>
      <c r="D270" s="45">
        <v>26565000</v>
      </c>
      <c r="E270" s="45">
        <v>33206250</v>
      </c>
      <c r="F270" s="46" t="s">
        <v>19</v>
      </c>
      <c r="G270" s="17" t="s">
        <v>425</v>
      </c>
      <c r="H270" s="17" t="s">
        <v>5</v>
      </c>
      <c r="I270" s="46" t="s">
        <v>93</v>
      </c>
      <c r="J270" s="47" t="s">
        <v>196</v>
      </c>
    </row>
    <row r="271" spans="1:10" s="4" customFormat="1" ht="60" x14ac:dyDescent="0.2">
      <c r="A271" s="49" t="s">
        <v>841</v>
      </c>
      <c r="B271" s="44" t="s">
        <v>867</v>
      </c>
      <c r="C271" s="64" t="s">
        <v>868</v>
      </c>
      <c r="D271" s="16"/>
      <c r="E271" s="16"/>
      <c r="F271" s="17" t="s">
        <v>170</v>
      </c>
      <c r="G271" s="17"/>
      <c r="H271" s="17"/>
      <c r="I271" s="46" t="s">
        <v>29</v>
      </c>
      <c r="J271" s="47" t="s">
        <v>869</v>
      </c>
    </row>
    <row r="272" spans="1:10" s="78" customFormat="1" ht="47.25" x14ac:dyDescent="0.2">
      <c r="A272" s="72" t="s">
        <v>1213</v>
      </c>
      <c r="B272" s="73" t="s">
        <v>1214</v>
      </c>
      <c r="C272" s="74"/>
      <c r="D272" s="75">
        <v>27665000</v>
      </c>
      <c r="E272" s="75">
        <v>34581250</v>
      </c>
      <c r="F272" s="76"/>
      <c r="G272" s="76"/>
      <c r="H272" s="76"/>
      <c r="I272" s="76" t="s">
        <v>128</v>
      </c>
      <c r="J272" s="77" t="s">
        <v>1212</v>
      </c>
    </row>
    <row r="273" spans="1:10" s="4" customFormat="1" ht="76.5" x14ac:dyDescent="0.2">
      <c r="A273" s="49" t="s">
        <v>197</v>
      </c>
      <c r="B273" s="44" t="s">
        <v>1266</v>
      </c>
      <c r="C273" s="65" t="s">
        <v>527</v>
      </c>
      <c r="D273" s="45">
        <v>7198440</v>
      </c>
      <c r="E273" s="45">
        <v>8998050</v>
      </c>
      <c r="F273" s="46" t="s">
        <v>170</v>
      </c>
      <c r="G273" s="46" t="s">
        <v>425</v>
      </c>
      <c r="H273" s="46" t="s">
        <v>5</v>
      </c>
      <c r="I273" s="46" t="s">
        <v>20</v>
      </c>
      <c r="J273" s="47" t="s">
        <v>198</v>
      </c>
    </row>
    <row r="274" spans="1:10" s="4" customFormat="1" ht="76.5" x14ac:dyDescent="0.2">
      <c r="A274" s="49" t="s">
        <v>199</v>
      </c>
      <c r="B274" s="44" t="s">
        <v>1267</v>
      </c>
      <c r="C274" s="65" t="s">
        <v>528</v>
      </c>
      <c r="D274" s="45">
        <v>480000</v>
      </c>
      <c r="E274" s="45">
        <v>600000</v>
      </c>
      <c r="F274" s="46" t="s">
        <v>19</v>
      </c>
      <c r="G274" s="46" t="s">
        <v>425</v>
      </c>
      <c r="H274" s="46" t="s">
        <v>5</v>
      </c>
      <c r="I274" s="46" t="s">
        <v>93</v>
      </c>
      <c r="J274" s="47" t="s">
        <v>187</v>
      </c>
    </row>
    <row r="275" spans="1:10" s="4" customFormat="1" ht="31.5" x14ac:dyDescent="0.2">
      <c r="A275" s="49" t="s">
        <v>663</v>
      </c>
      <c r="B275" s="30"/>
      <c r="C275" s="64"/>
      <c r="D275" s="16"/>
      <c r="E275" s="16"/>
      <c r="F275" s="17"/>
      <c r="G275" s="17"/>
      <c r="H275" s="17"/>
      <c r="I275" s="46" t="s">
        <v>29</v>
      </c>
      <c r="J275" s="47" t="s">
        <v>716</v>
      </c>
    </row>
    <row r="276" spans="1:10" s="4" customFormat="1" ht="90" x14ac:dyDescent="0.2">
      <c r="A276" s="49" t="s">
        <v>200</v>
      </c>
      <c r="B276" s="30" t="s">
        <v>201</v>
      </c>
      <c r="C276" s="64" t="s">
        <v>529</v>
      </c>
      <c r="D276" s="16">
        <v>40000</v>
      </c>
      <c r="E276" s="16">
        <v>50000</v>
      </c>
      <c r="F276" s="17" t="s">
        <v>4</v>
      </c>
      <c r="G276" s="17" t="s">
        <v>425</v>
      </c>
      <c r="H276" s="17" t="s">
        <v>5</v>
      </c>
      <c r="I276" s="17" t="s">
        <v>93</v>
      </c>
      <c r="J276" s="18" t="s">
        <v>110</v>
      </c>
    </row>
    <row r="277" spans="1:10" s="4" customFormat="1" ht="60" x14ac:dyDescent="0.2">
      <c r="A277" s="49" t="s">
        <v>202</v>
      </c>
      <c r="B277" s="30" t="s">
        <v>203</v>
      </c>
      <c r="C277" s="64" t="s">
        <v>502</v>
      </c>
      <c r="D277" s="16">
        <v>56000</v>
      </c>
      <c r="E277" s="16">
        <v>70000</v>
      </c>
      <c r="F277" s="17" t="s">
        <v>4</v>
      </c>
      <c r="G277" s="17" t="s">
        <v>425</v>
      </c>
      <c r="H277" s="17" t="s">
        <v>5</v>
      </c>
      <c r="I277" s="17" t="s">
        <v>6</v>
      </c>
      <c r="J277" s="18" t="s">
        <v>204</v>
      </c>
    </row>
    <row r="278" spans="1:10" s="4" customFormat="1" ht="30" x14ac:dyDescent="0.2">
      <c r="A278" s="49" t="s">
        <v>205</v>
      </c>
      <c r="B278" s="30" t="s">
        <v>206</v>
      </c>
      <c r="C278" s="64" t="s">
        <v>530</v>
      </c>
      <c r="D278" s="16">
        <v>728000</v>
      </c>
      <c r="E278" s="16">
        <v>910000</v>
      </c>
      <c r="F278" s="17" t="s">
        <v>19</v>
      </c>
      <c r="G278" s="17" t="s">
        <v>425</v>
      </c>
      <c r="H278" s="17" t="s">
        <v>5</v>
      </c>
      <c r="I278" s="17" t="s">
        <v>12</v>
      </c>
      <c r="J278" s="18" t="s">
        <v>119</v>
      </c>
    </row>
    <row r="279" spans="1:10" s="4" customFormat="1" ht="75" x14ac:dyDescent="0.2">
      <c r="A279" s="49" t="s">
        <v>207</v>
      </c>
      <c r="B279" s="30" t="s">
        <v>208</v>
      </c>
      <c r="C279" s="64" t="s">
        <v>502</v>
      </c>
      <c r="D279" s="16">
        <v>120000</v>
      </c>
      <c r="E279" s="16">
        <v>150000</v>
      </c>
      <c r="F279" s="17" t="s">
        <v>4</v>
      </c>
      <c r="G279" s="17" t="s">
        <v>425</v>
      </c>
      <c r="H279" s="17" t="s">
        <v>5</v>
      </c>
      <c r="I279" s="17" t="s">
        <v>12</v>
      </c>
      <c r="J279" s="18" t="s">
        <v>80</v>
      </c>
    </row>
    <row r="280" spans="1:10" s="4" customFormat="1" ht="60" x14ac:dyDescent="0.2">
      <c r="A280" s="49" t="s">
        <v>209</v>
      </c>
      <c r="B280" s="30" t="s">
        <v>210</v>
      </c>
      <c r="C280" s="64" t="s">
        <v>517</v>
      </c>
      <c r="D280" s="16">
        <v>144000</v>
      </c>
      <c r="E280" s="16">
        <v>180000</v>
      </c>
      <c r="F280" s="17" t="s">
        <v>4</v>
      </c>
      <c r="G280" s="17" t="s">
        <v>425</v>
      </c>
      <c r="H280" s="17" t="s">
        <v>5</v>
      </c>
      <c r="I280" s="17" t="s">
        <v>79</v>
      </c>
      <c r="J280" s="18" t="s">
        <v>76</v>
      </c>
    </row>
    <row r="281" spans="1:10" s="4" customFormat="1" ht="75" x14ac:dyDescent="0.2">
      <c r="A281" s="49" t="s">
        <v>211</v>
      </c>
      <c r="B281" s="30" t="s">
        <v>212</v>
      </c>
      <c r="C281" s="64" t="s">
        <v>531</v>
      </c>
      <c r="D281" s="16">
        <v>64000</v>
      </c>
      <c r="E281" s="16">
        <v>80000</v>
      </c>
      <c r="F281" s="17" t="s">
        <v>4</v>
      </c>
      <c r="G281" s="17" t="s">
        <v>425</v>
      </c>
      <c r="H281" s="17" t="s">
        <v>5</v>
      </c>
      <c r="I281" s="17" t="s">
        <v>83</v>
      </c>
      <c r="J281" s="18" t="s">
        <v>213</v>
      </c>
    </row>
    <row r="282" spans="1:10" s="4" customFormat="1" ht="47.25" x14ac:dyDescent="0.2">
      <c r="A282" s="49" t="s">
        <v>914</v>
      </c>
      <c r="B282" s="30" t="s">
        <v>623</v>
      </c>
      <c r="C282" s="64" t="s">
        <v>625</v>
      </c>
      <c r="D282" s="16">
        <v>98800</v>
      </c>
      <c r="E282" s="16">
        <v>123500</v>
      </c>
      <c r="F282" s="17" t="s">
        <v>4</v>
      </c>
      <c r="G282" s="17" t="s">
        <v>425</v>
      </c>
      <c r="H282" s="17" t="s">
        <v>5</v>
      </c>
      <c r="I282" s="17" t="s">
        <v>6</v>
      </c>
      <c r="J282" s="18" t="s">
        <v>626</v>
      </c>
    </row>
    <row r="283" spans="1:10" s="4" customFormat="1" ht="60" x14ac:dyDescent="0.2">
      <c r="A283" s="49" t="s">
        <v>915</v>
      </c>
      <c r="B283" s="30" t="s">
        <v>624</v>
      </c>
      <c r="C283" s="64" t="s">
        <v>502</v>
      </c>
      <c r="D283" s="16">
        <v>70000</v>
      </c>
      <c r="E283" s="16">
        <v>87500</v>
      </c>
      <c r="F283" s="17" t="s">
        <v>4</v>
      </c>
      <c r="G283" s="17" t="s">
        <v>425</v>
      </c>
      <c r="H283" s="17" t="s">
        <v>5</v>
      </c>
      <c r="I283" s="17" t="s">
        <v>6</v>
      </c>
      <c r="J283" s="18" t="s">
        <v>627</v>
      </c>
    </row>
    <row r="284" spans="1:10" s="4" customFormat="1" ht="105" x14ac:dyDescent="0.2">
      <c r="A284" s="49" t="s">
        <v>916</v>
      </c>
      <c r="B284" s="30" t="s">
        <v>694</v>
      </c>
      <c r="C284" s="64" t="s">
        <v>686</v>
      </c>
      <c r="D284" s="16">
        <v>178546.82</v>
      </c>
      <c r="E284" s="16">
        <v>223183.53</v>
      </c>
      <c r="F284" s="17" t="s">
        <v>19</v>
      </c>
      <c r="G284" s="17" t="s">
        <v>425</v>
      </c>
      <c r="H284" s="17" t="s">
        <v>5</v>
      </c>
      <c r="I284" s="17" t="s">
        <v>93</v>
      </c>
      <c r="J284" s="18" t="s">
        <v>695</v>
      </c>
    </row>
    <row r="285" spans="1:10" s="4" customFormat="1" ht="60" x14ac:dyDescent="0.2">
      <c r="A285" s="49" t="s">
        <v>917</v>
      </c>
      <c r="B285" s="30" t="s">
        <v>696</v>
      </c>
      <c r="C285" s="64" t="s">
        <v>698</v>
      </c>
      <c r="D285" s="16">
        <v>40000</v>
      </c>
      <c r="E285" s="16">
        <v>50000</v>
      </c>
      <c r="F285" s="17" t="s">
        <v>4</v>
      </c>
      <c r="G285" s="17" t="s">
        <v>425</v>
      </c>
      <c r="H285" s="17" t="s">
        <v>5</v>
      </c>
      <c r="I285" s="17" t="s">
        <v>12</v>
      </c>
      <c r="J285" s="18" t="s">
        <v>700</v>
      </c>
    </row>
    <row r="286" spans="1:10" s="4" customFormat="1" ht="75" x14ac:dyDescent="0.2">
      <c r="A286" s="49" t="s">
        <v>918</v>
      </c>
      <c r="B286" s="30" t="s">
        <v>697</v>
      </c>
      <c r="C286" s="64" t="s">
        <v>699</v>
      </c>
      <c r="D286" s="16">
        <v>150000</v>
      </c>
      <c r="E286" s="16">
        <v>187500</v>
      </c>
      <c r="F286" s="17" t="s">
        <v>4</v>
      </c>
      <c r="G286" s="17" t="s">
        <v>425</v>
      </c>
      <c r="H286" s="17" t="s">
        <v>5</v>
      </c>
      <c r="I286" s="17" t="s">
        <v>79</v>
      </c>
      <c r="J286" s="18" t="s">
        <v>701</v>
      </c>
    </row>
    <row r="287" spans="1:10" s="4" customFormat="1" ht="105" x14ac:dyDescent="0.2">
      <c r="A287" s="50" t="s">
        <v>919</v>
      </c>
      <c r="B287" s="44" t="s">
        <v>1268</v>
      </c>
      <c r="C287" s="65" t="s">
        <v>717</v>
      </c>
      <c r="D287" s="45">
        <v>80000</v>
      </c>
      <c r="E287" s="45">
        <v>100000</v>
      </c>
      <c r="F287" s="46" t="s">
        <v>4</v>
      </c>
      <c r="G287" s="46" t="s">
        <v>425</v>
      </c>
      <c r="H287" s="46" t="s">
        <v>5</v>
      </c>
      <c r="I287" s="46" t="s">
        <v>29</v>
      </c>
      <c r="J287" s="47" t="s">
        <v>718</v>
      </c>
    </row>
    <row r="288" spans="1:10" s="4" customFormat="1" ht="76.5" x14ac:dyDescent="0.2">
      <c r="A288" s="50" t="s">
        <v>920</v>
      </c>
      <c r="B288" s="44" t="s">
        <v>1215</v>
      </c>
      <c r="C288" s="65" t="s">
        <v>521</v>
      </c>
      <c r="D288" s="45">
        <v>20000</v>
      </c>
      <c r="E288" s="45">
        <v>25000</v>
      </c>
      <c r="F288" s="46" t="s">
        <v>4</v>
      </c>
      <c r="G288" s="46" t="s">
        <v>425</v>
      </c>
      <c r="H288" s="46" t="s">
        <v>5</v>
      </c>
      <c r="I288" s="46" t="s">
        <v>79</v>
      </c>
      <c r="J288" s="47" t="s">
        <v>758</v>
      </c>
    </row>
    <row r="289" spans="1:10" s="4" customFormat="1" ht="47.25" x14ac:dyDescent="0.2">
      <c r="A289" s="49" t="s">
        <v>921</v>
      </c>
      <c r="B289" s="30" t="s">
        <v>839</v>
      </c>
      <c r="C289" s="64" t="s">
        <v>840</v>
      </c>
      <c r="D289" s="16">
        <v>180000</v>
      </c>
      <c r="E289" s="16">
        <v>225000</v>
      </c>
      <c r="F289" s="17" t="s">
        <v>4</v>
      </c>
      <c r="G289" s="17" t="s">
        <v>425</v>
      </c>
      <c r="H289" s="17" t="s">
        <v>5</v>
      </c>
      <c r="I289" s="17" t="s">
        <v>15</v>
      </c>
      <c r="J289" s="18" t="s">
        <v>838</v>
      </c>
    </row>
    <row r="290" spans="1:10" s="4" customFormat="1" ht="60" x14ac:dyDescent="0.2">
      <c r="A290" s="49" t="s">
        <v>922</v>
      </c>
      <c r="B290" s="30" t="s">
        <v>870</v>
      </c>
      <c r="C290" s="64" t="s">
        <v>502</v>
      </c>
      <c r="D290" s="16">
        <v>176800</v>
      </c>
      <c r="E290" s="16">
        <v>221000</v>
      </c>
      <c r="F290" s="17" t="s">
        <v>4</v>
      </c>
      <c r="G290" s="17" t="s">
        <v>425</v>
      </c>
      <c r="H290" s="17" t="s">
        <v>5</v>
      </c>
      <c r="I290" s="17" t="s">
        <v>29</v>
      </c>
      <c r="J290" s="18" t="s">
        <v>871</v>
      </c>
    </row>
    <row r="291" spans="1:10" s="78" customFormat="1" ht="90" x14ac:dyDescent="0.2">
      <c r="A291" s="72" t="s">
        <v>1132</v>
      </c>
      <c r="B291" s="73" t="s">
        <v>1133</v>
      </c>
      <c r="C291" s="74" t="s">
        <v>1134</v>
      </c>
      <c r="D291" s="75">
        <v>99900</v>
      </c>
      <c r="E291" s="75">
        <v>124875</v>
      </c>
      <c r="F291" s="76" t="s">
        <v>4</v>
      </c>
      <c r="G291" s="76" t="s">
        <v>425</v>
      </c>
      <c r="H291" s="76" t="s">
        <v>5</v>
      </c>
      <c r="I291" s="76" t="s">
        <v>128</v>
      </c>
      <c r="J291" s="77" t="s">
        <v>1075</v>
      </c>
    </row>
    <row r="292" spans="1:10" s="4" customFormat="1" ht="21" customHeight="1" x14ac:dyDescent="0.2">
      <c r="A292" s="41" t="s">
        <v>435</v>
      </c>
      <c r="B292" s="34"/>
      <c r="C292" s="27"/>
      <c r="D292" s="19">
        <f>SUM(D256:D258,D260,D263:D266,D269,D272,D276:D286,D289:D291)</f>
        <v>132659246.81999999</v>
      </c>
      <c r="E292" s="19">
        <f>SUM(E256:E258,E260,E263:E266,E269,E272,E276:E286,E289:E291)</f>
        <v>165824058.53</v>
      </c>
      <c r="F292" s="14"/>
      <c r="G292" s="14"/>
      <c r="H292" s="14"/>
      <c r="I292" s="14"/>
      <c r="J292" s="15"/>
    </row>
    <row r="293" spans="1:10" s="4" customFormat="1" x14ac:dyDescent="0.2">
      <c r="A293" s="51"/>
      <c r="B293" s="30"/>
      <c r="C293" s="28"/>
      <c r="D293" s="16"/>
      <c r="E293" s="16"/>
      <c r="F293" s="17"/>
      <c r="G293" s="17"/>
      <c r="H293" s="17"/>
      <c r="I293" s="17"/>
      <c r="J293" s="18"/>
    </row>
    <row r="294" spans="1:10" s="4" customFormat="1" ht="21" customHeight="1" x14ac:dyDescent="0.2">
      <c r="A294" s="40" t="s">
        <v>436</v>
      </c>
      <c r="B294" s="33"/>
      <c r="C294" s="26"/>
      <c r="D294" s="20">
        <f>D240+D242+D243+D247+D253+D292</f>
        <v>133220798.81999999</v>
      </c>
      <c r="E294" s="20">
        <f>E240+E242+E243+E247+E253+E292</f>
        <v>166525998.53</v>
      </c>
      <c r="F294" s="12"/>
      <c r="G294" s="12"/>
      <c r="H294" s="12"/>
      <c r="I294" s="12"/>
      <c r="J294" s="13"/>
    </row>
    <row r="295" spans="1:10" s="4" customFormat="1" ht="21" customHeight="1" x14ac:dyDescent="0.2">
      <c r="A295" s="42"/>
      <c r="B295" s="35"/>
      <c r="C295" s="36"/>
      <c r="D295" s="48"/>
      <c r="E295" s="48"/>
      <c r="F295" s="37"/>
      <c r="G295" s="37"/>
      <c r="H295" s="37"/>
      <c r="I295" s="37"/>
      <c r="J295" s="38"/>
    </row>
    <row r="296" spans="1:10" s="4" customFormat="1" ht="21" customHeight="1" x14ac:dyDescent="0.2">
      <c r="A296" s="40" t="s">
        <v>702</v>
      </c>
      <c r="B296" s="33"/>
      <c r="C296" s="26"/>
      <c r="D296" s="20"/>
      <c r="E296" s="20"/>
      <c r="F296" s="12"/>
      <c r="G296" s="12"/>
      <c r="H296" s="12"/>
      <c r="I296" s="12"/>
      <c r="J296" s="13"/>
    </row>
    <row r="297" spans="1:10" s="4" customFormat="1" ht="120" x14ac:dyDescent="0.2">
      <c r="A297" s="49" t="s">
        <v>923</v>
      </c>
      <c r="B297" s="30" t="s">
        <v>703</v>
      </c>
      <c r="C297" s="64" t="s">
        <v>704</v>
      </c>
      <c r="D297" s="16">
        <v>28000</v>
      </c>
      <c r="E297" s="16">
        <v>35000</v>
      </c>
      <c r="F297" s="17" t="s">
        <v>4</v>
      </c>
      <c r="G297" s="17" t="s">
        <v>425</v>
      </c>
      <c r="H297" s="17" t="s">
        <v>5</v>
      </c>
      <c r="I297" s="17" t="s">
        <v>79</v>
      </c>
      <c r="J297" s="18" t="s">
        <v>705</v>
      </c>
    </row>
    <row r="298" spans="1:10" s="4" customFormat="1" ht="24" customHeight="1" x14ac:dyDescent="0.2">
      <c r="A298" s="40" t="s">
        <v>706</v>
      </c>
      <c r="B298" s="33"/>
      <c r="C298" s="26"/>
      <c r="D298" s="20">
        <f>SUM(D297)</f>
        <v>28000</v>
      </c>
      <c r="E298" s="20">
        <f>SUM(E297)</f>
        <v>35000</v>
      </c>
      <c r="F298" s="12"/>
      <c r="G298" s="12"/>
      <c r="H298" s="12"/>
      <c r="I298" s="12"/>
      <c r="J298" s="13"/>
    </row>
    <row r="299" spans="1:10" s="4" customFormat="1" x14ac:dyDescent="0.2">
      <c r="A299" s="51"/>
      <c r="B299" s="30"/>
      <c r="C299" s="28"/>
      <c r="D299" s="16"/>
      <c r="E299" s="16"/>
      <c r="F299" s="17"/>
      <c r="G299" s="17"/>
      <c r="H299" s="17"/>
      <c r="I299" s="17"/>
      <c r="J299" s="18"/>
    </row>
    <row r="300" spans="1:10" s="4" customFormat="1" ht="21" customHeight="1" x14ac:dyDescent="0.2">
      <c r="A300" s="40" t="s">
        <v>444</v>
      </c>
      <c r="B300" s="33"/>
      <c r="C300" s="26"/>
      <c r="D300" s="20"/>
      <c r="E300" s="20"/>
      <c r="F300" s="12"/>
      <c r="G300" s="12"/>
      <c r="H300" s="12"/>
      <c r="I300" s="12"/>
      <c r="J300" s="13"/>
    </row>
    <row r="301" spans="1:10" s="4" customFormat="1" ht="45" x14ac:dyDescent="0.2">
      <c r="A301" s="49" t="s">
        <v>214</v>
      </c>
      <c r="B301" s="30" t="s">
        <v>477</v>
      </c>
      <c r="C301" s="64" t="s">
        <v>532</v>
      </c>
      <c r="D301" s="16">
        <f>SUM(D302:D303)</f>
        <v>3400000</v>
      </c>
      <c r="E301" s="16">
        <f>SUM(E302:E303)</f>
        <v>3400000</v>
      </c>
      <c r="F301" s="17" t="s">
        <v>170</v>
      </c>
      <c r="G301" s="17" t="s">
        <v>426</v>
      </c>
      <c r="H301" s="17" t="s">
        <v>5</v>
      </c>
      <c r="I301" s="17" t="s">
        <v>29</v>
      </c>
      <c r="J301" s="18" t="s">
        <v>129</v>
      </c>
    </row>
    <row r="302" spans="1:10" s="4" customFormat="1" ht="30" x14ac:dyDescent="0.2">
      <c r="A302" s="49"/>
      <c r="B302" s="30" t="s">
        <v>478</v>
      </c>
      <c r="C302" s="64"/>
      <c r="D302" s="16">
        <v>3000000</v>
      </c>
      <c r="E302" s="16">
        <v>3000000</v>
      </c>
      <c r="F302" s="17"/>
      <c r="G302" s="17"/>
      <c r="H302" s="17"/>
      <c r="I302" s="17"/>
      <c r="J302" s="18"/>
    </row>
    <row r="303" spans="1:10" s="4" customFormat="1" ht="30" x14ac:dyDescent="0.2">
      <c r="A303" s="49"/>
      <c r="B303" s="30" t="s">
        <v>479</v>
      </c>
      <c r="C303" s="64"/>
      <c r="D303" s="16">
        <v>400000</v>
      </c>
      <c r="E303" s="16">
        <v>400000</v>
      </c>
      <c r="F303" s="17"/>
      <c r="G303" s="17"/>
      <c r="H303" s="17"/>
      <c r="I303" s="17"/>
      <c r="J303" s="18"/>
    </row>
    <row r="304" spans="1:10" s="4" customFormat="1" ht="75" x14ac:dyDescent="0.2">
      <c r="A304" s="49" t="s">
        <v>215</v>
      </c>
      <c r="B304" s="30" t="s">
        <v>216</v>
      </c>
      <c r="C304" s="64" t="s">
        <v>533</v>
      </c>
      <c r="D304" s="16">
        <v>50000</v>
      </c>
      <c r="E304" s="16">
        <v>50000</v>
      </c>
      <c r="F304" s="17" t="s">
        <v>4</v>
      </c>
      <c r="G304" s="17" t="s">
        <v>425</v>
      </c>
      <c r="H304" s="17" t="s">
        <v>5</v>
      </c>
      <c r="I304" s="17" t="s">
        <v>128</v>
      </c>
      <c r="J304" s="18" t="s">
        <v>129</v>
      </c>
    </row>
    <row r="305" spans="1:10" s="4" customFormat="1" ht="75" x14ac:dyDescent="0.2">
      <c r="A305" s="49" t="s">
        <v>217</v>
      </c>
      <c r="B305" s="30" t="s">
        <v>218</v>
      </c>
      <c r="C305" s="64" t="s">
        <v>534</v>
      </c>
      <c r="D305" s="45">
        <v>150000</v>
      </c>
      <c r="E305" s="45">
        <v>150000</v>
      </c>
      <c r="F305" s="17" t="s">
        <v>4</v>
      </c>
      <c r="G305" s="17" t="s">
        <v>425</v>
      </c>
      <c r="H305" s="17" t="s">
        <v>5</v>
      </c>
      <c r="I305" s="17" t="s">
        <v>128</v>
      </c>
      <c r="J305" s="18" t="s">
        <v>129</v>
      </c>
    </row>
    <row r="306" spans="1:10" s="78" customFormat="1" ht="47.25" x14ac:dyDescent="0.2">
      <c r="A306" s="72" t="s">
        <v>1122</v>
      </c>
      <c r="B306" s="73"/>
      <c r="C306" s="74"/>
      <c r="D306" s="75">
        <v>156000</v>
      </c>
      <c r="E306" s="75">
        <v>156000</v>
      </c>
      <c r="F306" s="76"/>
      <c r="G306" s="76"/>
      <c r="H306" s="76"/>
      <c r="I306" s="76"/>
      <c r="J306" s="77"/>
    </row>
    <row r="307" spans="1:10" s="4" customFormat="1" ht="60" x14ac:dyDescent="0.2">
      <c r="A307" s="49" t="s">
        <v>219</v>
      </c>
      <c r="B307" s="30" t="s">
        <v>220</v>
      </c>
      <c r="C307" s="64" t="s">
        <v>535</v>
      </c>
      <c r="D307" s="16">
        <v>30000</v>
      </c>
      <c r="E307" s="16">
        <v>30000</v>
      </c>
      <c r="F307" s="17" t="s">
        <v>4</v>
      </c>
      <c r="G307" s="17" t="s">
        <v>425</v>
      </c>
      <c r="H307" s="17" t="s">
        <v>5</v>
      </c>
      <c r="I307" s="17" t="s">
        <v>128</v>
      </c>
      <c r="J307" s="18" t="s">
        <v>129</v>
      </c>
    </row>
    <row r="308" spans="1:10" s="78" customFormat="1" ht="105" x14ac:dyDescent="0.2">
      <c r="A308" s="72" t="s">
        <v>1119</v>
      </c>
      <c r="B308" s="73" t="s">
        <v>1121</v>
      </c>
      <c r="C308" s="74" t="s">
        <v>514</v>
      </c>
      <c r="D308" s="75">
        <v>22500</v>
      </c>
      <c r="E308" s="75">
        <v>28125</v>
      </c>
      <c r="F308" s="76" t="s">
        <v>4</v>
      </c>
      <c r="G308" s="76" t="s">
        <v>425</v>
      </c>
      <c r="H308" s="76" t="s">
        <v>5</v>
      </c>
      <c r="I308" s="76" t="s">
        <v>128</v>
      </c>
      <c r="J308" s="77" t="s">
        <v>1120</v>
      </c>
    </row>
    <row r="309" spans="1:10" s="4" customFormat="1" ht="24" customHeight="1" x14ac:dyDescent="0.2">
      <c r="A309" s="40" t="s">
        <v>445</v>
      </c>
      <c r="B309" s="33"/>
      <c r="C309" s="26"/>
      <c r="D309" s="20">
        <f>SUM(D301,D304,D306:D308)</f>
        <v>3658500</v>
      </c>
      <c r="E309" s="20">
        <f>SUM(E301,E304,E306:E308)</f>
        <v>3664125</v>
      </c>
      <c r="F309" s="12"/>
      <c r="G309" s="12"/>
      <c r="H309" s="12"/>
      <c r="I309" s="12"/>
      <c r="J309" s="13"/>
    </row>
    <row r="310" spans="1:10" s="4" customFormat="1" x14ac:dyDescent="0.2">
      <c r="A310" s="51"/>
      <c r="B310" s="30"/>
      <c r="C310" s="28"/>
      <c r="D310" s="16"/>
      <c r="E310" s="16"/>
      <c r="F310" s="17"/>
      <c r="G310" s="17"/>
      <c r="H310" s="17"/>
      <c r="I310" s="17"/>
      <c r="J310" s="18"/>
    </row>
    <row r="311" spans="1:10" s="4" customFormat="1" ht="21" customHeight="1" x14ac:dyDescent="0.2">
      <c r="A311" s="40" t="s">
        <v>446</v>
      </c>
      <c r="B311" s="33"/>
      <c r="C311" s="26"/>
      <c r="D311" s="20"/>
      <c r="E311" s="20"/>
      <c r="F311" s="12"/>
      <c r="G311" s="12"/>
      <c r="H311" s="12"/>
      <c r="I311" s="12"/>
      <c r="J311" s="13"/>
    </row>
    <row r="312" spans="1:10" s="4" customFormat="1" ht="45" x14ac:dyDescent="0.2">
      <c r="A312" s="49" t="s">
        <v>221</v>
      </c>
      <c r="B312" s="30" t="s">
        <v>222</v>
      </c>
      <c r="C312" s="64" t="s">
        <v>536</v>
      </c>
      <c r="D312" s="16">
        <v>170000</v>
      </c>
      <c r="E312" s="16">
        <v>212500</v>
      </c>
      <c r="F312" s="17" t="s">
        <v>4</v>
      </c>
      <c r="G312" s="17" t="s">
        <v>425</v>
      </c>
      <c r="H312" s="17" t="s">
        <v>5</v>
      </c>
      <c r="I312" s="17" t="s">
        <v>83</v>
      </c>
      <c r="J312" s="18" t="s">
        <v>116</v>
      </c>
    </row>
    <row r="313" spans="1:10" s="4" customFormat="1" ht="60" x14ac:dyDescent="0.2">
      <c r="A313" s="49" t="s">
        <v>223</v>
      </c>
      <c r="B313" s="30" t="s">
        <v>224</v>
      </c>
      <c r="C313" s="64" t="s">
        <v>537</v>
      </c>
      <c r="D313" s="16">
        <v>59200</v>
      </c>
      <c r="E313" s="16">
        <v>74000</v>
      </c>
      <c r="F313" s="17" t="s">
        <v>4</v>
      </c>
      <c r="G313" s="17" t="s">
        <v>425</v>
      </c>
      <c r="H313" s="17" t="s">
        <v>5</v>
      </c>
      <c r="I313" s="17" t="s">
        <v>83</v>
      </c>
      <c r="J313" s="18" t="s">
        <v>116</v>
      </c>
    </row>
    <row r="314" spans="1:10" s="4" customFormat="1" ht="90" x14ac:dyDescent="0.2">
      <c r="A314" s="49" t="s">
        <v>225</v>
      </c>
      <c r="B314" s="30" t="s">
        <v>226</v>
      </c>
      <c r="C314" s="64" t="s">
        <v>538</v>
      </c>
      <c r="D314" s="16">
        <v>24000</v>
      </c>
      <c r="E314" s="16">
        <v>30000</v>
      </c>
      <c r="F314" s="17" t="s">
        <v>4</v>
      </c>
      <c r="G314" s="17" t="s">
        <v>425</v>
      </c>
      <c r="H314" s="17" t="s">
        <v>5</v>
      </c>
      <c r="I314" s="17" t="s">
        <v>83</v>
      </c>
      <c r="J314" s="18" t="s">
        <v>116</v>
      </c>
    </row>
    <row r="315" spans="1:10" s="4" customFormat="1" ht="120" x14ac:dyDescent="0.2">
      <c r="A315" s="49" t="s">
        <v>227</v>
      </c>
      <c r="B315" s="30" t="s">
        <v>228</v>
      </c>
      <c r="C315" s="64" t="s">
        <v>539</v>
      </c>
      <c r="D315" s="16">
        <v>28800</v>
      </c>
      <c r="E315" s="16">
        <v>36000</v>
      </c>
      <c r="F315" s="17" t="s">
        <v>4</v>
      </c>
      <c r="G315" s="17" t="s">
        <v>425</v>
      </c>
      <c r="H315" s="17" t="s">
        <v>5</v>
      </c>
      <c r="I315" s="17" t="s">
        <v>83</v>
      </c>
      <c r="J315" s="18" t="s">
        <v>116</v>
      </c>
    </row>
    <row r="316" spans="1:10" s="4" customFormat="1" ht="45" x14ac:dyDescent="0.2">
      <c r="A316" s="49" t="s">
        <v>229</v>
      </c>
      <c r="B316" s="30" t="s">
        <v>230</v>
      </c>
      <c r="C316" s="64" t="s">
        <v>540</v>
      </c>
      <c r="D316" s="16">
        <v>28000</v>
      </c>
      <c r="E316" s="16">
        <v>35000</v>
      </c>
      <c r="F316" s="17" t="s">
        <v>4</v>
      </c>
      <c r="G316" s="17" t="s">
        <v>425</v>
      </c>
      <c r="H316" s="17" t="s">
        <v>5</v>
      </c>
      <c r="I316" s="17" t="s">
        <v>83</v>
      </c>
      <c r="J316" s="18" t="s">
        <v>116</v>
      </c>
    </row>
    <row r="317" spans="1:10" s="4" customFormat="1" ht="60" x14ac:dyDescent="0.2">
      <c r="A317" s="49" t="s">
        <v>231</v>
      </c>
      <c r="B317" s="44" t="s">
        <v>232</v>
      </c>
      <c r="C317" s="64" t="s">
        <v>541</v>
      </c>
      <c r="D317" s="45">
        <v>144000</v>
      </c>
      <c r="E317" s="45">
        <v>180000</v>
      </c>
      <c r="F317" s="17" t="s">
        <v>4</v>
      </c>
      <c r="G317" s="17" t="s">
        <v>425</v>
      </c>
      <c r="H317" s="17" t="s">
        <v>5</v>
      </c>
      <c r="I317" s="17" t="s">
        <v>83</v>
      </c>
      <c r="J317" s="18" t="s">
        <v>116</v>
      </c>
    </row>
    <row r="318" spans="1:10" s="4" customFormat="1" ht="39.75" customHeight="1" x14ac:dyDescent="0.2">
      <c r="A318" s="49" t="s">
        <v>612</v>
      </c>
      <c r="B318" s="30" t="s">
        <v>628</v>
      </c>
      <c r="C318" s="64"/>
      <c r="D318" s="16">
        <v>99200</v>
      </c>
      <c r="E318" s="16">
        <v>124000</v>
      </c>
      <c r="F318" s="17"/>
      <c r="G318" s="17"/>
      <c r="H318" s="17"/>
      <c r="I318" s="17"/>
      <c r="J318" s="18"/>
    </row>
    <row r="319" spans="1:10" s="4" customFormat="1" ht="45" x14ac:dyDescent="0.2">
      <c r="A319" s="49" t="s">
        <v>233</v>
      </c>
      <c r="B319" s="30" t="s">
        <v>234</v>
      </c>
      <c r="C319" s="64" t="s">
        <v>542</v>
      </c>
      <c r="D319" s="16">
        <v>20000</v>
      </c>
      <c r="E319" s="16">
        <v>25000</v>
      </c>
      <c r="F319" s="17" t="s">
        <v>4</v>
      </c>
      <c r="G319" s="17" t="s">
        <v>425</v>
      </c>
      <c r="H319" s="17" t="s">
        <v>5</v>
      </c>
      <c r="I319" s="17" t="s">
        <v>6</v>
      </c>
      <c r="J319" s="18" t="s">
        <v>7</v>
      </c>
    </row>
    <row r="320" spans="1:10" s="4" customFormat="1" ht="60" x14ac:dyDescent="0.2">
      <c r="A320" s="49" t="s">
        <v>235</v>
      </c>
      <c r="B320" s="30" t="s">
        <v>236</v>
      </c>
      <c r="C320" s="64" t="s">
        <v>502</v>
      </c>
      <c r="D320" s="16">
        <v>24000</v>
      </c>
      <c r="E320" s="16">
        <v>30000</v>
      </c>
      <c r="F320" s="17" t="s">
        <v>4</v>
      </c>
      <c r="G320" s="17" t="s">
        <v>425</v>
      </c>
      <c r="H320" s="17" t="s">
        <v>5</v>
      </c>
      <c r="I320" s="17" t="s">
        <v>6</v>
      </c>
      <c r="J320" s="18" t="s">
        <v>7</v>
      </c>
    </row>
    <row r="321" spans="1:10" s="4" customFormat="1" ht="45" x14ac:dyDescent="0.2">
      <c r="A321" s="49" t="s">
        <v>237</v>
      </c>
      <c r="B321" s="44" t="s">
        <v>238</v>
      </c>
      <c r="C321" s="64" t="s">
        <v>543</v>
      </c>
      <c r="D321" s="16">
        <v>160000</v>
      </c>
      <c r="E321" s="16">
        <v>200000</v>
      </c>
      <c r="F321" s="17" t="s">
        <v>4</v>
      </c>
      <c r="G321" s="46" t="s">
        <v>425</v>
      </c>
      <c r="H321" s="17" t="s">
        <v>5</v>
      </c>
      <c r="I321" s="46" t="s">
        <v>93</v>
      </c>
      <c r="J321" s="47" t="s">
        <v>110</v>
      </c>
    </row>
    <row r="322" spans="1:10" s="4" customFormat="1" ht="31.5" x14ac:dyDescent="0.2">
      <c r="A322" s="49" t="s">
        <v>776</v>
      </c>
      <c r="B322" s="30" t="s">
        <v>238</v>
      </c>
      <c r="C322" s="64"/>
      <c r="D322" s="16"/>
      <c r="E322" s="16"/>
      <c r="F322" s="17"/>
      <c r="G322" s="17" t="s">
        <v>426</v>
      </c>
      <c r="H322" s="17"/>
      <c r="I322" s="17" t="s">
        <v>20</v>
      </c>
      <c r="J322" s="18" t="s">
        <v>828</v>
      </c>
    </row>
    <row r="323" spans="1:10" s="4" customFormat="1" ht="30" x14ac:dyDescent="0.2">
      <c r="A323" s="49"/>
      <c r="B323" s="30" t="s">
        <v>829</v>
      </c>
      <c r="C323" s="64"/>
      <c r="D323" s="16">
        <v>40000</v>
      </c>
      <c r="E323" s="16">
        <v>50000</v>
      </c>
      <c r="F323" s="17"/>
      <c r="G323" s="17"/>
      <c r="H323" s="17"/>
      <c r="I323" s="17"/>
      <c r="J323" s="18"/>
    </row>
    <row r="324" spans="1:10" s="4" customFormat="1" ht="30" x14ac:dyDescent="0.2">
      <c r="A324" s="49"/>
      <c r="B324" s="30" t="s">
        <v>830</v>
      </c>
      <c r="C324" s="64"/>
      <c r="D324" s="16">
        <v>120000</v>
      </c>
      <c r="E324" s="16">
        <v>150000</v>
      </c>
      <c r="F324" s="17"/>
      <c r="G324" s="17"/>
      <c r="H324" s="17"/>
      <c r="I324" s="17"/>
      <c r="J324" s="18"/>
    </row>
    <row r="325" spans="1:10" s="4" customFormat="1" ht="90" x14ac:dyDescent="0.2">
      <c r="A325" s="49" t="s">
        <v>239</v>
      </c>
      <c r="B325" s="30" t="s">
        <v>240</v>
      </c>
      <c r="C325" s="64" t="s">
        <v>544</v>
      </c>
      <c r="D325" s="16">
        <v>40000</v>
      </c>
      <c r="E325" s="16">
        <v>50000</v>
      </c>
      <c r="F325" s="17" t="s">
        <v>4</v>
      </c>
      <c r="G325" s="17" t="s">
        <v>425</v>
      </c>
      <c r="H325" s="17" t="s">
        <v>5</v>
      </c>
      <c r="I325" s="17" t="s">
        <v>93</v>
      </c>
      <c r="J325" s="18" t="s">
        <v>110</v>
      </c>
    </row>
    <row r="326" spans="1:10" s="4" customFormat="1" ht="45" x14ac:dyDescent="0.2">
      <c r="A326" s="49" t="s">
        <v>241</v>
      </c>
      <c r="B326" s="30" t="s">
        <v>482</v>
      </c>
      <c r="C326" s="64" t="s">
        <v>545</v>
      </c>
      <c r="D326" s="16">
        <f>SUM(D327:D328)</f>
        <v>140000</v>
      </c>
      <c r="E326" s="16">
        <f>SUM(E327:E328)</f>
        <v>175000</v>
      </c>
      <c r="F326" s="17" t="s">
        <v>4</v>
      </c>
      <c r="G326" s="17" t="s">
        <v>426</v>
      </c>
      <c r="H326" s="17" t="s">
        <v>5</v>
      </c>
      <c r="I326" s="17" t="s">
        <v>93</v>
      </c>
      <c r="J326" s="18" t="s">
        <v>110</v>
      </c>
    </row>
    <row r="327" spans="1:10" s="4" customFormat="1" ht="30" x14ac:dyDescent="0.2">
      <c r="A327" s="49"/>
      <c r="B327" s="30" t="s">
        <v>480</v>
      </c>
      <c r="C327" s="64"/>
      <c r="D327" s="16">
        <v>52000</v>
      </c>
      <c r="E327" s="16">
        <v>65000</v>
      </c>
      <c r="F327" s="17"/>
      <c r="G327" s="17"/>
      <c r="H327" s="17"/>
      <c r="I327" s="17"/>
      <c r="J327" s="18"/>
    </row>
    <row r="328" spans="1:10" s="4" customFormat="1" ht="30" x14ac:dyDescent="0.2">
      <c r="A328" s="49"/>
      <c r="B328" s="30" t="s">
        <v>481</v>
      </c>
      <c r="C328" s="64"/>
      <c r="D328" s="16">
        <v>88000</v>
      </c>
      <c r="E328" s="16">
        <v>110000</v>
      </c>
      <c r="F328" s="17"/>
      <c r="G328" s="17"/>
      <c r="H328" s="17"/>
      <c r="I328" s="17"/>
      <c r="J328" s="18"/>
    </row>
    <row r="329" spans="1:10" s="4" customFormat="1" ht="45" x14ac:dyDescent="0.2">
      <c r="A329" s="49" t="s">
        <v>242</v>
      </c>
      <c r="B329" s="30" t="s">
        <v>243</v>
      </c>
      <c r="C329" s="64" t="s">
        <v>546</v>
      </c>
      <c r="D329" s="16">
        <v>24000</v>
      </c>
      <c r="E329" s="16">
        <v>30000</v>
      </c>
      <c r="F329" s="17" t="s">
        <v>4</v>
      </c>
      <c r="G329" s="17" t="s">
        <v>425</v>
      </c>
      <c r="H329" s="17" t="s">
        <v>5</v>
      </c>
      <c r="I329" s="17" t="s">
        <v>93</v>
      </c>
      <c r="J329" s="18" t="s">
        <v>110</v>
      </c>
    </row>
    <row r="330" spans="1:10" s="4" customFormat="1" ht="45" x14ac:dyDescent="0.2">
      <c r="A330" s="49" t="s">
        <v>244</v>
      </c>
      <c r="B330" s="30" t="s">
        <v>245</v>
      </c>
      <c r="C330" s="64" t="s">
        <v>547</v>
      </c>
      <c r="D330" s="16">
        <v>112000</v>
      </c>
      <c r="E330" s="16">
        <v>140000</v>
      </c>
      <c r="F330" s="17" t="s">
        <v>4</v>
      </c>
      <c r="G330" s="17" t="s">
        <v>425</v>
      </c>
      <c r="H330" s="17" t="s">
        <v>5</v>
      </c>
      <c r="I330" s="17" t="s">
        <v>128</v>
      </c>
      <c r="J330" s="18" t="s">
        <v>129</v>
      </c>
    </row>
    <row r="331" spans="1:10" s="4" customFormat="1" ht="75" x14ac:dyDescent="0.2">
      <c r="A331" s="49" t="s">
        <v>246</v>
      </c>
      <c r="B331" s="30" t="s">
        <v>247</v>
      </c>
      <c r="C331" s="64" t="s">
        <v>548</v>
      </c>
      <c r="D331" s="16">
        <v>160000</v>
      </c>
      <c r="E331" s="16">
        <v>200000</v>
      </c>
      <c r="F331" s="17" t="s">
        <v>4</v>
      </c>
      <c r="G331" s="17" t="s">
        <v>425</v>
      </c>
      <c r="H331" s="17" t="s">
        <v>5</v>
      </c>
      <c r="I331" s="17" t="s">
        <v>128</v>
      </c>
      <c r="J331" s="18" t="s">
        <v>129</v>
      </c>
    </row>
    <row r="332" spans="1:10" s="4" customFormat="1" ht="75" x14ac:dyDescent="0.2">
      <c r="A332" s="49" t="s">
        <v>924</v>
      </c>
      <c r="B332" s="30" t="s">
        <v>629</v>
      </c>
      <c r="C332" s="64" t="s">
        <v>632</v>
      </c>
      <c r="D332" s="16">
        <v>128000</v>
      </c>
      <c r="E332" s="16">
        <v>160000</v>
      </c>
      <c r="F332" s="17" t="s">
        <v>4</v>
      </c>
      <c r="G332" s="17" t="s">
        <v>425</v>
      </c>
      <c r="H332" s="17" t="s">
        <v>5</v>
      </c>
      <c r="I332" s="17" t="s">
        <v>83</v>
      </c>
      <c r="J332" s="18" t="s">
        <v>635</v>
      </c>
    </row>
    <row r="333" spans="1:10" s="4" customFormat="1" ht="49.5" customHeight="1" x14ac:dyDescent="0.2">
      <c r="A333" s="49" t="s">
        <v>925</v>
      </c>
      <c r="B333" s="30" t="s">
        <v>630</v>
      </c>
      <c r="C333" s="64" t="s">
        <v>633</v>
      </c>
      <c r="D333" s="16">
        <v>37600</v>
      </c>
      <c r="E333" s="16">
        <v>47000</v>
      </c>
      <c r="F333" s="17" t="s">
        <v>4</v>
      </c>
      <c r="G333" s="17" t="s">
        <v>425</v>
      </c>
      <c r="H333" s="17" t="s">
        <v>5</v>
      </c>
      <c r="I333" s="17" t="s">
        <v>93</v>
      </c>
      <c r="J333" s="18" t="s">
        <v>617</v>
      </c>
    </row>
    <row r="334" spans="1:10" s="4" customFormat="1" ht="51" customHeight="1" x14ac:dyDescent="0.2">
      <c r="A334" s="49" t="s">
        <v>926</v>
      </c>
      <c r="B334" s="30" t="s">
        <v>631</v>
      </c>
      <c r="C334" s="64" t="s">
        <v>634</v>
      </c>
      <c r="D334" s="16">
        <v>40000</v>
      </c>
      <c r="E334" s="16">
        <v>50000</v>
      </c>
      <c r="F334" s="17" t="s">
        <v>4</v>
      </c>
      <c r="G334" s="17" t="s">
        <v>425</v>
      </c>
      <c r="H334" s="17" t="s">
        <v>5</v>
      </c>
      <c r="I334" s="17" t="s">
        <v>6</v>
      </c>
      <c r="J334" s="18" t="s">
        <v>7</v>
      </c>
    </row>
    <row r="335" spans="1:10" s="4" customFormat="1" ht="90" x14ac:dyDescent="0.2">
      <c r="A335" s="49" t="s">
        <v>927</v>
      </c>
      <c r="B335" s="30" t="s">
        <v>832</v>
      </c>
      <c r="C335" s="64" t="s">
        <v>831</v>
      </c>
      <c r="D335" s="16">
        <v>1840000</v>
      </c>
      <c r="E335" s="16">
        <v>2300000</v>
      </c>
      <c r="F335" s="17" t="s">
        <v>170</v>
      </c>
      <c r="G335" s="17" t="s">
        <v>425</v>
      </c>
      <c r="H335" s="17" t="s">
        <v>401</v>
      </c>
      <c r="I335" s="17" t="s">
        <v>486</v>
      </c>
      <c r="J335" s="18" t="s">
        <v>402</v>
      </c>
    </row>
    <row r="336" spans="1:10" s="4" customFormat="1" ht="75" x14ac:dyDescent="0.2">
      <c r="A336" s="49" t="s">
        <v>928</v>
      </c>
      <c r="B336" s="30" t="s">
        <v>873</v>
      </c>
      <c r="C336" s="64" t="s">
        <v>872</v>
      </c>
      <c r="D336" s="45">
        <f>D338+D340</f>
        <v>436600</v>
      </c>
      <c r="E336" s="45">
        <f>E338+E340</f>
        <v>545750</v>
      </c>
      <c r="F336" s="17" t="s">
        <v>19</v>
      </c>
      <c r="G336" s="17" t="s">
        <v>426</v>
      </c>
      <c r="H336" s="17" t="s">
        <v>5</v>
      </c>
      <c r="I336" s="17" t="s">
        <v>65</v>
      </c>
      <c r="J336" s="18" t="s">
        <v>402</v>
      </c>
    </row>
    <row r="337" spans="1:10" s="4" customFormat="1" ht="34.5" customHeight="1" x14ac:dyDescent="0.2">
      <c r="A337" s="72" t="s">
        <v>1122</v>
      </c>
      <c r="B337" s="30"/>
      <c r="C337" s="64"/>
      <c r="D337" s="75">
        <f>D339+D340</f>
        <v>446240</v>
      </c>
      <c r="E337" s="75">
        <f>E339+E340</f>
        <v>557800</v>
      </c>
      <c r="F337" s="17"/>
      <c r="G337" s="17"/>
      <c r="H337" s="17"/>
      <c r="I337" s="17"/>
      <c r="J337" s="18"/>
    </row>
    <row r="338" spans="1:10" s="4" customFormat="1" ht="45" x14ac:dyDescent="0.2">
      <c r="A338" s="49"/>
      <c r="B338" s="30" t="s">
        <v>1026</v>
      </c>
      <c r="C338" s="64"/>
      <c r="D338" s="45">
        <v>356600</v>
      </c>
      <c r="E338" s="45">
        <v>445750</v>
      </c>
      <c r="F338" s="17"/>
      <c r="G338" s="17"/>
      <c r="H338" s="17"/>
      <c r="I338" s="17"/>
      <c r="J338" s="18"/>
    </row>
    <row r="339" spans="1:10" s="78" customFormat="1" ht="47.25" x14ac:dyDescent="0.2">
      <c r="A339" s="72" t="s">
        <v>1122</v>
      </c>
      <c r="B339" s="73"/>
      <c r="C339" s="74"/>
      <c r="D339" s="75">
        <v>366240</v>
      </c>
      <c r="E339" s="75">
        <v>457800</v>
      </c>
      <c r="F339" s="76"/>
      <c r="G339" s="76"/>
      <c r="H339" s="76"/>
      <c r="I339" s="76"/>
      <c r="J339" s="77"/>
    </row>
    <row r="340" spans="1:10" s="4" customFormat="1" ht="30" x14ac:dyDescent="0.2">
      <c r="A340" s="49"/>
      <c r="B340" s="30" t="s">
        <v>1020</v>
      </c>
      <c r="C340" s="64"/>
      <c r="D340" s="16">
        <v>80000</v>
      </c>
      <c r="E340" s="16">
        <v>100000</v>
      </c>
      <c r="F340" s="17"/>
      <c r="G340" s="17"/>
      <c r="H340" s="17"/>
      <c r="I340" s="17"/>
      <c r="J340" s="18"/>
    </row>
    <row r="341" spans="1:10" s="78" customFormat="1" ht="60" x14ac:dyDescent="0.2">
      <c r="A341" s="72" t="s">
        <v>1123</v>
      </c>
      <c r="B341" s="73" t="s">
        <v>1124</v>
      </c>
      <c r="C341" s="74" t="s">
        <v>1125</v>
      </c>
      <c r="D341" s="75">
        <v>100000</v>
      </c>
      <c r="E341" s="75">
        <v>125000</v>
      </c>
      <c r="F341" s="76" t="s">
        <v>4</v>
      </c>
      <c r="G341" s="76" t="s">
        <v>425</v>
      </c>
      <c r="H341" s="76" t="s">
        <v>5</v>
      </c>
      <c r="I341" s="76" t="s">
        <v>128</v>
      </c>
      <c r="J341" s="77" t="s">
        <v>129</v>
      </c>
    </row>
    <row r="342" spans="1:10" s="78" customFormat="1" ht="51" customHeight="1" x14ac:dyDescent="0.2">
      <c r="A342" s="72" t="s">
        <v>1126</v>
      </c>
      <c r="B342" s="73" t="s">
        <v>1127</v>
      </c>
      <c r="C342" s="74" t="s">
        <v>1128</v>
      </c>
      <c r="D342" s="75">
        <v>48000</v>
      </c>
      <c r="E342" s="75">
        <v>60000</v>
      </c>
      <c r="F342" s="76" t="s">
        <v>4</v>
      </c>
      <c r="G342" s="76" t="s">
        <v>425</v>
      </c>
      <c r="H342" s="76" t="s">
        <v>5</v>
      </c>
      <c r="I342" s="76" t="s">
        <v>128</v>
      </c>
      <c r="J342" s="77" t="s">
        <v>129</v>
      </c>
    </row>
    <row r="343" spans="1:10" s="78" customFormat="1" ht="47.25" x14ac:dyDescent="0.2">
      <c r="A343" s="72" t="s">
        <v>1129</v>
      </c>
      <c r="B343" s="73" t="s">
        <v>1130</v>
      </c>
      <c r="C343" s="74" t="s">
        <v>1131</v>
      </c>
      <c r="D343" s="75">
        <v>198000</v>
      </c>
      <c r="E343" s="75">
        <v>247500</v>
      </c>
      <c r="F343" s="76" t="s">
        <v>4</v>
      </c>
      <c r="G343" s="76" t="s">
        <v>425</v>
      </c>
      <c r="H343" s="76" t="s">
        <v>5</v>
      </c>
      <c r="I343" s="76" t="s">
        <v>279</v>
      </c>
      <c r="J343" s="77" t="s">
        <v>129</v>
      </c>
    </row>
    <row r="344" spans="1:10" s="78" customFormat="1" ht="67.5" customHeight="1" x14ac:dyDescent="0.2">
      <c r="A344" s="72" t="s">
        <v>1253</v>
      </c>
      <c r="B344" s="73" t="s">
        <v>1254</v>
      </c>
      <c r="C344" s="74" t="s">
        <v>1255</v>
      </c>
      <c r="D344" s="75">
        <v>424000</v>
      </c>
      <c r="E344" s="75">
        <v>530000</v>
      </c>
      <c r="F344" s="76" t="s">
        <v>1233</v>
      </c>
      <c r="G344" s="76" t="s">
        <v>425</v>
      </c>
      <c r="H344" s="76" t="s">
        <v>5</v>
      </c>
      <c r="I344" s="76" t="s">
        <v>279</v>
      </c>
      <c r="J344" s="77" t="s">
        <v>129</v>
      </c>
    </row>
    <row r="345" spans="1:10" s="78" customFormat="1" ht="67.5" customHeight="1" x14ac:dyDescent="0.2">
      <c r="A345" s="72" t="s">
        <v>1256</v>
      </c>
      <c r="B345" s="73" t="s">
        <v>222</v>
      </c>
      <c r="C345" s="74" t="s">
        <v>536</v>
      </c>
      <c r="D345" s="75">
        <v>160000</v>
      </c>
      <c r="E345" s="75">
        <v>200000</v>
      </c>
      <c r="F345" s="76" t="s">
        <v>4</v>
      </c>
      <c r="G345" s="76" t="s">
        <v>425</v>
      </c>
      <c r="H345" s="76" t="s">
        <v>5</v>
      </c>
      <c r="I345" s="76" t="s">
        <v>279</v>
      </c>
      <c r="J345" s="77" t="s">
        <v>129</v>
      </c>
    </row>
    <row r="346" spans="1:10" s="4" customFormat="1" ht="24" customHeight="1" x14ac:dyDescent="0.2">
      <c r="A346" s="40" t="s">
        <v>447</v>
      </c>
      <c r="B346" s="33"/>
      <c r="C346" s="26"/>
      <c r="D346" s="20">
        <f>SUM(D312:D316,D318:D321,D325:D326,D329:D335,D337,D341:D345)</f>
        <v>4511040</v>
      </c>
      <c r="E346" s="20">
        <f>SUM(E312:E316,E318:E321,E325:E326,E329:E335,E337,E341:E345)</f>
        <v>5638800</v>
      </c>
      <c r="F346" s="12"/>
      <c r="G346" s="12"/>
      <c r="H346" s="12"/>
      <c r="I346" s="12"/>
      <c r="J346" s="13"/>
    </row>
    <row r="347" spans="1:10" s="4" customFormat="1" x14ac:dyDescent="0.2">
      <c r="A347" s="51"/>
      <c r="B347" s="30"/>
      <c r="C347" s="28"/>
      <c r="D347" s="16"/>
      <c r="E347" s="16"/>
      <c r="F347" s="17"/>
      <c r="G347" s="17"/>
      <c r="H347" s="17"/>
      <c r="I347" s="17"/>
      <c r="J347" s="18"/>
    </row>
    <row r="348" spans="1:10" s="4" customFormat="1" ht="21" customHeight="1" x14ac:dyDescent="0.2">
      <c r="A348" s="40" t="s">
        <v>448</v>
      </c>
      <c r="B348" s="33"/>
      <c r="C348" s="26"/>
      <c r="D348" s="20"/>
      <c r="E348" s="20"/>
      <c r="F348" s="12"/>
      <c r="G348" s="12"/>
      <c r="H348" s="12"/>
      <c r="I348" s="12"/>
      <c r="J348" s="13"/>
    </row>
    <row r="349" spans="1:10" s="4" customFormat="1" ht="45" x14ac:dyDescent="0.2">
      <c r="A349" s="49" t="s">
        <v>248</v>
      </c>
      <c r="B349" s="30" t="s">
        <v>249</v>
      </c>
      <c r="C349" s="64" t="s">
        <v>549</v>
      </c>
      <c r="D349" s="16">
        <v>56000</v>
      </c>
      <c r="E349" s="16">
        <v>70000</v>
      </c>
      <c r="F349" s="17" t="s">
        <v>4</v>
      </c>
      <c r="G349" s="17" t="s">
        <v>425</v>
      </c>
      <c r="H349" s="17" t="s">
        <v>5</v>
      </c>
      <c r="I349" s="17" t="s">
        <v>83</v>
      </c>
      <c r="J349" s="18" t="s">
        <v>116</v>
      </c>
    </row>
    <row r="350" spans="1:10" s="4" customFormat="1" ht="45" x14ac:dyDescent="0.2">
      <c r="A350" s="49" t="s">
        <v>250</v>
      </c>
      <c r="B350" s="30" t="s">
        <v>251</v>
      </c>
      <c r="C350" s="64" t="s">
        <v>550</v>
      </c>
      <c r="D350" s="16">
        <v>78600</v>
      </c>
      <c r="E350" s="16">
        <v>98250</v>
      </c>
      <c r="F350" s="17" t="s">
        <v>4</v>
      </c>
      <c r="G350" s="17" t="s">
        <v>425</v>
      </c>
      <c r="H350" s="17" t="s">
        <v>5</v>
      </c>
      <c r="I350" s="17" t="s">
        <v>83</v>
      </c>
      <c r="J350" s="18" t="s">
        <v>252</v>
      </c>
    </row>
    <row r="351" spans="1:10" s="4" customFormat="1" ht="45" x14ac:dyDescent="0.2">
      <c r="A351" s="49" t="s">
        <v>253</v>
      </c>
      <c r="B351" s="30" t="s">
        <v>254</v>
      </c>
      <c r="C351" s="64" t="s">
        <v>551</v>
      </c>
      <c r="D351" s="16">
        <v>65000</v>
      </c>
      <c r="E351" s="16">
        <v>81250</v>
      </c>
      <c r="F351" s="17" t="s">
        <v>4</v>
      </c>
      <c r="G351" s="17" t="s">
        <v>425</v>
      </c>
      <c r="H351" s="17" t="s">
        <v>5</v>
      </c>
      <c r="I351" s="17" t="s">
        <v>83</v>
      </c>
      <c r="J351" s="18" t="s">
        <v>252</v>
      </c>
    </row>
    <row r="352" spans="1:10" s="4" customFormat="1" ht="75" x14ac:dyDescent="0.2">
      <c r="A352" s="49" t="s">
        <v>255</v>
      </c>
      <c r="B352" s="30" t="s">
        <v>256</v>
      </c>
      <c r="C352" s="64" t="s">
        <v>552</v>
      </c>
      <c r="D352" s="16">
        <v>48000</v>
      </c>
      <c r="E352" s="16">
        <v>60000</v>
      </c>
      <c r="F352" s="17" t="s">
        <v>4</v>
      </c>
      <c r="G352" s="17" t="s">
        <v>425</v>
      </c>
      <c r="H352" s="17" t="s">
        <v>5</v>
      </c>
      <c r="I352" s="17" t="s">
        <v>83</v>
      </c>
      <c r="J352" s="18" t="s">
        <v>116</v>
      </c>
    </row>
    <row r="353" spans="1:10" s="4" customFormat="1" ht="45" x14ac:dyDescent="0.2">
      <c r="A353" s="49" t="s">
        <v>257</v>
      </c>
      <c r="B353" s="30" t="s">
        <v>258</v>
      </c>
      <c r="C353" s="64" t="s">
        <v>553</v>
      </c>
      <c r="D353" s="16">
        <v>64000</v>
      </c>
      <c r="E353" s="16">
        <v>80000</v>
      </c>
      <c r="F353" s="17" t="s">
        <v>4</v>
      </c>
      <c r="G353" s="17" t="s">
        <v>425</v>
      </c>
      <c r="H353" s="17" t="s">
        <v>5</v>
      </c>
      <c r="I353" s="17" t="s">
        <v>83</v>
      </c>
      <c r="J353" s="18" t="s">
        <v>116</v>
      </c>
    </row>
    <row r="354" spans="1:10" s="4" customFormat="1" ht="60" x14ac:dyDescent="0.2">
      <c r="A354" s="49" t="s">
        <v>259</v>
      </c>
      <c r="B354" s="30" t="s">
        <v>260</v>
      </c>
      <c r="C354" s="64" t="s">
        <v>554</v>
      </c>
      <c r="D354" s="16">
        <v>25000</v>
      </c>
      <c r="E354" s="16">
        <v>31250</v>
      </c>
      <c r="F354" s="17" t="s">
        <v>4</v>
      </c>
      <c r="G354" s="17" t="s">
        <v>425</v>
      </c>
      <c r="H354" s="17" t="s">
        <v>5</v>
      </c>
      <c r="I354" s="17" t="s">
        <v>83</v>
      </c>
      <c r="J354" s="18" t="s">
        <v>116</v>
      </c>
    </row>
    <row r="355" spans="1:10" s="4" customFormat="1" ht="60" x14ac:dyDescent="0.2">
      <c r="A355" s="49" t="s">
        <v>261</v>
      </c>
      <c r="B355" s="30" t="s">
        <v>262</v>
      </c>
      <c r="C355" s="64" t="s">
        <v>555</v>
      </c>
      <c r="D355" s="16">
        <v>43000</v>
      </c>
      <c r="E355" s="16">
        <v>53750</v>
      </c>
      <c r="F355" s="17" t="s">
        <v>4</v>
      </c>
      <c r="G355" s="17" t="s">
        <v>425</v>
      </c>
      <c r="H355" s="17" t="s">
        <v>5</v>
      </c>
      <c r="I355" s="17" t="s">
        <v>83</v>
      </c>
      <c r="J355" s="18" t="s">
        <v>116</v>
      </c>
    </row>
    <row r="356" spans="1:10" s="4" customFormat="1" ht="75" x14ac:dyDescent="0.2">
      <c r="A356" s="49" t="s">
        <v>263</v>
      </c>
      <c r="B356" s="30" t="s">
        <v>264</v>
      </c>
      <c r="C356" s="64" t="s">
        <v>587</v>
      </c>
      <c r="D356" s="16">
        <v>88000</v>
      </c>
      <c r="E356" s="16">
        <v>88000</v>
      </c>
      <c r="F356" s="17" t="s">
        <v>4</v>
      </c>
      <c r="G356" s="17" t="s">
        <v>425</v>
      </c>
      <c r="H356" s="17" t="s">
        <v>5</v>
      </c>
      <c r="I356" s="17" t="s">
        <v>83</v>
      </c>
      <c r="J356" s="18" t="s">
        <v>116</v>
      </c>
    </row>
    <row r="357" spans="1:10" s="4" customFormat="1" ht="45" x14ac:dyDescent="0.2">
      <c r="A357" s="49" t="s">
        <v>265</v>
      </c>
      <c r="B357" s="30" t="s">
        <v>266</v>
      </c>
      <c r="C357" s="64" t="s">
        <v>556</v>
      </c>
      <c r="D357" s="16">
        <v>68000</v>
      </c>
      <c r="E357" s="16">
        <v>85000</v>
      </c>
      <c r="F357" s="17" t="s">
        <v>4</v>
      </c>
      <c r="G357" s="17" t="s">
        <v>425</v>
      </c>
      <c r="H357" s="17" t="s">
        <v>5</v>
      </c>
      <c r="I357" s="17" t="s">
        <v>83</v>
      </c>
      <c r="J357" s="18" t="s">
        <v>267</v>
      </c>
    </row>
    <row r="358" spans="1:10" s="4" customFormat="1" ht="75" x14ac:dyDescent="0.2">
      <c r="A358" s="49" t="s">
        <v>268</v>
      </c>
      <c r="B358" s="30" t="s">
        <v>269</v>
      </c>
      <c r="C358" s="64" t="s">
        <v>557</v>
      </c>
      <c r="D358" s="16">
        <v>110000</v>
      </c>
      <c r="E358" s="16">
        <v>137500</v>
      </c>
      <c r="F358" s="17" t="s">
        <v>4</v>
      </c>
      <c r="G358" s="17" t="s">
        <v>425</v>
      </c>
      <c r="H358" s="17" t="s">
        <v>5</v>
      </c>
      <c r="I358" s="17" t="s">
        <v>83</v>
      </c>
      <c r="J358" s="18" t="s">
        <v>116</v>
      </c>
    </row>
    <row r="359" spans="1:10" s="4" customFormat="1" ht="90" x14ac:dyDescent="0.2">
      <c r="A359" s="49" t="s">
        <v>270</v>
      </c>
      <c r="B359" s="30" t="s">
        <v>271</v>
      </c>
      <c r="C359" s="64" t="s">
        <v>566</v>
      </c>
      <c r="D359" s="16">
        <v>110000</v>
      </c>
      <c r="E359" s="16">
        <v>137500</v>
      </c>
      <c r="F359" s="17" t="s">
        <v>4</v>
      </c>
      <c r="G359" s="17" t="s">
        <v>425</v>
      </c>
      <c r="H359" s="17" t="s">
        <v>5</v>
      </c>
      <c r="I359" s="17" t="s">
        <v>83</v>
      </c>
      <c r="J359" s="18" t="s">
        <v>116</v>
      </c>
    </row>
    <row r="360" spans="1:10" s="4" customFormat="1" ht="60" x14ac:dyDescent="0.2">
      <c r="A360" s="49" t="s">
        <v>272</v>
      </c>
      <c r="B360" s="30" t="s">
        <v>273</v>
      </c>
      <c r="C360" s="64" t="s">
        <v>558</v>
      </c>
      <c r="D360" s="16">
        <v>40000</v>
      </c>
      <c r="E360" s="16">
        <v>50000</v>
      </c>
      <c r="F360" s="17" t="s">
        <v>4</v>
      </c>
      <c r="G360" s="17" t="s">
        <v>425</v>
      </c>
      <c r="H360" s="17" t="s">
        <v>5</v>
      </c>
      <c r="I360" s="17" t="s">
        <v>83</v>
      </c>
      <c r="J360" s="18" t="s">
        <v>87</v>
      </c>
    </row>
    <row r="361" spans="1:10" s="4" customFormat="1" ht="45" x14ac:dyDescent="0.2">
      <c r="A361" s="49" t="s">
        <v>274</v>
      </c>
      <c r="B361" s="30" t="s">
        <v>275</v>
      </c>
      <c r="C361" s="64" t="s">
        <v>559</v>
      </c>
      <c r="D361" s="16">
        <v>49500</v>
      </c>
      <c r="E361" s="16">
        <v>61875</v>
      </c>
      <c r="F361" s="17" t="s">
        <v>4</v>
      </c>
      <c r="G361" s="17" t="s">
        <v>425</v>
      </c>
      <c r="H361" s="17" t="s">
        <v>5</v>
      </c>
      <c r="I361" s="17" t="s">
        <v>83</v>
      </c>
      <c r="J361" s="18" t="s">
        <v>276</v>
      </c>
    </row>
    <row r="362" spans="1:10" s="4" customFormat="1" ht="60" x14ac:dyDescent="0.2">
      <c r="A362" s="49" t="s">
        <v>277</v>
      </c>
      <c r="B362" s="30" t="s">
        <v>278</v>
      </c>
      <c r="C362" s="64" t="s">
        <v>560</v>
      </c>
      <c r="D362" s="45">
        <v>60000</v>
      </c>
      <c r="E362" s="45">
        <v>75000</v>
      </c>
      <c r="F362" s="17" t="s">
        <v>4</v>
      </c>
      <c r="G362" s="17" t="s">
        <v>425</v>
      </c>
      <c r="H362" s="17" t="s">
        <v>5</v>
      </c>
      <c r="I362" s="17" t="s">
        <v>279</v>
      </c>
      <c r="J362" s="18" t="s">
        <v>129</v>
      </c>
    </row>
    <row r="363" spans="1:10" s="78" customFormat="1" ht="47.25" x14ac:dyDescent="0.2">
      <c r="A363" s="72" t="s">
        <v>1122</v>
      </c>
      <c r="B363" s="73"/>
      <c r="C363" s="74"/>
      <c r="D363" s="75">
        <v>70000</v>
      </c>
      <c r="E363" s="75">
        <v>87500</v>
      </c>
      <c r="F363" s="76"/>
      <c r="G363" s="76"/>
      <c r="H363" s="76"/>
      <c r="I363" s="76"/>
      <c r="J363" s="77"/>
    </row>
    <row r="364" spans="1:10" s="4" customFormat="1" ht="60" x14ac:dyDescent="0.2">
      <c r="A364" s="49" t="s">
        <v>280</v>
      </c>
      <c r="B364" s="30" t="s">
        <v>281</v>
      </c>
      <c r="C364" s="64" t="s">
        <v>561</v>
      </c>
      <c r="D364" s="16">
        <v>112000</v>
      </c>
      <c r="E364" s="16">
        <v>140000</v>
      </c>
      <c r="F364" s="17" t="s">
        <v>4</v>
      </c>
      <c r="G364" s="17" t="s">
        <v>425</v>
      </c>
      <c r="H364" s="17" t="s">
        <v>5</v>
      </c>
      <c r="I364" s="17" t="s">
        <v>79</v>
      </c>
      <c r="J364" s="18" t="s">
        <v>282</v>
      </c>
    </row>
    <row r="365" spans="1:10" s="4" customFormat="1" ht="45" x14ac:dyDescent="0.2">
      <c r="A365" s="49" t="s">
        <v>283</v>
      </c>
      <c r="B365" s="30" t="s">
        <v>284</v>
      </c>
      <c r="C365" s="64" t="s">
        <v>562</v>
      </c>
      <c r="D365" s="16">
        <v>46400</v>
      </c>
      <c r="E365" s="16">
        <v>58000</v>
      </c>
      <c r="F365" s="17" t="s">
        <v>4</v>
      </c>
      <c r="G365" s="17" t="s">
        <v>425</v>
      </c>
      <c r="H365" s="17" t="s">
        <v>5</v>
      </c>
      <c r="I365" s="17" t="s">
        <v>83</v>
      </c>
      <c r="J365" s="18" t="s">
        <v>87</v>
      </c>
    </row>
    <row r="366" spans="1:10" s="4" customFormat="1" ht="120" x14ac:dyDescent="0.2">
      <c r="A366" s="49" t="s">
        <v>285</v>
      </c>
      <c r="B366" s="30" t="s">
        <v>286</v>
      </c>
      <c r="C366" s="64" t="s">
        <v>563</v>
      </c>
      <c r="D366" s="16">
        <v>40000</v>
      </c>
      <c r="E366" s="16">
        <v>50000</v>
      </c>
      <c r="F366" s="17" t="s">
        <v>4</v>
      </c>
      <c r="G366" s="17" t="s">
        <v>425</v>
      </c>
      <c r="H366" s="17" t="s">
        <v>5</v>
      </c>
      <c r="I366" s="17" t="s">
        <v>83</v>
      </c>
      <c r="J366" s="18" t="s">
        <v>116</v>
      </c>
    </row>
    <row r="367" spans="1:10" s="4" customFormat="1" ht="45" x14ac:dyDescent="0.2">
      <c r="A367" s="49" t="s">
        <v>287</v>
      </c>
      <c r="B367" s="30" t="s">
        <v>288</v>
      </c>
      <c r="C367" s="64" t="s">
        <v>564</v>
      </c>
      <c r="D367" s="16">
        <v>30000</v>
      </c>
      <c r="E367" s="16">
        <v>30000</v>
      </c>
      <c r="F367" s="17" t="s">
        <v>4</v>
      </c>
      <c r="G367" s="17" t="s">
        <v>425</v>
      </c>
      <c r="H367" s="17" t="s">
        <v>5</v>
      </c>
      <c r="I367" s="17" t="s">
        <v>128</v>
      </c>
      <c r="J367" s="18" t="s">
        <v>289</v>
      </c>
    </row>
    <row r="368" spans="1:10" s="4" customFormat="1" ht="45" x14ac:dyDescent="0.2">
      <c r="A368" s="49" t="s">
        <v>290</v>
      </c>
      <c r="B368" s="30" t="s">
        <v>291</v>
      </c>
      <c r="C368" s="64" t="s">
        <v>550</v>
      </c>
      <c r="D368" s="16">
        <v>34000</v>
      </c>
      <c r="E368" s="16">
        <v>42500</v>
      </c>
      <c r="F368" s="17" t="s">
        <v>4</v>
      </c>
      <c r="G368" s="17" t="s">
        <v>425</v>
      </c>
      <c r="H368" s="17" t="s">
        <v>5</v>
      </c>
      <c r="I368" s="17" t="s">
        <v>279</v>
      </c>
      <c r="J368" s="18" t="s">
        <v>292</v>
      </c>
    </row>
    <row r="369" spans="1:10" s="4" customFormat="1" ht="105" x14ac:dyDescent="0.2">
      <c r="A369" s="49" t="s">
        <v>293</v>
      </c>
      <c r="B369" s="30" t="s">
        <v>294</v>
      </c>
      <c r="C369" s="64" t="s">
        <v>565</v>
      </c>
      <c r="D369" s="16">
        <v>81000</v>
      </c>
      <c r="E369" s="16">
        <v>101250</v>
      </c>
      <c r="F369" s="17" t="s">
        <v>4</v>
      </c>
      <c r="G369" s="17" t="s">
        <v>425</v>
      </c>
      <c r="H369" s="17" t="s">
        <v>5</v>
      </c>
      <c r="I369" s="17" t="s">
        <v>83</v>
      </c>
      <c r="J369" s="18" t="s">
        <v>295</v>
      </c>
    </row>
    <row r="370" spans="1:10" s="4" customFormat="1" ht="60" x14ac:dyDescent="0.2">
      <c r="A370" s="49" t="s">
        <v>929</v>
      </c>
      <c r="B370" s="30" t="s">
        <v>822</v>
      </c>
      <c r="C370" s="64" t="s">
        <v>823</v>
      </c>
      <c r="D370" s="16">
        <v>175000</v>
      </c>
      <c r="E370" s="16">
        <v>218750</v>
      </c>
      <c r="F370" s="17" t="s">
        <v>4</v>
      </c>
      <c r="G370" s="17" t="s">
        <v>425</v>
      </c>
      <c r="H370" s="17" t="s">
        <v>5</v>
      </c>
      <c r="I370" s="17" t="s">
        <v>15</v>
      </c>
      <c r="J370" s="18" t="s">
        <v>824</v>
      </c>
    </row>
    <row r="371" spans="1:10" s="4" customFormat="1" ht="90" x14ac:dyDescent="0.2">
      <c r="A371" s="49" t="s">
        <v>930</v>
      </c>
      <c r="B371" s="30" t="s">
        <v>825</v>
      </c>
      <c r="C371" s="64" t="s">
        <v>826</v>
      </c>
      <c r="D371" s="16">
        <v>175000</v>
      </c>
      <c r="E371" s="16">
        <v>218750</v>
      </c>
      <c r="F371" s="17" t="s">
        <v>4</v>
      </c>
      <c r="G371" s="17" t="s">
        <v>425</v>
      </c>
      <c r="H371" s="17" t="s">
        <v>5</v>
      </c>
      <c r="I371" s="17" t="s">
        <v>15</v>
      </c>
      <c r="J371" s="18" t="s">
        <v>827</v>
      </c>
    </row>
    <row r="372" spans="1:10" s="78" customFormat="1" ht="60" x14ac:dyDescent="0.2">
      <c r="A372" s="72" t="s">
        <v>1217</v>
      </c>
      <c r="B372" s="73" t="s">
        <v>1218</v>
      </c>
      <c r="C372" s="74" t="s">
        <v>1219</v>
      </c>
      <c r="D372" s="75">
        <v>98000</v>
      </c>
      <c r="E372" s="75">
        <v>122500</v>
      </c>
      <c r="F372" s="76" t="s">
        <v>4</v>
      </c>
      <c r="G372" s="76" t="s">
        <v>425</v>
      </c>
      <c r="H372" s="76" t="s">
        <v>5</v>
      </c>
      <c r="I372" s="76" t="s">
        <v>279</v>
      </c>
      <c r="J372" s="77" t="s">
        <v>1220</v>
      </c>
    </row>
    <row r="373" spans="1:10" s="78" customFormat="1" ht="47.25" x14ac:dyDescent="0.2">
      <c r="A373" s="72" t="s">
        <v>1273</v>
      </c>
      <c r="B373" s="73" t="s">
        <v>1274</v>
      </c>
      <c r="C373" s="74" t="s">
        <v>1275</v>
      </c>
      <c r="D373" s="75">
        <v>102000</v>
      </c>
      <c r="E373" s="75">
        <v>127500</v>
      </c>
      <c r="F373" s="76" t="s">
        <v>4</v>
      </c>
      <c r="G373" s="76" t="s">
        <v>425</v>
      </c>
      <c r="H373" s="76" t="s">
        <v>5</v>
      </c>
      <c r="I373" s="76" t="s">
        <v>279</v>
      </c>
      <c r="J373" s="77" t="s">
        <v>129</v>
      </c>
    </row>
    <row r="374" spans="1:10" s="4" customFormat="1" ht="24" customHeight="1" x14ac:dyDescent="0.2">
      <c r="A374" s="40" t="s">
        <v>449</v>
      </c>
      <c r="B374" s="33"/>
      <c r="C374" s="26"/>
      <c r="D374" s="20">
        <f>SUM(D349:D361,D363:D373)</f>
        <v>1808500</v>
      </c>
      <c r="E374" s="20">
        <f>SUM(E349:E361,E363:E373)</f>
        <v>2231125</v>
      </c>
      <c r="F374" s="12"/>
      <c r="G374" s="12"/>
      <c r="H374" s="12"/>
      <c r="I374" s="12"/>
      <c r="J374" s="13"/>
    </row>
    <row r="375" spans="1:10" s="4" customFormat="1" x14ac:dyDescent="0.2">
      <c r="A375" s="51"/>
      <c r="B375" s="30"/>
      <c r="C375" s="28"/>
      <c r="D375" s="16"/>
      <c r="E375" s="16"/>
      <c r="F375" s="17"/>
      <c r="G375" s="17"/>
      <c r="H375" s="17"/>
      <c r="I375" s="17"/>
      <c r="J375" s="18"/>
    </row>
    <row r="376" spans="1:10" s="4" customFormat="1" ht="21" customHeight="1" x14ac:dyDescent="0.2">
      <c r="A376" s="40" t="s">
        <v>450</v>
      </c>
      <c r="B376" s="33"/>
      <c r="C376" s="26"/>
      <c r="D376" s="20"/>
      <c r="E376" s="20"/>
      <c r="F376" s="12"/>
      <c r="G376" s="12"/>
      <c r="H376" s="12"/>
      <c r="I376" s="12"/>
      <c r="J376" s="13"/>
    </row>
    <row r="377" spans="1:10" s="4" customFormat="1" ht="75" x14ac:dyDescent="0.2">
      <c r="A377" s="49" t="s">
        <v>296</v>
      </c>
      <c r="B377" s="30" t="s">
        <v>297</v>
      </c>
      <c r="C377" s="64" t="s">
        <v>567</v>
      </c>
      <c r="D377" s="16">
        <v>184000</v>
      </c>
      <c r="E377" s="16">
        <v>230000</v>
      </c>
      <c r="F377" s="17" t="s">
        <v>4</v>
      </c>
      <c r="G377" s="17" t="s">
        <v>425</v>
      </c>
      <c r="H377" s="17" t="s">
        <v>5</v>
      </c>
      <c r="I377" s="17" t="s">
        <v>83</v>
      </c>
      <c r="J377" s="18" t="s">
        <v>116</v>
      </c>
    </row>
    <row r="378" spans="1:10" s="4" customFormat="1" ht="60" x14ac:dyDescent="0.2">
      <c r="A378" s="49" t="s">
        <v>298</v>
      </c>
      <c r="B378" s="30" t="s">
        <v>299</v>
      </c>
      <c r="C378" s="64" t="s">
        <v>568</v>
      </c>
      <c r="D378" s="16">
        <v>1160000</v>
      </c>
      <c r="E378" s="16">
        <v>1450000</v>
      </c>
      <c r="F378" s="17" t="s">
        <v>189</v>
      </c>
      <c r="G378" s="17" t="s">
        <v>425</v>
      </c>
      <c r="H378" s="17" t="s">
        <v>5</v>
      </c>
      <c r="I378" s="17" t="s">
        <v>83</v>
      </c>
      <c r="J378" s="18" t="s">
        <v>116</v>
      </c>
    </row>
    <row r="379" spans="1:10" s="4" customFormat="1" ht="60" x14ac:dyDescent="0.2">
      <c r="A379" s="49" t="s">
        <v>300</v>
      </c>
      <c r="B379" s="30" t="s">
        <v>301</v>
      </c>
      <c r="C379" s="64" t="s">
        <v>568</v>
      </c>
      <c r="D379" s="16">
        <v>48000</v>
      </c>
      <c r="E379" s="16">
        <v>60000</v>
      </c>
      <c r="F379" s="17" t="s">
        <v>4</v>
      </c>
      <c r="G379" s="17" t="s">
        <v>425</v>
      </c>
      <c r="H379" s="17" t="s">
        <v>5</v>
      </c>
      <c r="I379" s="17" t="s">
        <v>83</v>
      </c>
      <c r="J379" s="18" t="s">
        <v>116</v>
      </c>
    </row>
    <row r="380" spans="1:10" s="4" customFormat="1" ht="60" x14ac:dyDescent="0.2">
      <c r="A380" s="49" t="s">
        <v>302</v>
      </c>
      <c r="B380" s="30" t="s">
        <v>303</v>
      </c>
      <c r="C380" s="64" t="s">
        <v>568</v>
      </c>
      <c r="D380" s="16">
        <v>42400</v>
      </c>
      <c r="E380" s="16">
        <v>53000</v>
      </c>
      <c r="F380" s="17" t="s">
        <v>4</v>
      </c>
      <c r="G380" s="17" t="s">
        <v>425</v>
      </c>
      <c r="H380" s="17" t="s">
        <v>5</v>
      </c>
      <c r="I380" s="17" t="s">
        <v>83</v>
      </c>
      <c r="J380" s="18" t="s">
        <v>116</v>
      </c>
    </row>
    <row r="381" spans="1:10" s="4" customFormat="1" ht="60" x14ac:dyDescent="0.2">
      <c r="A381" s="49" t="s">
        <v>304</v>
      </c>
      <c r="B381" s="30" t="s">
        <v>305</v>
      </c>
      <c r="C381" s="64" t="s">
        <v>568</v>
      </c>
      <c r="D381" s="16">
        <v>40000</v>
      </c>
      <c r="E381" s="16">
        <v>50000</v>
      </c>
      <c r="F381" s="17" t="s">
        <v>4</v>
      </c>
      <c r="G381" s="17" t="s">
        <v>425</v>
      </c>
      <c r="H381" s="17" t="s">
        <v>5</v>
      </c>
      <c r="I381" s="17" t="s">
        <v>83</v>
      </c>
      <c r="J381" s="18" t="s">
        <v>116</v>
      </c>
    </row>
    <row r="382" spans="1:10" s="4" customFormat="1" ht="60" x14ac:dyDescent="0.2">
      <c r="A382" s="49" t="s">
        <v>306</v>
      </c>
      <c r="B382" s="30" t="s">
        <v>307</v>
      </c>
      <c r="C382" s="64" t="s">
        <v>568</v>
      </c>
      <c r="D382" s="16">
        <v>144000</v>
      </c>
      <c r="E382" s="16">
        <v>180000</v>
      </c>
      <c r="F382" s="17" t="s">
        <v>4</v>
      </c>
      <c r="G382" s="17" t="s">
        <v>425</v>
      </c>
      <c r="H382" s="17" t="s">
        <v>5</v>
      </c>
      <c r="I382" s="17" t="s">
        <v>83</v>
      </c>
      <c r="J382" s="18" t="s">
        <v>116</v>
      </c>
    </row>
    <row r="383" spans="1:10" s="4" customFormat="1" ht="60" x14ac:dyDescent="0.2">
      <c r="A383" s="49" t="s">
        <v>308</v>
      </c>
      <c r="B383" s="30" t="s">
        <v>309</v>
      </c>
      <c r="C383" s="64" t="s">
        <v>568</v>
      </c>
      <c r="D383" s="16">
        <v>28000</v>
      </c>
      <c r="E383" s="16">
        <v>35000</v>
      </c>
      <c r="F383" s="17" t="s">
        <v>4</v>
      </c>
      <c r="G383" s="17" t="s">
        <v>425</v>
      </c>
      <c r="H383" s="17" t="s">
        <v>5</v>
      </c>
      <c r="I383" s="17" t="s">
        <v>83</v>
      </c>
      <c r="J383" s="18" t="s">
        <v>116</v>
      </c>
    </row>
    <row r="384" spans="1:10" s="4" customFormat="1" ht="60" x14ac:dyDescent="0.2">
      <c r="A384" s="49" t="s">
        <v>310</v>
      </c>
      <c r="B384" s="30" t="s">
        <v>311</v>
      </c>
      <c r="C384" s="64" t="s">
        <v>568</v>
      </c>
      <c r="D384" s="16">
        <v>25600</v>
      </c>
      <c r="E384" s="16">
        <v>32000</v>
      </c>
      <c r="F384" s="17" t="s">
        <v>4</v>
      </c>
      <c r="G384" s="17" t="s">
        <v>425</v>
      </c>
      <c r="H384" s="17" t="s">
        <v>5</v>
      </c>
      <c r="I384" s="17" t="s">
        <v>83</v>
      </c>
      <c r="J384" s="18" t="s">
        <v>116</v>
      </c>
    </row>
    <row r="385" spans="1:10" s="4" customFormat="1" ht="75" x14ac:dyDescent="0.2">
      <c r="A385" s="49" t="s">
        <v>312</v>
      </c>
      <c r="B385" s="30" t="s">
        <v>313</v>
      </c>
      <c r="C385" s="64" t="s">
        <v>569</v>
      </c>
      <c r="D385" s="16">
        <v>26000</v>
      </c>
      <c r="E385" s="16">
        <v>32500</v>
      </c>
      <c r="F385" s="17" t="s">
        <v>4</v>
      </c>
      <c r="G385" s="17" t="s">
        <v>425</v>
      </c>
      <c r="H385" s="17" t="s">
        <v>5</v>
      </c>
      <c r="I385" s="17" t="s">
        <v>83</v>
      </c>
      <c r="J385" s="18" t="s">
        <v>116</v>
      </c>
    </row>
    <row r="386" spans="1:10" s="4" customFormat="1" ht="60" x14ac:dyDescent="0.2">
      <c r="A386" s="49" t="s">
        <v>314</v>
      </c>
      <c r="B386" s="30" t="s">
        <v>315</v>
      </c>
      <c r="C386" s="64" t="s">
        <v>568</v>
      </c>
      <c r="D386" s="16">
        <v>151200</v>
      </c>
      <c r="E386" s="16">
        <v>189000</v>
      </c>
      <c r="F386" s="17" t="s">
        <v>4</v>
      </c>
      <c r="G386" s="17" t="s">
        <v>425</v>
      </c>
      <c r="H386" s="17" t="s">
        <v>5</v>
      </c>
      <c r="I386" s="17" t="s">
        <v>83</v>
      </c>
      <c r="J386" s="18" t="s">
        <v>116</v>
      </c>
    </row>
    <row r="387" spans="1:10" s="4" customFormat="1" ht="90" x14ac:dyDescent="0.2">
      <c r="A387" s="49" t="s">
        <v>316</v>
      </c>
      <c r="B387" s="44" t="s">
        <v>317</v>
      </c>
      <c r="C387" s="64" t="s">
        <v>576</v>
      </c>
      <c r="D387" s="45">
        <v>48000</v>
      </c>
      <c r="E387" s="45">
        <v>60000</v>
      </c>
      <c r="F387" s="17" t="s">
        <v>4</v>
      </c>
      <c r="G387" s="17" t="s">
        <v>425</v>
      </c>
      <c r="H387" s="17" t="s">
        <v>5</v>
      </c>
      <c r="I387" s="17" t="s">
        <v>83</v>
      </c>
      <c r="J387" s="18" t="s">
        <v>116</v>
      </c>
    </row>
    <row r="388" spans="1:10" s="4" customFormat="1" ht="31.5" x14ac:dyDescent="0.2">
      <c r="A388" s="49" t="s">
        <v>776</v>
      </c>
      <c r="B388" s="30" t="s">
        <v>820</v>
      </c>
      <c r="C388" s="64"/>
      <c r="D388" s="16">
        <v>30000</v>
      </c>
      <c r="E388" s="16">
        <v>37500</v>
      </c>
      <c r="F388" s="17"/>
      <c r="G388" s="17"/>
      <c r="H388" s="17"/>
      <c r="I388" s="17"/>
      <c r="J388" s="18"/>
    </row>
    <row r="389" spans="1:10" s="4" customFormat="1" ht="60" x14ac:dyDescent="0.2">
      <c r="A389" s="49" t="s">
        <v>318</v>
      </c>
      <c r="B389" s="30" t="s">
        <v>319</v>
      </c>
      <c r="C389" s="64" t="s">
        <v>570</v>
      </c>
      <c r="D389" s="16">
        <v>80000</v>
      </c>
      <c r="E389" s="16">
        <v>100000</v>
      </c>
      <c r="F389" s="17" t="s">
        <v>4</v>
      </c>
      <c r="G389" s="17" t="s">
        <v>425</v>
      </c>
      <c r="H389" s="17" t="s">
        <v>5</v>
      </c>
      <c r="I389" s="17" t="s">
        <v>83</v>
      </c>
      <c r="J389" s="18" t="s">
        <v>116</v>
      </c>
    </row>
    <row r="390" spans="1:10" s="4" customFormat="1" ht="60" x14ac:dyDescent="0.2">
      <c r="A390" s="49" t="s">
        <v>320</v>
      </c>
      <c r="B390" s="30" t="s">
        <v>321</v>
      </c>
      <c r="C390" s="64" t="s">
        <v>571</v>
      </c>
      <c r="D390" s="45">
        <v>7200000</v>
      </c>
      <c r="E390" s="45">
        <v>9000000</v>
      </c>
      <c r="F390" s="17" t="s">
        <v>170</v>
      </c>
      <c r="G390" s="17" t="s">
        <v>425</v>
      </c>
      <c r="H390" s="17" t="s">
        <v>5</v>
      </c>
      <c r="I390" s="17" t="s">
        <v>15</v>
      </c>
      <c r="J390" s="18" t="s">
        <v>322</v>
      </c>
    </row>
    <row r="391" spans="1:10" s="4" customFormat="1" ht="31.5" x14ac:dyDescent="0.2">
      <c r="A391" s="49" t="s">
        <v>663</v>
      </c>
      <c r="B391" s="30"/>
      <c r="C391" s="64"/>
      <c r="D391" s="16">
        <v>7840000</v>
      </c>
      <c r="E391" s="16">
        <v>9800000</v>
      </c>
      <c r="F391" s="17"/>
      <c r="G391" s="17"/>
      <c r="H391" s="17"/>
      <c r="I391" s="17"/>
      <c r="J391" s="18"/>
    </row>
    <row r="392" spans="1:10" s="4" customFormat="1" ht="90" x14ac:dyDescent="0.2">
      <c r="A392" s="49" t="s">
        <v>323</v>
      </c>
      <c r="B392" s="30" t="s">
        <v>324</v>
      </c>
      <c r="C392" s="64" t="s">
        <v>572</v>
      </c>
      <c r="D392" s="16">
        <v>199920</v>
      </c>
      <c r="E392" s="16">
        <v>249900</v>
      </c>
      <c r="F392" s="17" t="s">
        <v>4</v>
      </c>
      <c r="G392" s="17" t="s">
        <v>425</v>
      </c>
      <c r="H392" s="17" t="s">
        <v>5</v>
      </c>
      <c r="I392" s="17" t="s">
        <v>12</v>
      </c>
      <c r="J392" s="18" t="s">
        <v>325</v>
      </c>
    </row>
    <row r="393" spans="1:10" s="4" customFormat="1" ht="90" x14ac:dyDescent="0.2">
      <c r="A393" s="49" t="s">
        <v>326</v>
      </c>
      <c r="B393" s="30" t="s">
        <v>327</v>
      </c>
      <c r="C393" s="64" t="s">
        <v>572</v>
      </c>
      <c r="D393" s="16">
        <v>32000</v>
      </c>
      <c r="E393" s="16">
        <v>40000</v>
      </c>
      <c r="F393" s="17" t="s">
        <v>4</v>
      </c>
      <c r="G393" s="17" t="s">
        <v>425</v>
      </c>
      <c r="H393" s="17" t="s">
        <v>5</v>
      </c>
      <c r="I393" s="17" t="s">
        <v>79</v>
      </c>
      <c r="J393" s="18" t="s">
        <v>328</v>
      </c>
    </row>
    <row r="394" spans="1:10" s="4" customFormat="1" ht="45" x14ac:dyDescent="0.2">
      <c r="A394" s="49" t="s">
        <v>329</v>
      </c>
      <c r="B394" s="30" t="s">
        <v>330</v>
      </c>
      <c r="C394" s="64" t="s">
        <v>573</v>
      </c>
      <c r="D394" s="45">
        <v>280000</v>
      </c>
      <c r="E394" s="45">
        <v>350000</v>
      </c>
      <c r="F394" s="17" t="s">
        <v>19</v>
      </c>
      <c r="G394" s="17" t="s">
        <v>425</v>
      </c>
      <c r="H394" s="17" t="s">
        <v>5</v>
      </c>
      <c r="I394" s="17" t="s">
        <v>12</v>
      </c>
      <c r="J394" s="18" t="s">
        <v>110</v>
      </c>
    </row>
    <row r="395" spans="1:10" s="78" customFormat="1" ht="47.25" x14ac:dyDescent="0.2">
      <c r="A395" s="72" t="s">
        <v>1122</v>
      </c>
      <c r="B395" s="73"/>
      <c r="C395" s="74"/>
      <c r="D395" s="75">
        <v>248000</v>
      </c>
      <c r="E395" s="75">
        <v>310000</v>
      </c>
      <c r="F395" s="76"/>
      <c r="G395" s="76"/>
      <c r="H395" s="76"/>
      <c r="I395" s="76"/>
      <c r="J395" s="77"/>
    </row>
    <row r="396" spans="1:10" s="4" customFormat="1" ht="90" x14ac:dyDescent="0.2">
      <c r="A396" s="49" t="s">
        <v>331</v>
      </c>
      <c r="B396" s="30" t="s">
        <v>332</v>
      </c>
      <c r="C396" s="64" t="s">
        <v>572</v>
      </c>
      <c r="D396" s="16">
        <v>192000</v>
      </c>
      <c r="E396" s="16">
        <v>240000</v>
      </c>
      <c r="F396" s="17" t="s">
        <v>4</v>
      </c>
      <c r="G396" s="17" t="s">
        <v>425</v>
      </c>
      <c r="H396" s="17" t="s">
        <v>5</v>
      </c>
      <c r="I396" s="17" t="s">
        <v>12</v>
      </c>
      <c r="J396" s="18" t="s">
        <v>333</v>
      </c>
    </row>
    <row r="397" spans="1:10" s="4" customFormat="1" ht="75" x14ac:dyDescent="0.2">
      <c r="A397" s="49" t="s">
        <v>334</v>
      </c>
      <c r="B397" s="30" t="s">
        <v>335</v>
      </c>
      <c r="C397" s="64" t="s">
        <v>573</v>
      </c>
      <c r="D397" s="16">
        <v>48000</v>
      </c>
      <c r="E397" s="16">
        <v>60000</v>
      </c>
      <c r="F397" s="17" t="s">
        <v>4</v>
      </c>
      <c r="G397" s="17" t="s">
        <v>425</v>
      </c>
      <c r="H397" s="17" t="s">
        <v>5</v>
      </c>
      <c r="I397" s="17" t="s">
        <v>12</v>
      </c>
      <c r="J397" s="18" t="s">
        <v>336</v>
      </c>
    </row>
    <row r="398" spans="1:10" s="4" customFormat="1" ht="60" x14ac:dyDescent="0.2">
      <c r="A398" s="49" t="s">
        <v>337</v>
      </c>
      <c r="B398" s="30" t="s">
        <v>338</v>
      </c>
      <c r="C398" s="64" t="s">
        <v>573</v>
      </c>
      <c r="D398" s="16">
        <v>40000</v>
      </c>
      <c r="E398" s="16">
        <v>50000</v>
      </c>
      <c r="F398" s="17" t="s">
        <v>4</v>
      </c>
      <c r="G398" s="17" t="s">
        <v>425</v>
      </c>
      <c r="H398" s="17" t="s">
        <v>5</v>
      </c>
      <c r="I398" s="17" t="s">
        <v>12</v>
      </c>
      <c r="J398" s="18" t="s">
        <v>336</v>
      </c>
    </row>
    <row r="399" spans="1:10" s="4" customFormat="1" ht="75" x14ac:dyDescent="0.2">
      <c r="A399" s="49" t="s">
        <v>339</v>
      </c>
      <c r="B399" s="30" t="s">
        <v>340</v>
      </c>
      <c r="C399" s="64" t="s">
        <v>573</v>
      </c>
      <c r="D399" s="16">
        <v>100000</v>
      </c>
      <c r="E399" s="16">
        <v>125000</v>
      </c>
      <c r="F399" s="17" t="s">
        <v>4</v>
      </c>
      <c r="G399" s="17" t="s">
        <v>425</v>
      </c>
      <c r="H399" s="17" t="s">
        <v>5</v>
      </c>
      <c r="I399" s="17" t="s">
        <v>93</v>
      </c>
      <c r="J399" s="18" t="s">
        <v>7</v>
      </c>
    </row>
    <row r="400" spans="1:10" s="4" customFormat="1" ht="45" x14ac:dyDescent="0.2">
      <c r="A400" s="49" t="s">
        <v>341</v>
      </c>
      <c r="B400" s="30" t="s">
        <v>342</v>
      </c>
      <c r="C400" s="64" t="s">
        <v>574</v>
      </c>
      <c r="D400" s="16">
        <v>24000</v>
      </c>
      <c r="E400" s="16">
        <v>30000</v>
      </c>
      <c r="F400" s="17" t="s">
        <v>4</v>
      </c>
      <c r="G400" s="17" t="s">
        <v>425</v>
      </c>
      <c r="H400" s="17" t="s">
        <v>5</v>
      </c>
      <c r="I400" s="17" t="s">
        <v>12</v>
      </c>
      <c r="J400" s="18" t="s">
        <v>110</v>
      </c>
    </row>
    <row r="401" spans="1:10" s="4" customFormat="1" ht="60" x14ac:dyDescent="0.2">
      <c r="A401" s="49" t="s">
        <v>343</v>
      </c>
      <c r="B401" s="44" t="s">
        <v>344</v>
      </c>
      <c r="C401" s="65" t="s">
        <v>571</v>
      </c>
      <c r="D401" s="45">
        <v>160000</v>
      </c>
      <c r="E401" s="45">
        <v>200000</v>
      </c>
      <c r="F401" s="17" t="s">
        <v>4</v>
      </c>
      <c r="G401" s="46" t="s">
        <v>425</v>
      </c>
      <c r="H401" s="17" t="s">
        <v>5</v>
      </c>
      <c r="I401" s="46" t="s">
        <v>12</v>
      </c>
      <c r="J401" s="47" t="s">
        <v>80</v>
      </c>
    </row>
    <row r="402" spans="1:10" s="4" customFormat="1" ht="60" x14ac:dyDescent="0.2">
      <c r="A402" s="49" t="s">
        <v>663</v>
      </c>
      <c r="B402" s="30" t="s">
        <v>708</v>
      </c>
      <c r="C402" s="64" t="s">
        <v>721</v>
      </c>
      <c r="D402" s="16">
        <f>SUM(D404:D409)</f>
        <v>142400</v>
      </c>
      <c r="E402" s="16">
        <f>SUM(E404:E409)</f>
        <v>178000</v>
      </c>
      <c r="F402" s="17"/>
      <c r="G402" s="17" t="s">
        <v>426</v>
      </c>
      <c r="H402" s="17"/>
      <c r="I402" s="17" t="s">
        <v>79</v>
      </c>
      <c r="J402" s="69" t="s">
        <v>715</v>
      </c>
    </row>
    <row r="403" spans="1:10" s="4" customFormat="1" ht="31.5" x14ac:dyDescent="0.2">
      <c r="A403" s="49" t="s">
        <v>776</v>
      </c>
      <c r="B403" s="30"/>
      <c r="C403" s="64"/>
      <c r="D403" s="16"/>
      <c r="E403" s="16"/>
      <c r="F403" s="17"/>
      <c r="G403" s="17"/>
      <c r="H403" s="17"/>
      <c r="I403" s="17"/>
      <c r="J403" s="18" t="s">
        <v>1011</v>
      </c>
    </row>
    <row r="404" spans="1:10" s="4" customFormat="1" ht="75" x14ac:dyDescent="0.2">
      <c r="A404" s="49"/>
      <c r="B404" s="30" t="s">
        <v>709</v>
      </c>
      <c r="C404" s="64" t="s">
        <v>720</v>
      </c>
      <c r="D404" s="16">
        <v>8000</v>
      </c>
      <c r="E404" s="16">
        <v>10000</v>
      </c>
      <c r="F404" s="17"/>
      <c r="G404" s="17"/>
      <c r="H404" s="17"/>
      <c r="I404" s="17"/>
      <c r="J404" s="18" t="s">
        <v>710</v>
      </c>
    </row>
    <row r="405" spans="1:10" s="4" customFormat="1" ht="60" x14ac:dyDescent="0.2">
      <c r="A405" s="49"/>
      <c r="B405" s="30" t="s">
        <v>711</v>
      </c>
      <c r="C405" s="64" t="s">
        <v>721</v>
      </c>
      <c r="D405" s="16">
        <v>60000</v>
      </c>
      <c r="E405" s="16">
        <v>75000</v>
      </c>
      <c r="F405" s="17"/>
      <c r="G405" s="17"/>
      <c r="H405" s="17"/>
      <c r="I405" s="17"/>
      <c r="J405" s="69" t="s">
        <v>712</v>
      </c>
    </row>
    <row r="406" spans="1:10" s="4" customFormat="1" ht="31.5" x14ac:dyDescent="0.2">
      <c r="A406" s="49" t="s">
        <v>776</v>
      </c>
      <c r="B406" s="30"/>
      <c r="C406" s="64"/>
      <c r="D406" s="16"/>
      <c r="E406" s="16"/>
      <c r="F406" s="17"/>
      <c r="G406" s="17"/>
      <c r="H406" s="17"/>
      <c r="I406" s="17"/>
      <c r="J406" s="18" t="s">
        <v>821</v>
      </c>
    </row>
    <row r="407" spans="1:10" s="4" customFormat="1" ht="60" x14ac:dyDescent="0.2">
      <c r="A407" s="49"/>
      <c r="B407" s="30" t="s">
        <v>713</v>
      </c>
      <c r="C407" s="64" t="s">
        <v>721</v>
      </c>
      <c r="D407" s="16">
        <v>56000</v>
      </c>
      <c r="E407" s="16">
        <v>70000</v>
      </c>
      <c r="F407" s="17"/>
      <c r="G407" s="17"/>
      <c r="H407" s="17"/>
      <c r="I407" s="17"/>
      <c r="J407" s="69" t="s">
        <v>712</v>
      </c>
    </row>
    <row r="408" spans="1:10" s="4" customFormat="1" ht="31.5" x14ac:dyDescent="0.2">
      <c r="A408" s="49" t="s">
        <v>776</v>
      </c>
      <c r="B408" s="30"/>
      <c r="C408" s="64"/>
      <c r="D408" s="16"/>
      <c r="E408" s="16"/>
      <c r="F408" s="17"/>
      <c r="G408" s="17"/>
      <c r="H408" s="17"/>
      <c r="I408" s="17"/>
      <c r="J408" s="18" t="s">
        <v>821</v>
      </c>
    </row>
    <row r="409" spans="1:10" s="4" customFormat="1" ht="37.5" customHeight="1" x14ac:dyDescent="0.2">
      <c r="A409" s="49"/>
      <c r="B409" s="30" t="s">
        <v>714</v>
      </c>
      <c r="C409" s="64" t="s">
        <v>722</v>
      </c>
      <c r="D409" s="16">
        <v>18400</v>
      </c>
      <c r="E409" s="16">
        <v>23000</v>
      </c>
      <c r="F409" s="17"/>
      <c r="G409" s="17"/>
      <c r="H409" s="17"/>
      <c r="I409" s="17"/>
      <c r="J409" s="18" t="s">
        <v>710</v>
      </c>
    </row>
    <row r="410" spans="1:10" s="4" customFormat="1" ht="105" x14ac:dyDescent="0.2">
      <c r="A410" s="49" t="s">
        <v>493</v>
      </c>
      <c r="B410" s="30" t="s">
        <v>494</v>
      </c>
      <c r="C410" s="64" t="s">
        <v>575</v>
      </c>
      <c r="D410" s="16">
        <v>24000</v>
      </c>
      <c r="E410" s="16">
        <v>30000</v>
      </c>
      <c r="F410" s="17" t="s">
        <v>4</v>
      </c>
      <c r="G410" s="17" t="s">
        <v>425</v>
      </c>
      <c r="H410" s="17" t="s">
        <v>5</v>
      </c>
      <c r="I410" s="17" t="s">
        <v>93</v>
      </c>
      <c r="J410" s="18" t="s">
        <v>495</v>
      </c>
    </row>
    <row r="411" spans="1:10" s="4" customFormat="1" ht="60" x14ac:dyDescent="0.2">
      <c r="A411" s="49" t="s">
        <v>931</v>
      </c>
      <c r="B411" s="30" t="s">
        <v>636</v>
      </c>
      <c r="C411" s="64" t="s">
        <v>571</v>
      </c>
      <c r="D411" s="16">
        <v>35000</v>
      </c>
      <c r="E411" s="16">
        <v>43750</v>
      </c>
      <c r="F411" s="17" t="s">
        <v>4</v>
      </c>
      <c r="G411" s="17" t="s">
        <v>425</v>
      </c>
      <c r="H411" s="17" t="s">
        <v>5</v>
      </c>
      <c r="I411" s="17" t="s">
        <v>6</v>
      </c>
      <c r="J411" s="18" t="s">
        <v>640</v>
      </c>
    </row>
    <row r="412" spans="1:10" s="4" customFormat="1" ht="60" x14ac:dyDescent="0.2">
      <c r="A412" s="49" t="s">
        <v>932</v>
      </c>
      <c r="B412" s="30" t="s">
        <v>637</v>
      </c>
      <c r="C412" s="64" t="s">
        <v>568</v>
      </c>
      <c r="D412" s="16">
        <v>80000</v>
      </c>
      <c r="E412" s="16">
        <v>100000</v>
      </c>
      <c r="F412" s="17" t="s">
        <v>4</v>
      </c>
      <c r="G412" s="17" t="s">
        <v>425</v>
      </c>
      <c r="H412" s="17" t="s">
        <v>5</v>
      </c>
      <c r="I412" s="17" t="s">
        <v>12</v>
      </c>
      <c r="J412" s="18" t="s">
        <v>641</v>
      </c>
    </row>
    <row r="413" spans="1:10" s="4" customFormat="1" ht="60" x14ac:dyDescent="0.2">
      <c r="A413" s="49" t="s">
        <v>933</v>
      </c>
      <c r="B413" s="30" t="s">
        <v>638</v>
      </c>
      <c r="C413" s="64" t="s">
        <v>639</v>
      </c>
      <c r="D413" s="16">
        <v>190000</v>
      </c>
      <c r="E413" s="16">
        <v>190000</v>
      </c>
      <c r="F413" s="17" t="s">
        <v>4</v>
      </c>
      <c r="G413" s="17" t="s">
        <v>425</v>
      </c>
      <c r="H413" s="17" t="s">
        <v>5</v>
      </c>
      <c r="I413" s="17" t="s">
        <v>83</v>
      </c>
      <c r="J413" s="18" t="s">
        <v>116</v>
      </c>
    </row>
    <row r="414" spans="1:10" s="4" customFormat="1" ht="60" x14ac:dyDescent="0.2">
      <c r="A414" s="49" t="s">
        <v>934</v>
      </c>
      <c r="B414" s="30" t="s">
        <v>719</v>
      </c>
      <c r="C414" s="64" t="s">
        <v>723</v>
      </c>
      <c r="D414" s="16">
        <v>88000</v>
      </c>
      <c r="E414" s="16">
        <v>110000</v>
      </c>
      <c r="F414" s="17" t="s">
        <v>4</v>
      </c>
      <c r="G414" s="17" t="s">
        <v>425</v>
      </c>
      <c r="H414" s="17" t="s">
        <v>5</v>
      </c>
      <c r="I414" s="17" t="s">
        <v>486</v>
      </c>
      <c r="J414" s="18" t="s">
        <v>333</v>
      </c>
    </row>
    <row r="415" spans="1:10" s="4" customFormat="1" ht="75" x14ac:dyDescent="0.2">
      <c r="A415" s="49" t="s">
        <v>935</v>
      </c>
      <c r="B415" s="30" t="s">
        <v>759</v>
      </c>
      <c r="C415" s="64" t="s">
        <v>567</v>
      </c>
      <c r="D415" s="16">
        <v>73600</v>
      </c>
      <c r="E415" s="16">
        <v>92000</v>
      </c>
      <c r="F415" s="17" t="s">
        <v>4</v>
      </c>
      <c r="G415" s="17" t="s">
        <v>425</v>
      </c>
      <c r="H415" s="17" t="s">
        <v>5</v>
      </c>
      <c r="I415" s="17" t="s">
        <v>486</v>
      </c>
      <c r="J415" s="18" t="s">
        <v>762</v>
      </c>
    </row>
    <row r="416" spans="1:10" s="4" customFormat="1" ht="75" x14ac:dyDescent="0.2">
      <c r="A416" s="49" t="s">
        <v>936</v>
      </c>
      <c r="B416" s="30" t="s">
        <v>760</v>
      </c>
      <c r="C416" s="64" t="s">
        <v>567</v>
      </c>
      <c r="D416" s="16">
        <v>40000</v>
      </c>
      <c r="E416" s="16">
        <v>50000</v>
      </c>
      <c r="F416" s="17" t="s">
        <v>4</v>
      </c>
      <c r="G416" s="17" t="s">
        <v>425</v>
      </c>
      <c r="H416" s="17" t="s">
        <v>5</v>
      </c>
      <c r="I416" s="17" t="s">
        <v>486</v>
      </c>
      <c r="J416" s="18" t="s">
        <v>763</v>
      </c>
    </row>
    <row r="417" spans="1:10" s="4" customFormat="1" ht="60" x14ac:dyDescent="0.2">
      <c r="A417" s="49" t="s">
        <v>937</v>
      </c>
      <c r="B417" s="30" t="s">
        <v>761</v>
      </c>
      <c r="C417" s="64" t="s">
        <v>568</v>
      </c>
      <c r="D417" s="16">
        <v>33000</v>
      </c>
      <c r="E417" s="16">
        <v>41250</v>
      </c>
      <c r="F417" s="17" t="s">
        <v>4</v>
      </c>
      <c r="G417" s="17" t="s">
        <v>425</v>
      </c>
      <c r="H417" s="17" t="s">
        <v>5</v>
      </c>
      <c r="I417" s="17" t="s">
        <v>65</v>
      </c>
      <c r="J417" s="18" t="s">
        <v>764</v>
      </c>
    </row>
    <row r="418" spans="1:10" s="4" customFormat="1" ht="60" x14ac:dyDescent="0.2">
      <c r="A418" s="49" t="s">
        <v>938</v>
      </c>
      <c r="B418" s="30" t="s">
        <v>775</v>
      </c>
      <c r="C418" s="64" t="s">
        <v>568</v>
      </c>
      <c r="D418" s="16">
        <v>112000</v>
      </c>
      <c r="E418" s="16">
        <v>140000</v>
      </c>
      <c r="F418" s="17" t="s">
        <v>4</v>
      </c>
      <c r="G418" s="17" t="s">
        <v>425</v>
      </c>
      <c r="H418" s="17" t="s">
        <v>5</v>
      </c>
      <c r="I418" s="17" t="s">
        <v>65</v>
      </c>
      <c r="J418" s="18" t="s">
        <v>764</v>
      </c>
    </row>
    <row r="419" spans="1:10" s="4" customFormat="1" ht="60" x14ac:dyDescent="0.2">
      <c r="A419" s="49" t="s">
        <v>939</v>
      </c>
      <c r="B419" s="30" t="s">
        <v>724</v>
      </c>
      <c r="C419" s="64" t="s">
        <v>571</v>
      </c>
      <c r="D419" s="16">
        <v>72000</v>
      </c>
      <c r="E419" s="16">
        <v>90000</v>
      </c>
      <c r="F419" s="17" t="s">
        <v>4</v>
      </c>
      <c r="G419" s="17" t="s">
        <v>425</v>
      </c>
      <c r="H419" s="17" t="s">
        <v>5</v>
      </c>
      <c r="I419" s="17" t="s">
        <v>486</v>
      </c>
      <c r="J419" s="18" t="s">
        <v>725</v>
      </c>
    </row>
    <row r="420" spans="1:10" s="4" customFormat="1" ht="60" x14ac:dyDescent="0.2">
      <c r="A420" s="49" t="s">
        <v>940</v>
      </c>
      <c r="B420" s="30" t="s">
        <v>765</v>
      </c>
      <c r="C420" s="64" t="s">
        <v>568</v>
      </c>
      <c r="D420" s="16">
        <v>30000</v>
      </c>
      <c r="E420" s="16">
        <v>37500</v>
      </c>
      <c r="F420" s="17" t="s">
        <v>4</v>
      </c>
      <c r="G420" s="17" t="s">
        <v>425</v>
      </c>
      <c r="H420" s="17" t="s">
        <v>5</v>
      </c>
      <c r="I420" s="17" t="s">
        <v>65</v>
      </c>
      <c r="J420" s="18" t="s">
        <v>764</v>
      </c>
    </row>
    <row r="421" spans="1:10" s="4" customFormat="1" ht="75" x14ac:dyDescent="0.2">
      <c r="A421" s="49" t="s">
        <v>941</v>
      </c>
      <c r="B421" s="67" t="s">
        <v>772</v>
      </c>
      <c r="C421" s="64" t="s">
        <v>567</v>
      </c>
      <c r="D421" s="45">
        <v>640000</v>
      </c>
      <c r="E421" s="45">
        <v>800000</v>
      </c>
      <c r="F421" s="17" t="s">
        <v>19</v>
      </c>
      <c r="G421" s="17" t="s">
        <v>425</v>
      </c>
      <c r="H421" s="17" t="s">
        <v>5</v>
      </c>
      <c r="I421" s="17" t="s">
        <v>486</v>
      </c>
      <c r="J421" s="18" t="s">
        <v>763</v>
      </c>
    </row>
    <row r="422" spans="1:10" s="78" customFormat="1" ht="47.25" x14ac:dyDescent="0.2">
      <c r="A422" s="72" t="s">
        <v>1122</v>
      </c>
      <c r="B422" s="73"/>
      <c r="C422" s="74"/>
      <c r="D422" s="75">
        <v>800000</v>
      </c>
      <c r="E422" s="75">
        <v>1000000</v>
      </c>
      <c r="F422" s="76"/>
      <c r="G422" s="76"/>
      <c r="H422" s="76"/>
      <c r="I422" s="76"/>
      <c r="J422" s="77"/>
    </row>
    <row r="423" spans="1:10" s="4" customFormat="1" ht="47.25" x14ac:dyDescent="0.2">
      <c r="A423" s="49" t="s">
        <v>942</v>
      </c>
      <c r="B423" s="67" t="s">
        <v>773</v>
      </c>
      <c r="C423" s="64" t="s">
        <v>767</v>
      </c>
      <c r="D423" s="45">
        <v>500000</v>
      </c>
      <c r="E423" s="45">
        <v>625000</v>
      </c>
      <c r="F423" s="17" t="s">
        <v>19</v>
      </c>
      <c r="G423" s="17" t="s">
        <v>425</v>
      </c>
      <c r="H423" s="17" t="s">
        <v>5</v>
      </c>
      <c r="I423" s="17" t="s">
        <v>486</v>
      </c>
      <c r="J423" s="18" t="s">
        <v>30</v>
      </c>
    </row>
    <row r="424" spans="1:10" s="78" customFormat="1" ht="47.25" x14ac:dyDescent="0.2">
      <c r="A424" s="72" t="s">
        <v>1122</v>
      </c>
      <c r="B424" s="73"/>
      <c r="C424" s="74"/>
      <c r="D424" s="75">
        <v>320000</v>
      </c>
      <c r="E424" s="75">
        <v>400000</v>
      </c>
      <c r="F424" s="76"/>
      <c r="G424" s="76"/>
      <c r="H424" s="76"/>
      <c r="I424" s="76"/>
      <c r="J424" s="77"/>
    </row>
    <row r="425" spans="1:10" s="4" customFormat="1" ht="47.25" x14ac:dyDescent="0.2">
      <c r="A425" s="49" t="s">
        <v>943</v>
      </c>
      <c r="B425" s="30" t="s">
        <v>766</v>
      </c>
      <c r="C425" s="64" t="s">
        <v>768</v>
      </c>
      <c r="D425" s="16">
        <v>2560000</v>
      </c>
      <c r="E425" s="16">
        <v>3200000</v>
      </c>
      <c r="F425" s="17" t="s">
        <v>170</v>
      </c>
      <c r="G425" s="17" t="s">
        <v>425</v>
      </c>
      <c r="H425" s="17" t="s">
        <v>5</v>
      </c>
      <c r="I425" s="17" t="s">
        <v>486</v>
      </c>
      <c r="J425" s="18" t="s">
        <v>769</v>
      </c>
    </row>
    <row r="426" spans="1:10" s="4" customFormat="1" ht="60" x14ac:dyDescent="0.2">
      <c r="A426" s="49" t="s">
        <v>944</v>
      </c>
      <c r="B426" s="30" t="s">
        <v>876</v>
      </c>
      <c r="C426" s="64" t="s">
        <v>877</v>
      </c>
      <c r="D426" s="16">
        <v>196000</v>
      </c>
      <c r="E426" s="16">
        <v>245000</v>
      </c>
      <c r="F426" s="17" t="s">
        <v>4</v>
      </c>
      <c r="G426" s="17" t="s">
        <v>425</v>
      </c>
      <c r="H426" s="17" t="s">
        <v>5</v>
      </c>
      <c r="I426" s="17" t="s">
        <v>128</v>
      </c>
      <c r="J426" s="18" t="s">
        <v>875</v>
      </c>
    </row>
    <row r="427" spans="1:10" s="4" customFormat="1" ht="90" x14ac:dyDescent="0.2">
      <c r="A427" s="49" t="s">
        <v>945</v>
      </c>
      <c r="B427" s="30" t="s">
        <v>878</v>
      </c>
      <c r="C427" s="64" t="s">
        <v>879</v>
      </c>
      <c r="D427" s="16">
        <v>56000</v>
      </c>
      <c r="E427" s="16">
        <v>70000</v>
      </c>
      <c r="F427" s="17" t="s">
        <v>4</v>
      </c>
      <c r="G427" s="17" t="s">
        <v>425</v>
      </c>
      <c r="H427" s="17" t="s">
        <v>5</v>
      </c>
      <c r="I427" s="17" t="s">
        <v>128</v>
      </c>
      <c r="J427" s="18" t="s">
        <v>875</v>
      </c>
    </row>
    <row r="428" spans="1:10" s="4" customFormat="1" ht="90" x14ac:dyDescent="0.2">
      <c r="A428" s="50" t="s">
        <v>946</v>
      </c>
      <c r="B428" s="44" t="s">
        <v>1135</v>
      </c>
      <c r="C428" s="65" t="s">
        <v>879</v>
      </c>
      <c r="D428" s="45">
        <v>30000</v>
      </c>
      <c r="E428" s="45">
        <v>37500</v>
      </c>
      <c r="F428" s="46" t="s">
        <v>4</v>
      </c>
      <c r="G428" s="46" t="s">
        <v>425</v>
      </c>
      <c r="H428" s="46" t="s">
        <v>5</v>
      </c>
      <c r="I428" s="46" t="s">
        <v>128</v>
      </c>
      <c r="J428" s="47" t="s">
        <v>875</v>
      </c>
    </row>
    <row r="429" spans="1:10" s="4" customFormat="1" ht="76.5" x14ac:dyDescent="0.2">
      <c r="A429" s="50" t="s">
        <v>947</v>
      </c>
      <c r="B429" s="44" t="s">
        <v>1221</v>
      </c>
      <c r="C429" s="65" t="s">
        <v>880</v>
      </c>
      <c r="D429" s="45">
        <v>96000</v>
      </c>
      <c r="E429" s="45">
        <v>120000</v>
      </c>
      <c r="F429" s="46" t="s">
        <v>4</v>
      </c>
      <c r="G429" s="46" t="s">
        <v>425</v>
      </c>
      <c r="H429" s="46" t="s">
        <v>5</v>
      </c>
      <c r="I429" s="46" t="s">
        <v>128</v>
      </c>
      <c r="J429" s="47" t="s">
        <v>875</v>
      </c>
    </row>
    <row r="430" spans="1:10" s="4" customFormat="1" ht="75" x14ac:dyDescent="0.2">
      <c r="A430" s="49" t="s">
        <v>948</v>
      </c>
      <c r="B430" s="30" t="s">
        <v>881</v>
      </c>
      <c r="C430" s="64" t="s">
        <v>880</v>
      </c>
      <c r="D430" s="16">
        <v>48000</v>
      </c>
      <c r="E430" s="16">
        <v>60000</v>
      </c>
      <c r="F430" s="17" t="s">
        <v>4</v>
      </c>
      <c r="G430" s="17" t="s">
        <v>425</v>
      </c>
      <c r="H430" s="17" t="s">
        <v>5</v>
      </c>
      <c r="I430" s="17" t="s">
        <v>128</v>
      </c>
      <c r="J430" s="18" t="s">
        <v>875</v>
      </c>
    </row>
    <row r="431" spans="1:10" s="4" customFormat="1" ht="90" x14ac:dyDescent="0.2">
      <c r="A431" s="49" t="s">
        <v>949</v>
      </c>
      <c r="B431" s="30" t="s">
        <v>882</v>
      </c>
      <c r="C431" s="64" t="s">
        <v>883</v>
      </c>
      <c r="D431" s="16">
        <v>198400</v>
      </c>
      <c r="E431" s="16">
        <v>248000</v>
      </c>
      <c r="F431" s="17" t="s">
        <v>4</v>
      </c>
      <c r="G431" s="17" t="s">
        <v>425</v>
      </c>
      <c r="H431" s="17" t="s">
        <v>5</v>
      </c>
      <c r="I431" s="17" t="s">
        <v>128</v>
      </c>
      <c r="J431" s="18" t="s">
        <v>875</v>
      </c>
    </row>
    <row r="432" spans="1:10" s="4" customFormat="1" ht="60" x14ac:dyDescent="0.2">
      <c r="A432" s="49" t="s">
        <v>950</v>
      </c>
      <c r="B432" s="30" t="s">
        <v>884</v>
      </c>
      <c r="C432" s="64" t="s">
        <v>571</v>
      </c>
      <c r="D432" s="16">
        <v>196800</v>
      </c>
      <c r="E432" s="16">
        <v>246000</v>
      </c>
      <c r="F432" s="17" t="s">
        <v>4</v>
      </c>
      <c r="G432" s="17" t="s">
        <v>425</v>
      </c>
      <c r="H432" s="17" t="s">
        <v>5</v>
      </c>
      <c r="I432" s="17" t="s">
        <v>65</v>
      </c>
      <c r="J432" s="47" t="s">
        <v>885</v>
      </c>
    </row>
    <row r="433" spans="1:10" s="78" customFormat="1" ht="47.25" x14ac:dyDescent="0.2">
      <c r="A433" s="72" t="s">
        <v>1122</v>
      </c>
      <c r="B433" s="73"/>
      <c r="C433" s="74"/>
      <c r="D433" s="75"/>
      <c r="E433" s="75"/>
      <c r="F433" s="76"/>
      <c r="G433" s="76"/>
      <c r="H433" s="76"/>
      <c r="I433" s="76"/>
      <c r="J433" s="77" t="s">
        <v>875</v>
      </c>
    </row>
    <row r="434" spans="1:10" s="78" customFormat="1" ht="60" x14ac:dyDescent="0.2">
      <c r="A434" s="72" t="s">
        <v>1139</v>
      </c>
      <c r="B434" s="73" t="s">
        <v>1137</v>
      </c>
      <c r="C434" s="74" t="s">
        <v>1138</v>
      </c>
      <c r="D434" s="75">
        <v>130000</v>
      </c>
      <c r="E434" s="75">
        <v>162500</v>
      </c>
      <c r="F434" s="76" t="s">
        <v>4</v>
      </c>
      <c r="G434" s="76" t="s">
        <v>425</v>
      </c>
      <c r="H434" s="76" t="s">
        <v>5</v>
      </c>
      <c r="I434" s="76" t="s">
        <v>128</v>
      </c>
      <c r="J434" s="77" t="s">
        <v>1136</v>
      </c>
    </row>
    <row r="435" spans="1:10" s="78" customFormat="1" ht="90" x14ac:dyDescent="0.2">
      <c r="A435" s="72" t="s">
        <v>1142</v>
      </c>
      <c r="B435" s="73" t="s">
        <v>1141</v>
      </c>
      <c r="C435" s="74" t="s">
        <v>572</v>
      </c>
      <c r="D435" s="75">
        <v>40000</v>
      </c>
      <c r="E435" s="75">
        <v>50000</v>
      </c>
      <c r="F435" s="76" t="s">
        <v>4</v>
      </c>
      <c r="G435" s="76" t="s">
        <v>425</v>
      </c>
      <c r="H435" s="76" t="s">
        <v>5</v>
      </c>
      <c r="I435" s="76" t="s">
        <v>65</v>
      </c>
      <c r="J435" s="77" t="s">
        <v>1140</v>
      </c>
    </row>
    <row r="436" spans="1:10" s="78" customFormat="1" ht="60" x14ac:dyDescent="0.2">
      <c r="A436" s="72" t="s">
        <v>1145</v>
      </c>
      <c r="B436" s="73" t="s">
        <v>1144</v>
      </c>
      <c r="C436" s="74" t="s">
        <v>568</v>
      </c>
      <c r="D436" s="75">
        <v>60000</v>
      </c>
      <c r="E436" s="75">
        <v>75000</v>
      </c>
      <c r="F436" s="76" t="s">
        <v>4</v>
      </c>
      <c r="G436" s="76" t="s">
        <v>425</v>
      </c>
      <c r="H436" s="76" t="s">
        <v>5</v>
      </c>
      <c r="I436" s="76" t="s">
        <v>128</v>
      </c>
      <c r="J436" s="77" t="s">
        <v>1143</v>
      </c>
    </row>
    <row r="437" spans="1:10" s="78" customFormat="1" ht="60" x14ac:dyDescent="0.2">
      <c r="A437" s="72" t="s">
        <v>1146</v>
      </c>
      <c r="B437" s="73" t="s">
        <v>1147</v>
      </c>
      <c r="C437" s="74" t="s">
        <v>721</v>
      </c>
      <c r="D437" s="75">
        <v>32000</v>
      </c>
      <c r="E437" s="75">
        <v>40000</v>
      </c>
      <c r="F437" s="76" t="s">
        <v>4</v>
      </c>
      <c r="G437" s="76" t="s">
        <v>425</v>
      </c>
      <c r="H437" s="76" t="s">
        <v>5</v>
      </c>
      <c r="I437" s="76" t="s">
        <v>128</v>
      </c>
      <c r="J437" s="77" t="s">
        <v>875</v>
      </c>
    </row>
    <row r="438" spans="1:10" s="78" customFormat="1" ht="47.25" x14ac:dyDescent="0.2">
      <c r="A438" s="72" t="s">
        <v>1148</v>
      </c>
      <c r="B438" s="73" t="s">
        <v>1150</v>
      </c>
      <c r="C438" s="74" t="s">
        <v>1149</v>
      </c>
      <c r="D438" s="75">
        <v>56000</v>
      </c>
      <c r="E438" s="75">
        <v>70000</v>
      </c>
      <c r="F438" s="76" t="s">
        <v>4</v>
      </c>
      <c r="G438" s="76" t="s">
        <v>425</v>
      </c>
      <c r="H438" s="76" t="s">
        <v>5</v>
      </c>
      <c r="I438" s="76" t="s">
        <v>128</v>
      </c>
      <c r="J438" s="77" t="s">
        <v>875</v>
      </c>
    </row>
    <row r="439" spans="1:10" s="78" customFormat="1" ht="60" x14ac:dyDescent="0.2">
      <c r="A439" s="72" t="s">
        <v>1151</v>
      </c>
      <c r="B439" s="73" t="s">
        <v>1152</v>
      </c>
      <c r="C439" s="74" t="s">
        <v>568</v>
      </c>
      <c r="D439" s="75">
        <v>92000</v>
      </c>
      <c r="E439" s="75">
        <v>115000</v>
      </c>
      <c r="F439" s="76" t="s">
        <v>4</v>
      </c>
      <c r="G439" s="76" t="s">
        <v>425</v>
      </c>
      <c r="H439" s="76" t="s">
        <v>5</v>
      </c>
      <c r="I439" s="76" t="s">
        <v>128</v>
      </c>
      <c r="J439" s="77" t="s">
        <v>875</v>
      </c>
    </row>
    <row r="440" spans="1:10" s="78" customFormat="1" ht="60" x14ac:dyDescent="0.2">
      <c r="A440" s="72" t="s">
        <v>1153</v>
      </c>
      <c r="B440" s="73" t="s">
        <v>1154</v>
      </c>
      <c r="C440" s="74" t="s">
        <v>568</v>
      </c>
      <c r="D440" s="75">
        <v>64000</v>
      </c>
      <c r="E440" s="75">
        <v>80000</v>
      </c>
      <c r="F440" s="76" t="s">
        <v>4</v>
      </c>
      <c r="G440" s="76" t="s">
        <v>425</v>
      </c>
      <c r="H440" s="76" t="s">
        <v>5</v>
      </c>
      <c r="I440" s="76" t="s">
        <v>128</v>
      </c>
      <c r="J440" s="77" t="s">
        <v>875</v>
      </c>
    </row>
    <row r="441" spans="1:10" s="78" customFormat="1" ht="60" x14ac:dyDescent="0.2">
      <c r="A441" s="72" t="s">
        <v>1155</v>
      </c>
      <c r="B441" s="73" t="s">
        <v>1156</v>
      </c>
      <c r="C441" s="74" t="s">
        <v>568</v>
      </c>
      <c r="D441" s="75">
        <v>160000</v>
      </c>
      <c r="E441" s="75">
        <v>200000</v>
      </c>
      <c r="F441" s="76" t="s">
        <v>4</v>
      </c>
      <c r="G441" s="76" t="s">
        <v>425</v>
      </c>
      <c r="H441" s="76" t="s">
        <v>5</v>
      </c>
      <c r="I441" s="76" t="s">
        <v>128</v>
      </c>
      <c r="J441" s="77" t="s">
        <v>875</v>
      </c>
    </row>
    <row r="442" spans="1:10" s="78" customFormat="1" ht="60" x14ac:dyDescent="0.2">
      <c r="A442" s="72" t="s">
        <v>1157</v>
      </c>
      <c r="B442" s="73" t="s">
        <v>1158</v>
      </c>
      <c r="C442" s="74" t="s">
        <v>568</v>
      </c>
      <c r="D442" s="75">
        <v>36000</v>
      </c>
      <c r="E442" s="75">
        <v>45000</v>
      </c>
      <c r="F442" s="76" t="s">
        <v>4</v>
      </c>
      <c r="G442" s="76" t="s">
        <v>425</v>
      </c>
      <c r="H442" s="76" t="s">
        <v>5</v>
      </c>
      <c r="I442" s="76" t="s">
        <v>128</v>
      </c>
      <c r="J442" s="77" t="s">
        <v>875</v>
      </c>
    </row>
    <row r="443" spans="1:10" s="78" customFormat="1" ht="60" x14ac:dyDescent="0.2">
      <c r="A443" s="72" t="s">
        <v>1159</v>
      </c>
      <c r="B443" s="73" t="s">
        <v>1160</v>
      </c>
      <c r="C443" s="74" t="s">
        <v>568</v>
      </c>
      <c r="D443" s="75">
        <v>143200</v>
      </c>
      <c r="E443" s="75">
        <v>179000</v>
      </c>
      <c r="F443" s="76" t="s">
        <v>4</v>
      </c>
      <c r="G443" s="76" t="s">
        <v>425</v>
      </c>
      <c r="H443" s="76" t="s">
        <v>5</v>
      </c>
      <c r="I443" s="76" t="s">
        <v>128</v>
      </c>
      <c r="J443" s="77" t="s">
        <v>875</v>
      </c>
    </row>
    <row r="444" spans="1:10" s="78" customFormat="1" ht="60" x14ac:dyDescent="0.2">
      <c r="A444" s="72" t="s">
        <v>1177</v>
      </c>
      <c r="B444" s="73" t="s">
        <v>1178</v>
      </c>
      <c r="C444" s="74" t="s">
        <v>568</v>
      </c>
      <c r="D444" s="75">
        <v>144000</v>
      </c>
      <c r="E444" s="75">
        <v>180000</v>
      </c>
      <c r="F444" s="76" t="s">
        <v>4</v>
      </c>
      <c r="G444" s="76" t="s">
        <v>425</v>
      </c>
      <c r="H444" s="76" t="s">
        <v>5</v>
      </c>
      <c r="I444" s="76" t="s">
        <v>279</v>
      </c>
      <c r="J444" s="77" t="s">
        <v>875</v>
      </c>
    </row>
    <row r="445" spans="1:10" s="78" customFormat="1" ht="60" x14ac:dyDescent="0.2">
      <c r="A445" s="72" t="s">
        <v>1179</v>
      </c>
      <c r="B445" s="73" t="s">
        <v>1180</v>
      </c>
      <c r="C445" s="74" t="s">
        <v>568</v>
      </c>
      <c r="D445" s="75">
        <v>52000</v>
      </c>
      <c r="E445" s="75">
        <v>65000</v>
      </c>
      <c r="F445" s="76" t="s">
        <v>4</v>
      </c>
      <c r="G445" s="76" t="s">
        <v>425</v>
      </c>
      <c r="H445" s="76" t="s">
        <v>5</v>
      </c>
      <c r="I445" s="76" t="s">
        <v>279</v>
      </c>
      <c r="J445" s="77" t="s">
        <v>875</v>
      </c>
    </row>
    <row r="446" spans="1:10" s="78" customFormat="1" ht="60" x14ac:dyDescent="0.2">
      <c r="A446" s="72" t="s">
        <v>1181</v>
      </c>
      <c r="B446" s="73" t="s">
        <v>1182</v>
      </c>
      <c r="C446" s="74" t="s">
        <v>568</v>
      </c>
      <c r="D446" s="75">
        <v>24000</v>
      </c>
      <c r="E446" s="75">
        <v>30000</v>
      </c>
      <c r="F446" s="76" t="s">
        <v>4</v>
      </c>
      <c r="G446" s="76" t="s">
        <v>425</v>
      </c>
      <c r="H446" s="76" t="s">
        <v>5</v>
      </c>
      <c r="I446" s="76" t="s">
        <v>279</v>
      </c>
      <c r="J446" s="77" t="s">
        <v>875</v>
      </c>
    </row>
    <row r="447" spans="1:10" s="78" customFormat="1" ht="60" x14ac:dyDescent="0.2">
      <c r="A447" s="72" t="s">
        <v>1183</v>
      </c>
      <c r="B447" s="73" t="s">
        <v>309</v>
      </c>
      <c r="C447" s="74" t="s">
        <v>568</v>
      </c>
      <c r="D447" s="75">
        <v>28000</v>
      </c>
      <c r="E447" s="75">
        <v>35000</v>
      </c>
      <c r="F447" s="76" t="s">
        <v>4</v>
      </c>
      <c r="G447" s="76" t="s">
        <v>425</v>
      </c>
      <c r="H447" s="76" t="s">
        <v>5</v>
      </c>
      <c r="I447" s="76" t="s">
        <v>279</v>
      </c>
      <c r="J447" s="77" t="s">
        <v>875</v>
      </c>
    </row>
    <row r="448" spans="1:10" s="78" customFormat="1" ht="60" x14ac:dyDescent="0.2">
      <c r="A448" s="72" t="s">
        <v>1184</v>
      </c>
      <c r="B448" s="73" t="s">
        <v>1185</v>
      </c>
      <c r="C448" s="74" t="s">
        <v>568</v>
      </c>
      <c r="D448" s="75">
        <v>48000</v>
      </c>
      <c r="E448" s="75">
        <v>60000</v>
      </c>
      <c r="F448" s="76" t="s">
        <v>4</v>
      </c>
      <c r="G448" s="76" t="s">
        <v>425</v>
      </c>
      <c r="H448" s="76" t="s">
        <v>5</v>
      </c>
      <c r="I448" s="76" t="s">
        <v>279</v>
      </c>
      <c r="J448" s="77" t="s">
        <v>875</v>
      </c>
    </row>
    <row r="449" spans="1:10" s="78" customFormat="1" ht="60" x14ac:dyDescent="0.2">
      <c r="A449" s="72" t="s">
        <v>1186</v>
      </c>
      <c r="B449" s="73" t="s">
        <v>1187</v>
      </c>
      <c r="C449" s="74" t="s">
        <v>568</v>
      </c>
      <c r="D449" s="75">
        <v>96000</v>
      </c>
      <c r="E449" s="75">
        <v>120000</v>
      </c>
      <c r="F449" s="76" t="s">
        <v>4</v>
      </c>
      <c r="G449" s="76" t="s">
        <v>425</v>
      </c>
      <c r="H449" s="76" t="s">
        <v>5</v>
      </c>
      <c r="I449" s="76" t="s">
        <v>279</v>
      </c>
      <c r="J449" s="77" t="s">
        <v>875</v>
      </c>
    </row>
    <row r="450" spans="1:10" s="78" customFormat="1" ht="60" x14ac:dyDescent="0.2">
      <c r="A450" s="72" t="s">
        <v>1188</v>
      </c>
      <c r="B450" s="73" t="s">
        <v>1189</v>
      </c>
      <c r="C450" s="74" t="s">
        <v>568</v>
      </c>
      <c r="D450" s="75">
        <v>96000</v>
      </c>
      <c r="E450" s="75">
        <v>120000</v>
      </c>
      <c r="F450" s="76" t="s">
        <v>4</v>
      </c>
      <c r="G450" s="76" t="s">
        <v>425</v>
      </c>
      <c r="H450" s="76" t="s">
        <v>5</v>
      </c>
      <c r="I450" s="76" t="s">
        <v>279</v>
      </c>
      <c r="J450" s="77" t="s">
        <v>875</v>
      </c>
    </row>
    <row r="451" spans="1:10" s="78" customFormat="1" ht="60" x14ac:dyDescent="0.2">
      <c r="A451" s="72" t="s">
        <v>1190</v>
      </c>
      <c r="B451" s="73" t="s">
        <v>1191</v>
      </c>
      <c r="C451" s="74" t="s">
        <v>568</v>
      </c>
      <c r="D451" s="75">
        <v>48000</v>
      </c>
      <c r="E451" s="75">
        <v>60000</v>
      </c>
      <c r="F451" s="76" t="s">
        <v>4</v>
      </c>
      <c r="G451" s="76" t="s">
        <v>425</v>
      </c>
      <c r="H451" s="76" t="s">
        <v>5</v>
      </c>
      <c r="I451" s="76" t="s">
        <v>279</v>
      </c>
      <c r="J451" s="77" t="s">
        <v>875</v>
      </c>
    </row>
    <row r="452" spans="1:10" s="78" customFormat="1" ht="75" x14ac:dyDescent="0.2">
      <c r="A452" s="72" t="s">
        <v>1192</v>
      </c>
      <c r="B452" s="73" t="s">
        <v>1193</v>
      </c>
      <c r="C452" s="74" t="s">
        <v>567</v>
      </c>
      <c r="D452" s="75">
        <v>54000</v>
      </c>
      <c r="E452" s="75">
        <v>67500</v>
      </c>
      <c r="F452" s="76" t="s">
        <v>4</v>
      </c>
      <c r="G452" s="76" t="s">
        <v>425</v>
      </c>
      <c r="H452" s="76" t="s">
        <v>5</v>
      </c>
      <c r="I452" s="76" t="s">
        <v>279</v>
      </c>
      <c r="J452" s="77" t="s">
        <v>875</v>
      </c>
    </row>
    <row r="453" spans="1:10" s="78" customFormat="1" ht="60" x14ac:dyDescent="0.2">
      <c r="A453" s="72" t="s">
        <v>1194</v>
      </c>
      <c r="B453" s="73" t="s">
        <v>299</v>
      </c>
      <c r="C453" s="74" t="s">
        <v>568</v>
      </c>
      <c r="D453" s="75">
        <v>890000</v>
      </c>
      <c r="E453" s="75">
        <v>1112500</v>
      </c>
      <c r="F453" s="76" t="s">
        <v>189</v>
      </c>
      <c r="G453" s="76" t="s">
        <v>425</v>
      </c>
      <c r="H453" s="76" t="s">
        <v>5</v>
      </c>
      <c r="I453" s="76" t="s">
        <v>279</v>
      </c>
      <c r="J453" s="77" t="s">
        <v>875</v>
      </c>
    </row>
    <row r="454" spans="1:10" s="78" customFormat="1" ht="60" x14ac:dyDescent="0.2">
      <c r="A454" s="72" t="s">
        <v>1195</v>
      </c>
      <c r="B454" s="73" t="s">
        <v>1196</v>
      </c>
      <c r="C454" s="74" t="s">
        <v>570</v>
      </c>
      <c r="D454" s="75">
        <v>56000</v>
      </c>
      <c r="E454" s="75">
        <v>70000</v>
      </c>
      <c r="F454" s="76" t="s">
        <v>4</v>
      </c>
      <c r="G454" s="76" t="s">
        <v>425</v>
      </c>
      <c r="H454" s="76" t="s">
        <v>5</v>
      </c>
      <c r="I454" s="76" t="s">
        <v>279</v>
      </c>
      <c r="J454" s="77" t="s">
        <v>875</v>
      </c>
    </row>
    <row r="455" spans="1:10" s="78" customFormat="1" ht="90" x14ac:dyDescent="0.2">
      <c r="A455" s="72" t="s">
        <v>1197</v>
      </c>
      <c r="B455" s="73" t="s">
        <v>1198</v>
      </c>
      <c r="C455" s="74" t="s">
        <v>576</v>
      </c>
      <c r="D455" s="75">
        <v>32000</v>
      </c>
      <c r="E455" s="75">
        <v>40000</v>
      </c>
      <c r="F455" s="76" t="s">
        <v>4</v>
      </c>
      <c r="G455" s="76" t="s">
        <v>425</v>
      </c>
      <c r="H455" s="76" t="s">
        <v>5</v>
      </c>
      <c r="I455" s="76" t="s">
        <v>279</v>
      </c>
      <c r="J455" s="77" t="s">
        <v>875</v>
      </c>
    </row>
    <row r="456" spans="1:10" s="78" customFormat="1" ht="75" x14ac:dyDescent="0.2">
      <c r="A456" s="72" t="s">
        <v>1199</v>
      </c>
      <c r="B456" s="73" t="s">
        <v>1200</v>
      </c>
      <c r="C456" s="74" t="s">
        <v>569</v>
      </c>
      <c r="D456" s="75">
        <v>26000</v>
      </c>
      <c r="E456" s="75">
        <v>32500</v>
      </c>
      <c r="F456" s="76" t="s">
        <v>4</v>
      </c>
      <c r="G456" s="76" t="s">
        <v>425</v>
      </c>
      <c r="H456" s="76" t="s">
        <v>5</v>
      </c>
      <c r="I456" s="76" t="s">
        <v>279</v>
      </c>
      <c r="J456" s="77" t="s">
        <v>875</v>
      </c>
    </row>
    <row r="457" spans="1:10" s="78" customFormat="1" ht="60" x14ac:dyDescent="0.2">
      <c r="A457" s="72" t="s">
        <v>1201</v>
      </c>
      <c r="B457" s="73" t="s">
        <v>1202</v>
      </c>
      <c r="C457" s="74" t="s">
        <v>568</v>
      </c>
      <c r="D457" s="75">
        <v>25600</v>
      </c>
      <c r="E457" s="75">
        <v>32000</v>
      </c>
      <c r="F457" s="76" t="s">
        <v>4</v>
      </c>
      <c r="G457" s="76" t="s">
        <v>425</v>
      </c>
      <c r="H457" s="76" t="s">
        <v>5</v>
      </c>
      <c r="I457" s="76" t="s">
        <v>279</v>
      </c>
      <c r="J457" s="77" t="s">
        <v>875</v>
      </c>
    </row>
    <row r="458" spans="1:10" s="4" customFormat="1" ht="24" customHeight="1" x14ac:dyDescent="0.2">
      <c r="A458" s="40" t="s">
        <v>451</v>
      </c>
      <c r="B458" s="33"/>
      <c r="C458" s="26"/>
      <c r="D458" s="20">
        <f>SUM(D377:D386,D388:D389,D391:D393,D395:D400,D402,D410:D420,D422,D424:D427,D430:D457)</f>
        <v>18411120</v>
      </c>
      <c r="E458" s="20">
        <f>SUM(E377:E386,E388:E389,E391:E393,E395:E400,E402,E410:E420,E422,E424:E427,E430:E457)</f>
        <v>22966400</v>
      </c>
      <c r="F458" s="12"/>
      <c r="G458" s="12"/>
      <c r="H458" s="12"/>
      <c r="I458" s="12"/>
      <c r="J458" s="13"/>
    </row>
    <row r="459" spans="1:10" s="4" customFormat="1" x14ac:dyDescent="0.2">
      <c r="A459" s="51"/>
      <c r="B459" s="30"/>
      <c r="C459" s="28"/>
      <c r="D459" s="16"/>
      <c r="E459" s="16"/>
      <c r="F459" s="17"/>
      <c r="G459" s="17"/>
      <c r="H459" s="17"/>
      <c r="I459" s="17"/>
      <c r="J459" s="18"/>
    </row>
    <row r="460" spans="1:10" s="4" customFormat="1" ht="21" customHeight="1" x14ac:dyDescent="0.2">
      <c r="A460" s="40" t="s">
        <v>452</v>
      </c>
      <c r="B460" s="33"/>
      <c r="C460" s="26"/>
      <c r="D460" s="20"/>
      <c r="E460" s="20"/>
      <c r="F460" s="12"/>
      <c r="G460" s="12"/>
      <c r="H460" s="12"/>
      <c r="I460" s="12"/>
      <c r="J460" s="13"/>
    </row>
    <row r="461" spans="1:10" s="4" customFormat="1" ht="75" x14ac:dyDescent="0.2">
      <c r="A461" s="49" t="s">
        <v>345</v>
      </c>
      <c r="B461" s="30" t="s">
        <v>346</v>
      </c>
      <c r="C461" s="64" t="s">
        <v>577</v>
      </c>
      <c r="D461" s="16">
        <v>120000</v>
      </c>
      <c r="E461" s="16">
        <v>150000</v>
      </c>
      <c r="F461" s="17" t="s">
        <v>4</v>
      </c>
      <c r="G461" s="17" t="s">
        <v>425</v>
      </c>
      <c r="H461" s="17" t="s">
        <v>5</v>
      </c>
      <c r="I461" s="17" t="s">
        <v>83</v>
      </c>
      <c r="J461" s="18" t="s">
        <v>90</v>
      </c>
    </row>
    <row r="462" spans="1:10" s="4" customFormat="1" ht="75" x14ac:dyDescent="0.2">
      <c r="A462" s="49" t="s">
        <v>347</v>
      </c>
      <c r="B462" s="30" t="s">
        <v>348</v>
      </c>
      <c r="C462" s="64" t="s">
        <v>578</v>
      </c>
      <c r="D462" s="16">
        <v>50160</v>
      </c>
      <c r="E462" s="16">
        <v>62700</v>
      </c>
      <c r="F462" s="17" t="s">
        <v>4</v>
      </c>
      <c r="G462" s="17" t="s">
        <v>425</v>
      </c>
      <c r="H462" s="17" t="s">
        <v>5</v>
      </c>
      <c r="I462" s="17" t="s">
        <v>83</v>
      </c>
      <c r="J462" s="18" t="s">
        <v>349</v>
      </c>
    </row>
    <row r="463" spans="1:10" s="4" customFormat="1" ht="60" x14ac:dyDescent="0.2">
      <c r="A463" s="49" t="s">
        <v>350</v>
      </c>
      <c r="B463" s="30" t="s">
        <v>351</v>
      </c>
      <c r="C463" s="64" t="s">
        <v>524</v>
      </c>
      <c r="D463" s="16">
        <v>800000</v>
      </c>
      <c r="E463" s="16">
        <v>1000000</v>
      </c>
      <c r="F463" s="17" t="s">
        <v>19</v>
      </c>
      <c r="G463" s="17" t="s">
        <v>425</v>
      </c>
      <c r="H463" s="17" t="s">
        <v>5</v>
      </c>
      <c r="I463" s="17" t="s">
        <v>83</v>
      </c>
      <c r="J463" s="18" t="s">
        <v>204</v>
      </c>
    </row>
    <row r="464" spans="1:10" s="4" customFormat="1" ht="60" x14ac:dyDescent="0.2">
      <c r="A464" s="49" t="s">
        <v>352</v>
      </c>
      <c r="B464" s="30" t="s">
        <v>353</v>
      </c>
      <c r="C464" s="64" t="s">
        <v>502</v>
      </c>
      <c r="D464" s="16">
        <v>30000</v>
      </c>
      <c r="E464" s="16">
        <v>37500</v>
      </c>
      <c r="F464" s="17" t="s">
        <v>4</v>
      </c>
      <c r="G464" s="17" t="s">
        <v>425</v>
      </c>
      <c r="H464" s="17" t="s">
        <v>5</v>
      </c>
      <c r="I464" s="17" t="s">
        <v>6</v>
      </c>
      <c r="J464" s="18" t="s">
        <v>354</v>
      </c>
    </row>
    <row r="465" spans="1:10" s="4" customFormat="1" ht="91.5" x14ac:dyDescent="0.2">
      <c r="A465" s="50" t="s">
        <v>355</v>
      </c>
      <c r="B465" s="44" t="s">
        <v>1004</v>
      </c>
      <c r="C465" s="65" t="s">
        <v>579</v>
      </c>
      <c r="D465" s="45">
        <v>60000</v>
      </c>
      <c r="E465" s="45">
        <v>75000</v>
      </c>
      <c r="F465" s="46" t="s">
        <v>4</v>
      </c>
      <c r="G465" s="46" t="s">
        <v>425</v>
      </c>
      <c r="H465" s="46" t="s">
        <v>5</v>
      </c>
      <c r="I465" s="46" t="s">
        <v>6</v>
      </c>
      <c r="J465" s="47" t="s">
        <v>354</v>
      </c>
    </row>
    <row r="466" spans="1:10" s="4" customFormat="1" ht="45" x14ac:dyDescent="0.2">
      <c r="A466" s="49" t="s">
        <v>356</v>
      </c>
      <c r="B466" s="30" t="s">
        <v>357</v>
      </c>
      <c r="C466" s="65" t="s">
        <v>524</v>
      </c>
      <c r="D466" s="45">
        <v>200000</v>
      </c>
      <c r="E466" s="45">
        <v>250000</v>
      </c>
      <c r="F466" s="17" t="s">
        <v>4</v>
      </c>
      <c r="G466" s="17" t="s">
        <v>425</v>
      </c>
      <c r="H466" s="17" t="s">
        <v>5</v>
      </c>
      <c r="I466" s="46" t="s">
        <v>83</v>
      </c>
      <c r="J466" s="47" t="s">
        <v>358</v>
      </c>
    </row>
    <row r="467" spans="1:10" s="4" customFormat="1" ht="60" x14ac:dyDescent="0.2">
      <c r="A467" s="49" t="s">
        <v>663</v>
      </c>
      <c r="B467" s="30"/>
      <c r="C467" s="64" t="s">
        <v>517</v>
      </c>
      <c r="D467" s="16">
        <v>142400</v>
      </c>
      <c r="E467" s="16">
        <v>178000</v>
      </c>
      <c r="F467" s="17"/>
      <c r="G467" s="17"/>
      <c r="H467" s="17"/>
      <c r="I467" s="17" t="s">
        <v>79</v>
      </c>
      <c r="J467" s="18" t="s">
        <v>726</v>
      </c>
    </row>
    <row r="468" spans="1:10" s="4" customFormat="1" ht="75" x14ac:dyDescent="0.2">
      <c r="A468" s="49" t="s">
        <v>359</v>
      </c>
      <c r="B468" s="30" t="s">
        <v>360</v>
      </c>
      <c r="C468" s="64" t="s">
        <v>578</v>
      </c>
      <c r="D468" s="16">
        <v>50000</v>
      </c>
      <c r="E468" s="16">
        <v>62500</v>
      </c>
      <c r="F468" s="17" t="s">
        <v>4</v>
      </c>
      <c r="G468" s="17" t="s">
        <v>425</v>
      </c>
      <c r="H468" s="17" t="s">
        <v>5</v>
      </c>
      <c r="I468" s="17" t="s">
        <v>6</v>
      </c>
      <c r="J468" s="18" t="s">
        <v>361</v>
      </c>
    </row>
    <row r="469" spans="1:10" s="4" customFormat="1" ht="60" x14ac:dyDescent="0.2">
      <c r="A469" s="49" t="s">
        <v>362</v>
      </c>
      <c r="B469" s="30" t="s">
        <v>585</v>
      </c>
      <c r="C469" s="64" t="s">
        <v>526</v>
      </c>
      <c r="D469" s="45">
        <v>80172</v>
      </c>
      <c r="E469" s="45">
        <v>100215</v>
      </c>
      <c r="F469" s="17" t="s">
        <v>4</v>
      </c>
      <c r="G469" s="17" t="s">
        <v>425</v>
      </c>
      <c r="H469" s="17" t="s">
        <v>5</v>
      </c>
      <c r="I469" s="17" t="s">
        <v>83</v>
      </c>
      <c r="J469" s="47" t="s">
        <v>363</v>
      </c>
    </row>
    <row r="470" spans="1:10" s="4" customFormat="1" ht="31.5" x14ac:dyDescent="0.2">
      <c r="A470" s="49" t="s">
        <v>663</v>
      </c>
      <c r="B470" s="30"/>
      <c r="C470" s="64"/>
      <c r="D470" s="16">
        <v>132000</v>
      </c>
      <c r="E470" s="16">
        <v>165000</v>
      </c>
      <c r="F470" s="17"/>
      <c r="G470" s="17"/>
      <c r="H470" s="17"/>
      <c r="I470" s="17"/>
      <c r="J470" s="18" t="s">
        <v>770</v>
      </c>
    </row>
    <row r="471" spans="1:10" s="4" customFormat="1" ht="136.5" x14ac:dyDescent="0.2">
      <c r="A471" s="50" t="s">
        <v>364</v>
      </c>
      <c r="B471" s="30" t="s">
        <v>1005</v>
      </c>
      <c r="C471" s="65" t="s">
        <v>521</v>
      </c>
      <c r="D471" s="45">
        <v>20000</v>
      </c>
      <c r="E471" s="45">
        <v>25000</v>
      </c>
      <c r="F471" s="46" t="s">
        <v>4</v>
      </c>
      <c r="G471" s="46" t="s">
        <v>425</v>
      </c>
      <c r="H471" s="46" t="s">
        <v>5</v>
      </c>
      <c r="I471" s="46" t="s">
        <v>83</v>
      </c>
      <c r="J471" s="47" t="s">
        <v>365</v>
      </c>
    </row>
    <row r="472" spans="1:10" s="4" customFormat="1" ht="75" x14ac:dyDescent="0.2">
      <c r="A472" s="49" t="s">
        <v>366</v>
      </c>
      <c r="B472" s="30" t="s">
        <v>367</v>
      </c>
      <c r="C472" s="64" t="s">
        <v>521</v>
      </c>
      <c r="D472" s="16">
        <v>116000</v>
      </c>
      <c r="E472" s="16">
        <v>145000</v>
      </c>
      <c r="F472" s="17" t="s">
        <v>4</v>
      </c>
      <c r="G472" s="17" t="s">
        <v>425</v>
      </c>
      <c r="H472" s="17" t="s">
        <v>5</v>
      </c>
      <c r="I472" s="17" t="s">
        <v>6</v>
      </c>
      <c r="J472" s="18" t="s">
        <v>368</v>
      </c>
    </row>
    <row r="473" spans="1:10" s="4" customFormat="1" ht="75" x14ac:dyDescent="0.2">
      <c r="A473" s="49" t="s">
        <v>369</v>
      </c>
      <c r="B473" s="30" t="s">
        <v>370</v>
      </c>
      <c r="C473" s="64" t="s">
        <v>521</v>
      </c>
      <c r="D473" s="16">
        <v>64000</v>
      </c>
      <c r="E473" s="16">
        <v>80000</v>
      </c>
      <c r="F473" s="17" t="s">
        <v>4</v>
      </c>
      <c r="G473" s="17" t="s">
        <v>425</v>
      </c>
      <c r="H473" s="17" t="s">
        <v>5</v>
      </c>
      <c r="I473" s="17" t="s">
        <v>93</v>
      </c>
      <c r="J473" s="18" t="s">
        <v>371</v>
      </c>
    </row>
    <row r="474" spans="1:10" s="4" customFormat="1" ht="75" x14ac:dyDescent="0.2">
      <c r="A474" s="49" t="s">
        <v>372</v>
      </c>
      <c r="B474" s="30" t="s">
        <v>373</v>
      </c>
      <c r="C474" s="64" t="s">
        <v>521</v>
      </c>
      <c r="D474" s="16">
        <v>36000</v>
      </c>
      <c r="E474" s="16">
        <v>45000</v>
      </c>
      <c r="F474" s="17" t="s">
        <v>4</v>
      </c>
      <c r="G474" s="17" t="s">
        <v>425</v>
      </c>
      <c r="H474" s="17" t="s">
        <v>5</v>
      </c>
      <c r="I474" s="17" t="s">
        <v>93</v>
      </c>
      <c r="J474" s="18" t="s">
        <v>371</v>
      </c>
    </row>
    <row r="475" spans="1:10" s="4" customFormat="1" ht="75" x14ac:dyDescent="0.2">
      <c r="A475" s="49" t="s">
        <v>374</v>
      </c>
      <c r="B475" s="30" t="s">
        <v>375</v>
      </c>
      <c r="C475" s="64" t="s">
        <v>521</v>
      </c>
      <c r="D475" s="16">
        <v>40000</v>
      </c>
      <c r="E475" s="16">
        <v>50000</v>
      </c>
      <c r="F475" s="17" t="s">
        <v>4</v>
      </c>
      <c r="G475" s="17" t="s">
        <v>425</v>
      </c>
      <c r="H475" s="17" t="s">
        <v>5</v>
      </c>
      <c r="I475" s="17" t="s">
        <v>83</v>
      </c>
      <c r="J475" s="18" t="s">
        <v>376</v>
      </c>
    </row>
    <row r="476" spans="1:10" s="4" customFormat="1" ht="75" x14ac:dyDescent="0.2">
      <c r="A476" s="49" t="s">
        <v>377</v>
      </c>
      <c r="B476" s="30" t="s">
        <v>378</v>
      </c>
      <c r="C476" s="64" t="s">
        <v>521</v>
      </c>
      <c r="D476" s="16">
        <v>40000</v>
      </c>
      <c r="E476" s="16">
        <v>50000</v>
      </c>
      <c r="F476" s="17" t="s">
        <v>4</v>
      </c>
      <c r="G476" s="17" t="s">
        <v>425</v>
      </c>
      <c r="H476" s="17" t="s">
        <v>5</v>
      </c>
      <c r="I476" s="17" t="s">
        <v>6</v>
      </c>
      <c r="J476" s="18" t="s">
        <v>368</v>
      </c>
    </row>
    <row r="477" spans="1:10" s="4" customFormat="1" ht="75" x14ac:dyDescent="0.2">
      <c r="A477" s="49" t="s">
        <v>379</v>
      </c>
      <c r="B477" s="30" t="s">
        <v>380</v>
      </c>
      <c r="C477" s="64" t="s">
        <v>521</v>
      </c>
      <c r="D477" s="16">
        <v>120000</v>
      </c>
      <c r="E477" s="16">
        <v>150000</v>
      </c>
      <c r="F477" s="17" t="s">
        <v>4</v>
      </c>
      <c r="G477" s="17" t="s">
        <v>425</v>
      </c>
      <c r="H477" s="17" t="s">
        <v>5</v>
      </c>
      <c r="I477" s="17" t="s">
        <v>83</v>
      </c>
      <c r="J477" s="18" t="s">
        <v>381</v>
      </c>
    </row>
    <row r="478" spans="1:10" s="4" customFormat="1" ht="60" x14ac:dyDescent="0.2">
      <c r="A478" s="49" t="s">
        <v>382</v>
      </c>
      <c r="B478" s="44" t="s">
        <v>383</v>
      </c>
      <c r="C478" s="64" t="s">
        <v>517</v>
      </c>
      <c r="D478" s="45">
        <v>100000</v>
      </c>
      <c r="E478" s="45">
        <v>125000</v>
      </c>
      <c r="F478" s="17" t="s">
        <v>4</v>
      </c>
      <c r="G478" s="17" t="s">
        <v>425</v>
      </c>
      <c r="H478" s="17" t="s">
        <v>5</v>
      </c>
      <c r="I478" s="17" t="s">
        <v>83</v>
      </c>
      <c r="J478" s="18" t="s">
        <v>87</v>
      </c>
    </row>
    <row r="479" spans="1:10" s="4" customFormat="1" ht="75" x14ac:dyDescent="0.2">
      <c r="A479" s="49" t="s">
        <v>663</v>
      </c>
      <c r="B479" s="30" t="s">
        <v>707</v>
      </c>
      <c r="C479" s="64"/>
      <c r="D479" s="16">
        <v>172400</v>
      </c>
      <c r="E479" s="16">
        <v>215500</v>
      </c>
      <c r="F479" s="17"/>
      <c r="G479" s="17"/>
      <c r="H479" s="17"/>
      <c r="I479" s="17"/>
      <c r="J479" s="18"/>
    </row>
    <row r="480" spans="1:10" s="4" customFormat="1" ht="75" x14ac:dyDescent="0.2">
      <c r="A480" s="49" t="s">
        <v>384</v>
      </c>
      <c r="B480" s="30" t="s">
        <v>385</v>
      </c>
      <c r="C480" s="64" t="s">
        <v>580</v>
      </c>
      <c r="D480" s="16">
        <v>80000</v>
      </c>
      <c r="E480" s="16">
        <v>100000</v>
      </c>
      <c r="F480" s="17" t="s">
        <v>4</v>
      </c>
      <c r="G480" s="17" t="s">
        <v>425</v>
      </c>
      <c r="H480" s="17" t="s">
        <v>5</v>
      </c>
      <c r="I480" s="46" t="s">
        <v>83</v>
      </c>
      <c r="J480" s="47" t="s">
        <v>386</v>
      </c>
    </row>
    <row r="481" spans="1:10" s="4" customFormat="1" ht="31.5" x14ac:dyDescent="0.2">
      <c r="A481" s="49" t="s">
        <v>612</v>
      </c>
      <c r="B481" s="30"/>
      <c r="C481" s="64"/>
      <c r="D481" s="16"/>
      <c r="E481" s="16"/>
      <c r="F481" s="17"/>
      <c r="G481" s="17"/>
      <c r="H481" s="17"/>
      <c r="I481" s="17" t="s">
        <v>6</v>
      </c>
      <c r="J481" s="18" t="s">
        <v>7</v>
      </c>
    </row>
    <row r="482" spans="1:10" s="4" customFormat="1" ht="75" x14ac:dyDescent="0.2">
      <c r="A482" s="49" t="s">
        <v>387</v>
      </c>
      <c r="B482" s="30" t="s">
        <v>388</v>
      </c>
      <c r="C482" s="64" t="s">
        <v>580</v>
      </c>
      <c r="D482" s="45">
        <v>160000</v>
      </c>
      <c r="E482" s="45">
        <v>200000</v>
      </c>
      <c r="F482" s="17" t="s">
        <v>4</v>
      </c>
      <c r="G482" s="17" t="s">
        <v>425</v>
      </c>
      <c r="H482" s="17" t="s">
        <v>5</v>
      </c>
      <c r="I482" s="17" t="s">
        <v>128</v>
      </c>
      <c r="J482" s="18" t="s">
        <v>129</v>
      </c>
    </row>
    <row r="483" spans="1:10" s="78" customFormat="1" ht="31.5" x14ac:dyDescent="0.2">
      <c r="A483" s="72" t="s">
        <v>1033</v>
      </c>
      <c r="B483" s="73"/>
      <c r="C483" s="74"/>
      <c r="D483" s="75">
        <v>188000</v>
      </c>
      <c r="E483" s="75">
        <v>235000</v>
      </c>
      <c r="F483" s="76"/>
      <c r="G483" s="76"/>
      <c r="H483" s="76"/>
      <c r="I483" s="76"/>
      <c r="J483" s="77"/>
    </row>
    <row r="484" spans="1:10" s="4" customFormat="1" ht="75" x14ac:dyDescent="0.2">
      <c r="A484" s="49" t="s">
        <v>389</v>
      </c>
      <c r="B484" s="44" t="s">
        <v>390</v>
      </c>
      <c r="C484" s="64" t="s">
        <v>580</v>
      </c>
      <c r="D484" s="45">
        <v>57600</v>
      </c>
      <c r="E484" s="45">
        <v>72000</v>
      </c>
      <c r="F484" s="17" t="s">
        <v>4</v>
      </c>
      <c r="G484" s="17" t="s">
        <v>425</v>
      </c>
      <c r="H484" s="17" t="s">
        <v>5</v>
      </c>
      <c r="I484" s="17" t="s">
        <v>128</v>
      </c>
      <c r="J484" s="18" t="s">
        <v>129</v>
      </c>
    </row>
    <row r="485" spans="1:10" s="78" customFormat="1" ht="75" x14ac:dyDescent="0.2">
      <c r="A485" s="72" t="s">
        <v>1033</v>
      </c>
      <c r="B485" s="73" t="s">
        <v>1174</v>
      </c>
      <c r="C485" s="74"/>
      <c r="D485" s="75">
        <v>86400</v>
      </c>
      <c r="E485" s="75">
        <v>108000</v>
      </c>
      <c r="F485" s="76"/>
      <c r="G485" s="76"/>
      <c r="H485" s="76"/>
      <c r="I485" s="76"/>
      <c r="J485" s="77"/>
    </row>
    <row r="486" spans="1:10" s="4" customFormat="1" ht="105" x14ac:dyDescent="0.2">
      <c r="A486" s="49" t="s">
        <v>391</v>
      </c>
      <c r="B486" s="44" t="s">
        <v>392</v>
      </c>
      <c r="C486" s="64" t="s">
        <v>514</v>
      </c>
      <c r="D486" s="45">
        <v>48000</v>
      </c>
      <c r="E486" s="45">
        <v>60000</v>
      </c>
      <c r="F486" s="17" t="s">
        <v>4</v>
      </c>
      <c r="G486" s="17" t="s">
        <v>425</v>
      </c>
      <c r="H486" s="17" t="s">
        <v>5</v>
      </c>
      <c r="I486" s="46" t="s">
        <v>128</v>
      </c>
      <c r="J486" s="18" t="s">
        <v>129</v>
      </c>
    </row>
    <row r="487" spans="1:10" s="78" customFormat="1" ht="60" x14ac:dyDescent="0.2">
      <c r="A487" s="72" t="s">
        <v>1033</v>
      </c>
      <c r="B487" s="73" t="s">
        <v>1288</v>
      </c>
      <c r="C487" s="74"/>
      <c r="D487" s="75">
        <v>160000</v>
      </c>
      <c r="E487" s="75">
        <v>200000</v>
      </c>
      <c r="F487" s="76"/>
      <c r="G487" s="76"/>
      <c r="H487" s="76"/>
      <c r="I487" s="76" t="s">
        <v>279</v>
      </c>
      <c r="J487" s="77"/>
    </row>
    <row r="488" spans="1:10" s="4" customFormat="1" ht="75" x14ac:dyDescent="0.2">
      <c r="A488" s="49" t="s">
        <v>393</v>
      </c>
      <c r="B488" s="30" t="s">
        <v>394</v>
      </c>
      <c r="C488" s="64" t="s">
        <v>499</v>
      </c>
      <c r="D488" s="16">
        <v>70000</v>
      </c>
      <c r="E488" s="16">
        <v>87500</v>
      </c>
      <c r="F488" s="17" t="s">
        <v>4</v>
      </c>
      <c r="G488" s="17" t="s">
        <v>425</v>
      </c>
      <c r="H488" s="17" t="s">
        <v>5</v>
      </c>
      <c r="I488" s="17" t="s">
        <v>83</v>
      </c>
      <c r="J488" s="47" t="s">
        <v>87</v>
      </c>
    </row>
    <row r="489" spans="1:10" s="4" customFormat="1" ht="31.5" x14ac:dyDescent="0.2">
      <c r="A489" s="49" t="s">
        <v>612</v>
      </c>
      <c r="B489" s="30"/>
      <c r="C489" s="64"/>
      <c r="D489" s="16"/>
      <c r="E489" s="16"/>
      <c r="F489" s="17"/>
      <c r="G489" s="17"/>
      <c r="H489" s="17"/>
      <c r="I489" s="17"/>
      <c r="J489" s="18" t="s">
        <v>657</v>
      </c>
    </row>
    <row r="490" spans="1:10" s="4" customFormat="1" ht="75" x14ac:dyDescent="0.2">
      <c r="A490" s="49" t="s">
        <v>395</v>
      </c>
      <c r="B490" s="30" t="s">
        <v>396</v>
      </c>
      <c r="C490" s="64" t="s">
        <v>502</v>
      </c>
      <c r="D490" s="16">
        <v>190000</v>
      </c>
      <c r="E490" s="16">
        <v>237500</v>
      </c>
      <c r="F490" s="17" t="s">
        <v>4</v>
      </c>
      <c r="G490" s="17" t="s">
        <v>425</v>
      </c>
      <c r="H490" s="17" t="s">
        <v>5</v>
      </c>
      <c r="I490" s="46" t="s">
        <v>83</v>
      </c>
      <c r="J490" s="47" t="s">
        <v>87</v>
      </c>
    </row>
    <row r="491" spans="1:10" s="78" customFormat="1" ht="31.5" x14ac:dyDescent="0.2">
      <c r="A491" s="72" t="s">
        <v>1033</v>
      </c>
      <c r="B491" s="73"/>
      <c r="C491" s="74"/>
      <c r="D491" s="75"/>
      <c r="E491" s="75"/>
      <c r="F491" s="76"/>
      <c r="G491" s="76"/>
      <c r="H491" s="76"/>
      <c r="I491" s="76" t="s">
        <v>279</v>
      </c>
      <c r="J491" s="77" t="s">
        <v>129</v>
      </c>
    </row>
    <row r="492" spans="1:10" s="4" customFormat="1" ht="75" x14ac:dyDescent="0.2">
      <c r="A492" s="49" t="s">
        <v>397</v>
      </c>
      <c r="B492" s="30" t="s">
        <v>398</v>
      </c>
      <c r="C492" s="64" t="s">
        <v>502</v>
      </c>
      <c r="D492" s="16">
        <v>40000</v>
      </c>
      <c r="E492" s="16">
        <v>50000</v>
      </c>
      <c r="F492" s="17" t="s">
        <v>4</v>
      </c>
      <c r="G492" s="17" t="s">
        <v>425</v>
      </c>
      <c r="H492" s="17" t="s">
        <v>5</v>
      </c>
      <c r="I492" s="17" t="s">
        <v>6</v>
      </c>
      <c r="J492" s="18" t="s">
        <v>7</v>
      </c>
    </row>
    <row r="493" spans="1:10" s="4" customFormat="1" ht="105" x14ac:dyDescent="0.2">
      <c r="A493" s="49" t="s">
        <v>399</v>
      </c>
      <c r="B493" s="30" t="s">
        <v>400</v>
      </c>
      <c r="C493" s="64" t="s">
        <v>581</v>
      </c>
      <c r="D493" s="45">
        <v>875000</v>
      </c>
      <c r="E493" s="45">
        <v>1093750</v>
      </c>
      <c r="F493" s="17" t="s">
        <v>19</v>
      </c>
      <c r="G493" s="17" t="s">
        <v>425</v>
      </c>
      <c r="H493" s="17" t="s">
        <v>401</v>
      </c>
      <c r="I493" s="17" t="s">
        <v>128</v>
      </c>
      <c r="J493" s="18" t="s">
        <v>402</v>
      </c>
    </row>
    <row r="494" spans="1:10" s="78" customFormat="1" ht="31.5" x14ac:dyDescent="0.2">
      <c r="A494" s="72" t="s">
        <v>1033</v>
      </c>
      <c r="B494" s="73"/>
      <c r="C494" s="74"/>
      <c r="D494" s="75">
        <v>838400</v>
      </c>
      <c r="E494" s="75">
        <v>1048000</v>
      </c>
      <c r="F494" s="76"/>
      <c r="G494" s="76"/>
      <c r="H494" s="76"/>
      <c r="I494" s="76"/>
      <c r="J494" s="77"/>
    </row>
    <row r="495" spans="1:10" s="4" customFormat="1" ht="45" x14ac:dyDescent="0.2">
      <c r="A495" s="49" t="s">
        <v>403</v>
      </c>
      <c r="B495" s="30" t="s">
        <v>404</v>
      </c>
      <c r="C495" s="64" t="s">
        <v>524</v>
      </c>
      <c r="D495" s="16">
        <v>6650000</v>
      </c>
      <c r="E495" s="16">
        <v>8312500</v>
      </c>
      <c r="F495" s="17" t="s">
        <v>19</v>
      </c>
      <c r="G495" s="17" t="s">
        <v>425</v>
      </c>
      <c r="H495" s="17" t="s">
        <v>401</v>
      </c>
      <c r="I495" s="17" t="s">
        <v>6</v>
      </c>
      <c r="J495" s="47" t="s">
        <v>405</v>
      </c>
    </row>
    <row r="496" spans="1:10" s="4" customFormat="1" ht="31.5" x14ac:dyDescent="0.2">
      <c r="A496" s="49" t="s">
        <v>612</v>
      </c>
      <c r="B496" s="30"/>
      <c r="C496" s="64"/>
      <c r="D496" s="16"/>
      <c r="E496" s="16"/>
      <c r="F496" s="17"/>
      <c r="G496" s="17"/>
      <c r="H496" s="17"/>
      <c r="I496" s="17"/>
      <c r="J496" s="18" t="s">
        <v>656</v>
      </c>
    </row>
    <row r="497" spans="1:10" s="4" customFormat="1" ht="30" x14ac:dyDescent="0.2">
      <c r="A497" s="49" t="s">
        <v>406</v>
      </c>
      <c r="B497" s="30" t="s">
        <v>407</v>
      </c>
      <c r="C497" s="64" t="s">
        <v>524</v>
      </c>
      <c r="D497" s="16">
        <v>50000</v>
      </c>
      <c r="E497" s="16">
        <v>62500</v>
      </c>
      <c r="F497" s="17" t="s">
        <v>4</v>
      </c>
      <c r="G497" s="17" t="s">
        <v>425</v>
      </c>
      <c r="H497" s="17" t="s">
        <v>5</v>
      </c>
      <c r="I497" s="17" t="s">
        <v>6</v>
      </c>
      <c r="J497" s="18" t="s">
        <v>408</v>
      </c>
    </row>
    <row r="498" spans="1:10" s="4" customFormat="1" ht="60" x14ac:dyDescent="0.2">
      <c r="A498" s="49" t="s">
        <v>409</v>
      </c>
      <c r="B498" s="30" t="s">
        <v>410</v>
      </c>
      <c r="C498" s="64" t="s">
        <v>582</v>
      </c>
      <c r="D498" s="16">
        <v>190000</v>
      </c>
      <c r="E498" s="16">
        <v>237500</v>
      </c>
      <c r="F498" s="17" t="s">
        <v>4</v>
      </c>
      <c r="G498" s="17" t="s">
        <v>425</v>
      </c>
      <c r="H498" s="17" t="s">
        <v>5</v>
      </c>
      <c r="I498" s="17" t="s">
        <v>83</v>
      </c>
      <c r="J498" s="18" t="s">
        <v>411</v>
      </c>
    </row>
    <row r="499" spans="1:10" s="4" customFormat="1" ht="75" x14ac:dyDescent="0.2">
      <c r="A499" s="49" t="s">
        <v>412</v>
      </c>
      <c r="B499" s="30" t="s">
        <v>413</v>
      </c>
      <c r="C499" s="64" t="s">
        <v>583</v>
      </c>
      <c r="D499" s="16">
        <v>60000</v>
      </c>
      <c r="E499" s="16">
        <v>75000</v>
      </c>
      <c r="F499" s="17" t="s">
        <v>4</v>
      </c>
      <c r="G499" s="17" t="s">
        <v>425</v>
      </c>
      <c r="H499" s="17" t="s">
        <v>5</v>
      </c>
      <c r="I499" s="17" t="s">
        <v>6</v>
      </c>
      <c r="J499" s="18" t="s">
        <v>414</v>
      </c>
    </row>
    <row r="500" spans="1:10" s="4" customFormat="1" ht="105" x14ac:dyDescent="0.2">
      <c r="A500" s="49" t="s">
        <v>488</v>
      </c>
      <c r="B500" s="30" t="s">
        <v>489</v>
      </c>
      <c r="C500" s="64" t="s">
        <v>584</v>
      </c>
      <c r="D500" s="16">
        <v>6400000</v>
      </c>
      <c r="E500" s="16">
        <v>8000000</v>
      </c>
      <c r="F500" s="17" t="s">
        <v>19</v>
      </c>
      <c r="G500" s="17" t="s">
        <v>425</v>
      </c>
      <c r="H500" s="17" t="s">
        <v>5</v>
      </c>
      <c r="I500" s="17" t="s">
        <v>6</v>
      </c>
      <c r="J500" s="18" t="s">
        <v>492</v>
      </c>
    </row>
    <row r="501" spans="1:10" s="4" customFormat="1" ht="90" x14ac:dyDescent="0.2">
      <c r="A501" s="49" t="s">
        <v>490</v>
      </c>
      <c r="B501" s="30" t="s">
        <v>491</v>
      </c>
      <c r="C501" s="64" t="s">
        <v>521</v>
      </c>
      <c r="D501" s="16">
        <v>256000</v>
      </c>
      <c r="E501" s="16">
        <v>320000</v>
      </c>
      <c r="F501" s="17" t="s">
        <v>19</v>
      </c>
      <c r="G501" s="17" t="s">
        <v>425</v>
      </c>
      <c r="H501" s="17" t="s">
        <v>5</v>
      </c>
      <c r="I501" s="17" t="s">
        <v>6</v>
      </c>
      <c r="J501" s="18" t="s">
        <v>492</v>
      </c>
    </row>
    <row r="502" spans="1:10" s="4" customFormat="1" ht="60" x14ac:dyDescent="0.2">
      <c r="A502" s="49" t="s">
        <v>951</v>
      </c>
      <c r="B502" s="30" t="s">
        <v>642</v>
      </c>
      <c r="C502" s="64" t="s">
        <v>502</v>
      </c>
      <c r="D502" s="16">
        <v>104000</v>
      </c>
      <c r="E502" s="16">
        <v>130000</v>
      </c>
      <c r="F502" s="17" t="s">
        <v>4</v>
      </c>
      <c r="G502" s="17" t="s">
        <v>425</v>
      </c>
      <c r="H502" s="17" t="s">
        <v>5</v>
      </c>
      <c r="I502" s="17" t="s">
        <v>6</v>
      </c>
      <c r="J502" s="18" t="s">
        <v>648</v>
      </c>
    </row>
    <row r="503" spans="1:10" s="4" customFormat="1" ht="47.25" x14ac:dyDescent="0.2">
      <c r="A503" s="49" t="s">
        <v>952</v>
      </c>
      <c r="B503" s="44" t="s">
        <v>643</v>
      </c>
      <c r="C503" s="64" t="s">
        <v>524</v>
      </c>
      <c r="D503" s="45">
        <v>1909000</v>
      </c>
      <c r="E503" s="45">
        <v>2386250</v>
      </c>
      <c r="F503" s="17" t="s">
        <v>19</v>
      </c>
      <c r="G503" s="17" t="s">
        <v>425</v>
      </c>
      <c r="H503" s="17" t="s">
        <v>5</v>
      </c>
      <c r="I503" s="17" t="s">
        <v>79</v>
      </c>
      <c r="J503" s="18" t="s">
        <v>119</v>
      </c>
    </row>
    <row r="504" spans="1:10" s="4" customFormat="1" ht="31.5" x14ac:dyDescent="0.2">
      <c r="A504" s="49" t="s">
        <v>776</v>
      </c>
      <c r="B504" s="30" t="s">
        <v>777</v>
      </c>
      <c r="C504" s="64"/>
      <c r="D504" s="16">
        <v>2007000</v>
      </c>
      <c r="E504" s="16">
        <v>2508750</v>
      </c>
      <c r="F504" s="17"/>
      <c r="G504" s="17"/>
      <c r="H504" s="17"/>
      <c r="I504" s="17"/>
      <c r="J504" s="18"/>
    </row>
    <row r="505" spans="1:10" s="4" customFormat="1" ht="60" x14ac:dyDescent="0.2">
      <c r="A505" s="49" t="s">
        <v>953</v>
      </c>
      <c r="B505" s="30" t="s">
        <v>644</v>
      </c>
      <c r="C505" s="64" t="s">
        <v>521</v>
      </c>
      <c r="D505" s="45">
        <v>80000</v>
      </c>
      <c r="E505" s="45">
        <v>100000</v>
      </c>
      <c r="F505" s="17" t="s">
        <v>4</v>
      </c>
      <c r="G505" s="17" t="s">
        <v>425</v>
      </c>
      <c r="H505" s="17" t="s">
        <v>5</v>
      </c>
      <c r="I505" s="17" t="s">
        <v>79</v>
      </c>
      <c r="J505" s="18" t="s">
        <v>119</v>
      </c>
    </row>
    <row r="506" spans="1:10" s="4" customFormat="1" ht="31.5" x14ac:dyDescent="0.2">
      <c r="A506" s="49" t="s">
        <v>776</v>
      </c>
      <c r="B506" s="30"/>
      <c r="C506" s="64"/>
      <c r="D506" s="16">
        <v>40000</v>
      </c>
      <c r="E506" s="16">
        <v>50000</v>
      </c>
      <c r="F506" s="17"/>
      <c r="G506" s="17"/>
      <c r="H506" s="17"/>
      <c r="I506" s="17"/>
      <c r="J506" s="18"/>
    </row>
    <row r="507" spans="1:10" s="4" customFormat="1" ht="47.25" x14ac:dyDescent="0.2">
      <c r="A507" s="49" t="s">
        <v>954</v>
      </c>
      <c r="B507" s="30" t="s">
        <v>645</v>
      </c>
      <c r="C507" s="64" t="s">
        <v>524</v>
      </c>
      <c r="D507" s="16">
        <v>35000</v>
      </c>
      <c r="E507" s="16">
        <v>43750</v>
      </c>
      <c r="F507" s="17" t="s">
        <v>4</v>
      </c>
      <c r="G507" s="17" t="s">
        <v>425</v>
      </c>
      <c r="H507" s="17" t="s">
        <v>5</v>
      </c>
      <c r="I507" s="17" t="s">
        <v>93</v>
      </c>
      <c r="J507" s="18" t="s">
        <v>649</v>
      </c>
    </row>
    <row r="508" spans="1:10" s="4" customFormat="1" ht="47.25" x14ac:dyDescent="0.2">
      <c r="A508" s="49" t="s">
        <v>955</v>
      </c>
      <c r="B508" s="44" t="s">
        <v>646</v>
      </c>
      <c r="C508" s="64" t="s">
        <v>524</v>
      </c>
      <c r="D508" s="16">
        <v>44000</v>
      </c>
      <c r="E508" s="16">
        <v>55000</v>
      </c>
      <c r="F508" s="17" t="s">
        <v>4</v>
      </c>
      <c r="G508" s="17" t="s">
        <v>425</v>
      </c>
      <c r="H508" s="17" t="s">
        <v>5</v>
      </c>
      <c r="I508" s="17" t="s">
        <v>93</v>
      </c>
      <c r="J508" s="18" t="s">
        <v>650</v>
      </c>
    </row>
    <row r="509" spans="1:10" s="4" customFormat="1" ht="31.5" x14ac:dyDescent="0.2">
      <c r="A509" s="49" t="s">
        <v>776</v>
      </c>
      <c r="B509" s="30" t="s">
        <v>778</v>
      </c>
      <c r="C509" s="64"/>
      <c r="D509" s="16"/>
      <c r="E509" s="16"/>
      <c r="F509" s="17"/>
      <c r="G509" s="17"/>
      <c r="H509" s="17"/>
      <c r="I509" s="17"/>
      <c r="J509" s="18"/>
    </row>
    <row r="510" spans="1:10" s="4" customFormat="1" ht="60" x14ac:dyDescent="0.2">
      <c r="A510" s="49" t="s">
        <v>956</v>
      </c>
      <c r="B510" s="30" t="s">
        <v>647</v>
      </c>
      <c r="C510" s="65" t="s">
        <v>524</v>
      </c>
      <c r="D510" s="16">
        <v>80000</v>
      </c>
      <c r="E510" s="16">
        <v>100000</v>
      </c>
      <c r="F510" s="17" t="s">
        <v>4</v>
      </c>
      <c r="G510" s="17" t="s">
        <v>425</v>
      </c>
      <c r="H510" s="17" t="s">
        <v>5</v>
      </c>
      <c r="I510" s="17" t="s">
        <v>93</v>
      </c>
      <c r="J510" s="18" t="s">
        <v>651</v>
      </c>
    </row>
    <row r="511" spans="1:10" s="4" customFormat="1" ht="60" x14ac:dyDescent="0.2">
      <c r="A511" s="49" t="s">
        <v>776</v>
      </c>
      <c r="B511" s="30"/>
      <c r="C511" s="64" t="s">
        <v>779</v>
      </c>
      <c r="D511" s="16"/>
      <c r="E511" s="16"/>
      <c r="F511" s="17"/>
      <c r="G511" s="17"/>
      <c r="H511" s="17"/>
      <c r="I511" s="17"/>
      <c r="J511" s="18"/>
    </row>
    <row r="512" spans="1:10" s="4" customFormat="1" ht="60" x14ac:dyDescent="0.2">
      <c r="A512" s="49" t="s">
        <v>957</v>
      </c>
      <c r="B512" s="30" t="s">
        <v>653</v>
      </c>
      <c r="C512" s="64" t="s">
        <v>524</v>
      </c>
      <c r="D512" s="16">
        <v>800000</v>
      </c>
      <c r="E512" s="16">
        <v>1000000</v>
      </c>
      <c r="F512" s="17" t="s">
        <v>19</v>
      </c>
      <c r="G512" s="17" t="s">
        <v>425</v>
      </c>
      <c r="H512" s="17" t="s">
        <v>401</v>
      </c>
      <c r="I512" s="17" t="s">
        <v>6</v>
      </c>
      <c r="J512" s="18" t="s">
        <v>652</v>
      </c>
    </row>
    <row r="513" spans="1:10" s="4" customFormat="1" ht="91.5" x14ac:dyDescent="0.2">
      <c r="A513" s="50" t="s">
        <v>958</v>
      </c>
      <c r="B513" s="44" t="s">
        <v>1028</v>
      </c>
      <c r="C513" s="65" t="s">
        <v>524</v>
      </c>
      <c r="D513" s="45">
        <v>28000</v>
      </c>
      <c r="E513" s="45">
        <v>35000</v>
      </c>
      <c r="F513" s="46" t="s">
        <v>4</v>
      </c>
      <c r="G513" s="46" t="s">
        <v>425</v>
      </c>
      <c r="H513" s="46" t="s">
        <v>5</v>
      </c>
      <c r="I513" s="46" t="s">
        <v>12</v>
      </c>
      <c r="J513" s="47" t="s">
        <v>731</v>
      </c>
    </row>
    <row r="514" spans="1:10" s="4" customFormat="1" ht="91.5" x14ac:dyDescent="0.2">
      <c r="A514" s="50" t="s">
        <v>959</v>
      </c>
      <c r="B514" s="44" t="s">
        <v>1029</v>
      </c>
      <c r="C514" s="65" t="s">
        <v>524</v>
      </c>
      <c r="D514" s="45">
        <v>30000</v>
      </c>
      <c r="E514" s="45">
        <v>37500</v>
      </c>
      <c r="F514" s="46" t="s">
        <v>4</v>
      </c>
      <c r="G514" s="46" t="s">
        <v>425</v>
      </c>
      <c r="H514" s="46" t="s">
        <v>5</v>
      </c>
      <c r="I514" s="46" t="s">
        <v>12</v>
      </c>
      <c r="J514" s="47" t="s">
        <v>731</v>
      </c>
    </row>
    <row r="515" spans="1:10" s="4" customFormat="1" ht="90" x14ac:dyDescent="0.2">
      <c r="A515" s="49" t="s">
        <v>960</v>
      </c>
      <c r="B515" s="30" t="s">
        <v>727</v>
      </c>
      <c r="C515" s="64" t="s">
        <v>517</v>
      </c>
      <c r="D515" s="16">
        <v>120000</v>
      </c>
      <c r="E515" s="16">
        <v>150000</v>
      </c>
      <c r="F515" s="17" t="s">
        <v>4</v>
      </c>
      <c r="G515" s="17" t="s">
        <v>425</v>
      </c>
      <c r="H515" s="17" t="s">
        <v>5</v>
      </c>
      <c r="I515" s="17" t="s">
        <v>12</v>
      </c>
      <c r="J515" s="18" t="s">
        <v>732</v>
      </c>
    </row>
    <row r="516" spans="1:10" s="4" customFormat="1" ht="47.25" x14ac:dyDescent="0.2">
      <c r="A516" s="49" t="s">
        <v>961</v>
      </c>
      <c r="B516" s="30" t="s">
        <v>728</v>
      </c>
      <c r="C516" s="64" t="s">
        <v>524</v>
      </c>
      <c r="D516" s="16">
        <v>4300000</v>
      </c>
      <c r="E516" s="16">
        <v>5375000</v>
      </c>
      <c r="F516" s="17" t="s">
        <v>19</v>
      </c>
      <c r="G516" s="17" t="s">
        <v>425</v>
      </c>
      <c r="H516" s="17" t="s">
        <v>5</v>
      </c>
      <c r="I516" s="17" t="s">
        <v>93</v>
      </c>
      <c r="J516" s="18" t="s">
        <v>119</v>
      </c>
    </row>
    <row r="517" spans="1:10" s="4" customFormat="1" ht="60" x14ac:dyDescent="0.2">
      <c r="A517" s="49" t="s">
        <v>962</v>
      </c>
      <c r="B517" s="30" t="s">
        <v>729</v>
      </c>
      <c r="C517" s="64" t="s">
        <v>521</v>
      </c>
      <c r="D517" s="16">
        <v>100000</v>
      </c>
      <c r="E517" s="16">
        <v>125000</v>
      </c>
      <c r="F517" s="17" t="s">
        <v>4</v>
      </c>
      <c r="G517" s="17" t="s">
        <v>425</v>
      </c>
      <c r="H517" s="17" t="s">
        <v>5</v>
      </c>
      <c r="I517" s="17" t="s">
        <v>93</v>
      </c>
      <c r="J517" s="18" t="s">
        <v>119</v>
      </c>
    </row>
    <row r="518" spans="1:10" s="4" customFormat="1" ht="60" x14ac:dyDescent="0.2">
      <c r="A518" s="49" t="s">
        <v>963</v>
      </c>
      <c r="B518" s="30" t="s">
        <v>730</v>
      </c>
      <c r="C518" s="64" t="s">
        <v>521</v>
      </c>
      <c r="D518" s="16">
        <v>40000</v>
      </c>
      <c r="E518" s="16">
        <v>50000</v>
      </c>
      <c r="F518" s="17" t="s">
        <v>4</v>
      </c>
      <c r="G518" s="17" t="s">
        <v>425</v>
      </c>
      <c r="H518" s="17" t="s">
        <v>5</v>
      </c>
      <c r="I518" s="17" t="s">
        <v>93</v>
      </c>
      <c r="J518" s="18" t="s">
        <v>733</v>
      </c>
    </row>
    <row r="519" spans="1:10" s="4" customFormat="1" ht="47.25" x14ac:dyDescent="0.2">
      <c r="A519" s="49" t="s">
        <v>964</v>
      </c>
      <c r="B519" s="30" t="s">
        <v>734</v>
      </c>
      <c r="C519" s="64" t="s">
        <v>742</v>
      </c>
      <c r="D519" s="16">
        <v>120000</v>
      </c>
      <c r="E519" s="16">
        <v>150000</v>
      </c>
      <c r="F519" s="17" t="s">
        <v>4</v>
      </c>
      <c r="G519" s="17" t="s">
        <v>425</v>
      </c>
      <c r="H519" s="17" t="s">
        <v>5</v>
      </c>
      <c r="I519" s="17" t="s">
        <v>79</v>
      </c>
      <c r="J519" s="18" t="s">
        <v>744</v>
      </c>
    </row>
    <row r="520" spans="1:10" s="4" customFormat="1" ht="91.5" x14ac:dyDescent="0.2">
      <c r="A520" s="50" t="s">
        <v>998</v>
      </c>
      <c r="B520" s="44" t="s">
        <v>1030</v>
      </c>
      <c r="C520" s="65" t="s">
        <v>524</v>
      </c>
      <c r="D520" s="45">
        <v>21000</v>
      </c>
      <c r="E520" s="45">
        <v>26250</v>
      </c>
      <c r="F520" s="46" t="s">
        <v>4</v>
      </c>
      <c r="G520" s="46" t="s">
        <v>425</v>
      </c>
      <c r="H520" s="46" t="s">
        <v>5</v>
      </c>
      <c r="I520" s="46" t="s">
        <v>12</v>
      </c>
      <c r="J520" s="47" t="s">
        <v>745</v>
      </c>
    </row>
    <row r="521" spans="1:10" s="4" customFormat="1" ht="75" x14ac:dyDescent="0.2">
      <c r="A521" s="49" t="s">
        <v>965</v>
      </c>
      <c r="B521" s="44" t="s">
        <v>735</v>
      </c>
      <c r="C521" s="64" t="s">
        <v>521</v>
      </c>
      <c r="D521" s="16">
        <v>40000</v>
      </c>
      <c r="E521" s="16">
        <v>50000</v>
      </c>
      <c r="F521" s="17" t="s">
        <v>4</v>
      </c>
      <c r="G521" s="17" t="s">
        <v>425</v>
      </c>
      <c r="H521" s="17" t="s">
        <v>5</v>
      </c>
      <c r="I521" s="17" t="s">
        <v>12</v>
      </c>
      <c r="J521" s="18" t="s">
        <v>746</v>
      </c>
    </row>
    <row r="522" spans="1:10" s="4" customFormat="1" ht="90" x14ac:dyDescent="0.2">
      <c r="A522" s="72" t="s">
        <v>1033</v>
      </c>
      <c r="B522" s="73" t="s">
        <v>1269</v>
      </c>
      <c r="C522" s="64"/>
      <c r="D522" s="16"/>
      <c r="E522" s="16"/>
      <c r="F522" s="17"/>
      <c r="G522" s="17"/>
      <c r="H522" s="17"/>
      <c r="I522" s="17"/>
      <c r="J522" s="18"/>
    </row>
    <row r="523" spans="1:10" s="4" customFormat="1" ht="60" x14ac:dyDescent="0.2">
      <c r="A523" s="49" t="s">
        <v>966</v>
      </c>
      <c r="B523" s="30" t="s">
        <v>736</v>
      </c>
      <c r="C523" s="64" t="s">
        <v>517</v>
      </c>
      <c r="D523" s="16">
        <v>72000</v>
      </c>
      <c r="E523" s="16">
        <v>90000</v>
      </c>
      <c r="F523" s="17" t="s">
        <v>4</v>
      </c>
      <c r="G523" s="17" t="s">
        <v>425</v>
      </c>
      <c r="H523" s="17" t="s">
        <v>5</v>
      </c>
      <c r="I523" s="17" t="s">
        <v>12</v>
      </c>
      <c r="J523" s="18" t="s">
        <v>747</v>
      </c>
    </row>
    <row r="524" spans="1:10" s="4" customFormat="1" ht="60" x14ac:dyDescent="0.2">
      <c r="A524" s="49" t="s">
        <v>967</v>
      </c>
      <c r="B524" s="30" t="s">
        <v>774</v>
      </c>
      <c r="C524" s="64" t="s">
        <v>517</v>
      </c>
      <c r="D524" s="16">
        <v>40000</v>
      </c>
      <c r="E524" s="16">
        <v>50000</v>
      </c>
      <c r="F524" s="17" t="s">
        <v>4</v>
      </c>
      <c r="G524" s="17" t="s">
        <v>425</v>
      </c>
      <c r="H524" s="17" t="s">
        <v>5</v>
      </c>
      <c r="I524" s="17" t="s">
        <v>79</v>
      </c>
      <c r="J524" s="18" t="s">
        <v>748</v>
      </c>
    </row>
    <row r="525" spans="1:10" s="4" customFormat="1" ht="60" x14ac:dyDescent="0.2">
      <c r="A525" s="49" t="s">
        <v>968</v>
      </c>
      <c r="B525" s="30" t="s">
        <v>737</v>
      </c>
      <c r="C525" s="64" t="s">
        <v>517</v>
      </c>
      <c r="D525" s="16">
        <v>80000</v>
      </c>
      <c r="E525" s="16">
        <v>100000</v>
      </c>
      <c r="F525" s="17" t="s">
        <v>4</v>
      </c>
      <c r="G525" s="17" t="s">
        <v>425</v>
      </c>
      <c r="H525" s="17" t="s">
        <v>5</v>
      </c>
      <c r="I525" s="17" t="s">
        <v>12</v>
      </c>
      <c r="J525" s="18" t="s">
        <v>749</v>
      </c>
    </row>
    <row r="526" spans="1:10" s="4" customFormat="1" ht="60" x14ac:dyDescent="0.2">
      <c r="A526" s="49" t="s">
        <v>969</v>
      </c>
      <c r="B526" s="30" t="s">
        <v>738</v>
      </c>
      <c r="C526" s="64" t="s">
        <v>519</v>
      </c>
      <c r="D526" s="16">
        <v>148800</v>
      </c>
      <c r="E526" s="16">
        <v>186000</v>
      </c>
      <c r="F526" s="17" t="s">
        <v>4</v>
      </c>
      <c r="G526" s="17" t="s">
        <v>425</v>
      </c>
      <c r="H526" s="17" t="s">
        <v>5</v>
      </c>
      <c r="I526" s="17" t="s">
        <v>79</v>
      </c>
      <c r="J526" s="18" t="s">
        <v>282</v>
      </c>
    </row>
    <row r="527" spans="1:10" s="4" customFormat="1" ht="60" x14ac:dyDescent="0.2">
      <c r="A527" s="49" t="s">
        <v>970</v>
      </c>
      <c r="B527" s="30" t="s">
        <v>739</v>
      </c>
      <c r="C527" s="64" t="s">
        <v>517</v>
      </c>
      <c r="D527" s="16">
        <v>21600</v>
      </c>
      <c r="E527" s="16">
        <v>27000</v>
      </c>
      <c r="F527" s="17" t="s">
        <v>4</v>
      </c>
      <c r="G527" s="17" t="s">
        <v>425</v>
      </c>
      <c r="H527" s="17" t="s">
        <v>5</v>
      </c>
      <c r="I527" s="17" t="s">
        <v>93</v>
      </c>
      <c r="J527" s="18" t="s">
        <v>750</v>
      </c>
    </row>
    <row r="528" spans="1:10" s="4" customFormat="1" ht="105" x14ac:dyDescent="0.2">
      <c r="A528" s="49" t="s">
        <v>971</v>
      </c>
      <c r="B528" s="30" t="s">
        <v>740</v>
      </c>
      <c r="C528" s="64" t="s">
        <v>743</v>
      </c>
      <c r="D528" s="16">
        <v>6400000</v>
      </c>
      <c r="E528" s="16">
        <v>8000000</v>
      </c>
      <c r="F528" s="17" t="s">
        <v>19</v>
      </c>
      <c r="G528" s="17" t="s">
        <v>425</v>
      </c>
      <c r="H528" s="17" t="s">
        <v>5</v>
      </c>
      <c r="I528" s="17" t="s">
        <v>79</v>
      </c>
      <c r="J528" s="18" t="s">
        <v>725</v>
      </c>
    </row>
    <row r="529" spans="1:10" s="4" customFormat="1" ht="105" x14ac:dyDescent="0.2">
      <c r="A529" s="49" t="s">
        <v>972</v>
      </c>
      <c r="B529" s="30" t="s">
        <v>741</v>
      </c>
      <c r="C529" s="64" t="s">
        <v>521</v>
      </c>
      <c r="D529" s="16">
        <v>256000</v>
      </c>
      <c r="E529" s="16">
        <v>320000</v>
      </c>
      <c r="F529" s="17" t="s">
        <v>19</v>
      </c>
      <c r="G529" s="17" t="s">
        <v>425</v>
      </c>
      <c r="H529" s="17" t="s">
        <v>5</v>
      </c>
      <c r="I529" s="17" t="s">
        <v>20</v>
      </c>
      <c r="J529" s="18" t="s">
        <v>725</v>
      </c>
    </row>
    <row r="530" spans="1:10" s="4" customFormat="1" ht="60" x14ac:dyDescent="0.2">
      <c r="A530" s="49" t="s">
        <v>973</v>
      </c>
      <c r="B530" s="30" t="s">
        <v>751</v>
      </c>
      <c r="C530" s="64" t="s">
        <v>517</v>
      </c>
      <c r="D530" s="16">
        <v>80000</v>
      </c>
      <c r="E530" s="16">
        <v>100000</v>
      </c>
      <c r="F530" s="17" t="s">
        <v>4</v>
      </c>
      <c r="G530" s="17" t="s">
        <v>425</v>
      </c>
      <c r="H530" s="17" t="s">
        <v>5</v>
      </c>
      <c r="I530" s="17" t="s">
        <v>79</v>
      </c>
      <c r="J530" s="18" t="s">
        <v>754</v>
      </c>
    </row>
    <row r="531" spans="1:10" s="4" customFormat="1" ht="75" x14ac:dyDescent="0.2">
      <c r="A531" s="49" t="s">
        <v>974</v>
      </c>
      <c r="B531" s="30" t="s">
        <v>752</v>
      </c>
      <c r="C531" s="64" t="s">
        <v>753</v>
      </c>
      <c r="D531" s="16">
        <v>40000</v>
      </c>
      <c r="E531" s="16">
        <v>50000</v>
      </c>
      <c r="F531" s="17" t="s">
        <v>4</v>
      </c>
      <c r="G531" s="17" t="s">
        <v>425</v>
      </c>
      <c r="H531" s="17" t="s">
        <v>5</v>
      </c>
      <c r="I531" s="17" t="s">
        <v>20</v>
      </c>
      <c r="J531" s="18" t="s">
        <v>755</v>
      </c>
    </row>
    <row r="532" spans="1:10" s="4" customFormat="1" ht="47.25" x14ac:dyDescent="0.2">
      <c r="A532" s="49" t="s">
        <v>975</v>
      </c>
      <c r="B532" s="30" t="s">
        <v>1032</v>
      </c>
      <c r="C532" s="64" t="s">
        <v>780</v>
      </c>
      <c r="D532" s="16">
        <v>32800</v>
      </c>
      <c r="E532" s="16">
        <v>41000</v>
      </c>
      <c r="F532" s="17" t="s">
        <v>4</v>
      </c>
      <c r="G532" s="17" t="s">
        <v>425</v>
      </c>
      <c r="H532" s="17" t="s">
        <v>5</v>
      </c>
      <c r="I532" s="17" t="s">
        <v>20</v>
      </c>
      <c r="J532" s="18" t="s">
        <v>781</v>
      </c>
    </row>
    <row r="533" spans="1:10" s="4" customFormat="1" ht="47.25" x14ac:dyDescent="0.2">
      <c r="A533" s="49" t="s">
        <v>976</v>
      </c>
      <c r="B533" s="30" t="s">
        <v>784</v>
      </c>
      <c r="C533" s="64" t="s">
        <v>783</v>
      </c>
      <c r="D533" s="16">
        <v>130400</v>
      </c>
      <c r="E533" s="16">
        <v>163000</v>
      </c>
      <c r="F533" s="17" t="s">
        <v>4</v>
      </c>
      <c r="G533" s="17" t="s">
        <v>425</v>
      </c>
      <c r="H533" s="17" t="s">
        <v>5</v>
      </c>
      <c r="I533" s="17" t="s">
        <v>79</v>
      </c>
      <c r="J533" s="18" t="s">
        <v>782</v>
      </c>
    </row>
    <row r="534" spans="1:10" s="4" customFormat="1" ht="90" x14ac:dyDescent="0.2">
      <c r="A534" s="49" t="s">
        <v>977</v>
      </c>
      <c r="B534" s="30" t="s">
        <v>786</v>
      </c>
      <c r="C534" s="64" t="s">
        <v>787</v>
      </c>
      <c r="D534" s="16">
        <v>264000</v>
      </c>
      <c r="E534" s="16">
        <v>330000</v>
      </c>
      <c r="F534" s="17" t="s">
        <v>4</v>
      </c>
      <c r="G534" s="17" t="s">
        <v>425</v>
      </c>
      <c r="H534" s="17" t="s">
        <v>5</v>
      </c>
      <c r="I534" s="17" t="s">
        <v>79</v>
      </c>
      <c r="J534" s="18" t="s">
        <v>785</v>
      </c>
    </row>
    <row r="535" spans="1:10" s="4" customFormat="1" ht="75" x14ac:dyDescent="0.2">
      <c r="A535" s="49" t="s">
        <v>978</v>
      </c>
      <c r="B535" s="30" t="s">
        <v>790</v>
      </c>
      <c r="C535" s="64" t="s">
        <v>789</v>
      </c>
      <c r="D535" s="16">
        <v>228800</v>
      </c>
      <c r="E535" s="16">
        <v>286000</v>
      </c>
      <c r="F535" s="17" t="s">
        <v>4</v>
      </c>
      <c r="G535" s="17" t="s">
        <v>425</v>
      </c>
      <c r="H535" s="17" t="s">
        <v>5</v>
      </c>
      <c r="I535" s="17" t="s">
        <v>20</v>
      </c>
      <c r="J535" s="18" t="s">
        <v>788</v>
      </c>
    </row>
    <row r="536" spans="1:10" s="4" customFormat="1" ht="60" x14ac:dyDescent="0.2">
      <c r="A536" s="49" t="s">
        <v>979</v>
      </c>
      <c r="B536" s="30" t="s">
        <v>792</v>
      </c>
      <c r="C536" s="64" t="s">
        <v>793</v>
      </c>
      <c r="D536" s="16">
        <v>91200</v>
      </c>
      <c r="E536" s="16">
        <v>114000</v>
      </c>
      <c r="F536" s="17" t="s">
        <v>4</v>
      </c>
      <c r="G536" s="17" t="s">
        <v>425</v>
      </c>
      <c r="H536" s="17" t="s">
        <v>5</v>
      </c>
      <c r="I536" s="17" t="s">
        <v>20</v>
      </c>
      <c r="J536" s="18" t="s">
        <v>791</v>
      </c>
    </row>
    <row r="537" spans="1:10" s="4" customFormat="1" ht="75" x14ac:dyDescent="0.2">
      <c r="A537" s="49" t="s">
        <v>980</v>
      </c>
      <c r="B537" s="30" t="s">
        <v>796</v>
      </c>
      <c r="C537" s="64" t="s">
        <v>795</v>
      </c>
      <c r="D537" s="16">
        <v>142400</v>
      </c>
      <c r="E537" s="16">
        <v>178000</v>
      </c>
      <c r="F537" s="17" t="s">
        <v>4</v>
      </c>
      <c r="G537" s="17" t="s">
        <v>425</v>
      </c>
      <c r="H537" s="17" t="s">
        <v>5</v>
      </c>
      <c r="I537" s="17" t="s">
        <v>20</v>
      </c>
      <c r="J537" s="18" t="s">
        <v>794</v>
      </c>
    </row>
    <row r="538" spans="1:10" s="4" customFormat="1" ht="47.25" x14ac:dyDescent="0.2">
      <c r="A538" s="49" t="s">
        <v>981</v>
      </c>
      <c r="B538" s="30" t="s">
        <v>798</v>
      </c>
      <c r="C538" s="64" t="s">
        <v>797</v>
      </c>
      <c r="D538" s="16">
        <v>80000</v>
      </c>
      <c r="E538" s="16">
        <v>100000</v>
      </c>
      <c r="F538" s="17" t="s">
        <v>4</v>
      </c>
      <c r="G538" s="17" t="s">
        <v>425</v>
      </c>
      <c r="H538" s="17" t="s">
        <v>5</v>
      </c>
      <c r="I538" s="17" t="s">
        <v>20</v>
      </c>
      <c r="J538" s="18" t="s">
        <v>788</v>
      </c>
    </row>
    <row r="539" spans="1:10" s="4" customFormat="1" ht="60" x14ac:dyDescent="0.2">
      <c r="A539" s="49" t="s">
        <v>982</v>
      </c>
      <c r="B539" s="30" t="s">
        <v>800</v>
      </c>
      <c r="C539" s="64" t="s">
        <v>783</v>
      </c>
      <c r="D539" s="16">
        <v>93600</v>
      </c>
      <c r="E539" s="16">
        <v>117000</v>
      </c>
      <c r="F539" s="17" t="s">
        <v>4</v>
      </c>
      <c r="G539" s="17" t="s">
        <v>425</v>
      </c>
      <c r="H539" s="17" t="s">
        <v>5</v>
      </c>
      <c r="I539" s="17" t="s">
        <v>20</v>
      </c>
      <c r="J539" s="18" t="s">
        <v>799</v>
      </c>
    </row>
    <row r="540" spans="1:10" s="4" customFormat="1" ht="47.25" x14ac:dyDescent="0.2">
      <c r="A540" s="49" t="s">
        <v>983</v>
      </c>
      <c r="B540" s="30" t="s">
        <v>802</v>
      </c>
      <c r="C540" s="64" t="s">
        <v>757</v>
      </c>
      <c r="D540" s="16">
        <v>367200</v>
      </c>
      <c r="E540" s="16">
        <v>459000</v>
      </c>
      <c r="F540" s="17" t="s">
        <v>4</v>
      </c>
      <c r="G540" s="17" t="s">
        <v>425</v>
      </c>
      <c r="H540" s="17" t="s">
        <v>5</v>
      </c>
      <c r="I540" s="17" t="s">
        <v>20</v>
      </c>
      <c r="J540" s="18" t="s">
        <v>801</v>
      </c>
    </row>
    <row r="541" spans="1:10" s="4" customFormat="1" ht="60" x14ac:dyDescent="0.2">
      <c r="A541" s="49" t="s">
        <v>984</v>
      </c>
      <c r="B541" s="30" t="s">
        <v>803</v>
      </c>
      <c r="C541" s="64" t="s">
        <v>804</v>
      </c>
      <c r="D541" s="16">
        <v>40000</v>
      </c>
      <c r="E541" s="16">
        <v>50000</v>
      </c>
      <c r="F541" s="17" t="s">
        <v>4</v>
      </c>
      <c r="G541" s="17" t="s">
        <v>425</v>
      </c>
      <c r="H541" s="17" t="s">
        <v>5</v>
      </c>
      <c r="I541" s="17" t="s">
        <v>20</v>
      </c>
      <c r="J541" s="18" t="s">
        <v>799</v>
      </c>
    </row>
    <row r="542" spans="1:10" s="4" customFormat="1" ht="75" x14ac:dyDescent="0.2">
      <c r="A542" s="49" t="s">
        <v>985</v>
      </c>
      <c r="B542" s="30" t="s">
        <v>806</v>
      </c>
      <c r="C542" s="64" t="s">
        <v>795</v>
      </c>
      <c r="D542" s="16">
        <v>57600</v>
      </c>
      <c r="E542" s="16">
        <v>72000</v>
      </c>
      <c r="F542" s="17" t="s">
        <v>4</v>
      </c>
      <c r="G542" s="17" t="s">
        <v>425</v>
      </c>
      <c r="H542" s="17" t="s">
        <v>5</v>
      </c>
      <c r="I542" s="17" t="s">
        <v>20</v>
      </c>
      <c r="J542" s="18" t="s">
        <v>805</v>
      </c>
    </row>
    <row r="543" spans="1:10" s="4" customFormat="1" ht="47.25" x14ac:dyDescent="0.2">
      <c r="A543" s="49" t="s">
        <v>986</v>
      </c>
      <c r="B543" s="30" t="s">
        <v>807</v>
      </c>
      <c r="C543" s="64" t="s">
        <v>526</v>
      </c>
      <c r="D543" s="16">
        <v>34212</v>
      </c>
      <c r="E543" s="16">
        <v>42765</v>
      </c>
      <c r="F543" s="17" t="s">
        <v>4</v>
      </c>
      <c r="G543" s="17" t="s">
        <v>425</v>
      </c>
      <c r="H543" s="17" t="s">
        <v>5</v>
      </c>
      <c r="I543" s="17" t="s">
        <v>83</v>
      </c>
      <c r="J543" s="18" t="s">
        <v>116</v>
      </c>
    </row>
    <row r="544" spans="1:10" s="4" customFormat="1" ht="60" x14ac:dyDescent="0.2">
      <c r="A544" s="49" t="s">
        <v>987</v>
      </c>
      <c r="B544" s="30" t="s">
        <v>1022</v>
      </c>
      <c r="C544" s="64" t="s">
        <v>783</v>
      </c>
      <c r="D544" s="16">
        <v>130400</v>
      </c>
      <c r="E544" s="16">
        <v>163000</v>
      </c>
      <c r="F544" s="17" t="s">
        <v>4</v>
      </c>
      <c r="G544" s="17" t="s">
        <v>425</v>
      </c>
      <c r="H544" s="17" t="s">
        <v>5</v>
      </c>
      <c r="I544" s="17" t="s">
        <v>20</v>
      </c>
      <c r="J544" s="18" t="s">
        <v>782</v>
      </c>
    </row>
    <row r="545" spans="1:10" s="4" customFormat="1" ht="90" x14ac:dyDescent="0.2">
      <c r="A545" s="49" t="s">
        <v>988</v>
      </c>
      <c r="B545" s="30" t="s">
        <v>1023</v>
      </c>
      <c r="C545" s="64" t="s">
        <v>787</v>
      </c>
      <c r="D545" s="16">
        <v>264000</v>
      </c>
      <c r="E545" s="16">
        <v>330000</v>
      </c>
      <c r="F545" s="17" t="s">
        <v>4</v>
      </c>
      <c r="G545" s="17" t="s">
        <v>425</v>
      </c>
      <c r="H545" s="17" t="s">
        <v>5</v>
      </c>
      <c r="I545" s="17" t="s">
        <v>20</v>
      </c>
      <c r="J545" s="18" t="s">
        <v>785</v>
      </c>
    </row>
    <row r="546" spans="1:10" s="4" customFormat="1" ht="75" x14ac:dyDescent="0.2">
      <c r="A546" s="49" t="s">
        <v>989</v>
      </c>
      <c r="B546" s="30" t="s">
        <v>889</v>
      </c>
      <c r="C546" s="64" t="s">
        <v>789</v>
      </c>
      <c r="D546" s="16">
        <v>228800</v>
      </c>
      <c r="E546" s="16">
        <v>286000</v>
      </c>
      <c r="F546" s="17" t="s">
        <v>4</v>
      </c>
      <c r="G546" s="17" t="s">
        <v>425</v>
      </c>
      <c r="H546" s="17" t="s">
        <v>5</v>
      </c>
      <c r="I546" s="17" t="s">
        <v>15</v>
      </c>
      <c r="J546" s="18" t="s">
        <v>788</v>
      </c>
    </row>
    <row r="547" spans="1:10" s="4" customFormat="1" ht="47.25" x14ac:dyDescent="0.2">
      <c r="A547" s="49" t="s">
        <v>990</v>
      </c>
      <c r="B547" s="30" t="s">
        <v>808</v>
      </c>
      <c r="C547" s="64" t="s">
        <v>797</v>
      </c>
      <c r="D547" s="16">
        <v>80000</v>
      </c>
      <c r="E547" s="16">
        <v>100000</v>
      </c>
      <c r="F547" s="17" t="s">
        <v>4</v>
      </c>
      <c r="G547" s="17" t="s">
        <v>425</v>
      </c>
      <c r="H547" s="17" t="s">
        <v>5</v>
      </c>
      <c r="I547" s="17" t="s">
        <v>15</v>
      </c>
      <c r="J547" s="18" t="s">
        <v>788</v>
      </c>
    </row>
    <row r="548" spans="1:10" s="4" customFormat="1" ht="315" x14ac:dyDescent="0.2">
      <c r="A548" s="49" t="s">
        <v>991</v>
      </c>
      <c r="B548" s="30" t="s">
        <v>817</v>
      </c>
      <c r="C548" s="64" t="s">
        <v>819</v>
      </c>
      <c r="D548" s="16">
        <v>60000</v>
      </c>
      <c r="E548" s="16">
        <v>75000</v>
      </c>
      <c r="F548" s="17" t="s">
        <v>4</v>
      </c>
      <c r="G548" s="17" t="s">
        <v>425</v>
      </c>
      <c r="H548" s="17" t="s">
        <v>5</v>
      </c>
      <c r="I548" s="17" t="s">
        <v>15</v>
      </c>
      <c r="J548" s="18" t="s">
        <v>818</v>
      </c>
    </row>
    <row r="549" spans="1:10" s="4" customFormat="1" ht="75" x14ac:dyDescent="0.2">
      <c r="A549" s="49" t="s">
        <v>992</v>
      </c>
      <c r="B549" s="30" t="s">
        <v>810</v>
      </c>
      <c r="C549" s="64" t="s">
        <v>795</v>
      </c>
      <c r="D549" s="16">
        <v>113000</v>
      </c>
      <c r="E549" s="16">
        <v>141250</v>
      </c>
      <c r="F549" s="17" t="s">
        <v>4</v>
      </c>
      <c r="G549" s="17" t="s">
        <v>425</v>
      </c>
      <c r="H549" s="17" t="s">
        <v>5</v>
      </c>
      <c r="I549" s="17" t="s">
        <v>486</v>
      </c>
      <c r="J549" s="18" t="s">
        <v>809</v>
      </c>
    </row>
    <row r="550" spans="1:10" s="4" customFormat="1" ht="47.25" x14ac:dyDescent="0.2">
      <c r="A550" s="49" t="s">
        <v>993</v>
      </c>
      <c r="B550" s="30" t="s">
        <v>812</v>
      </c>
      <c r="C550" s="64" t="s">
        <v>813</v>
      </c>
      <c r="D550" s="16">
        <v>52200</v>
      </c>
      <c r="E550" s="16">
        <v>65250</v>
      </c>
      <c r="F550" s="17" t="s">
        <v>4</v>
      </c>
      <c r="G550" s="17" t="s">
        <v>425</v>
      </c>
      <c r="H550" s="17" t="s">
        <v>5</v>
      </c>
      <c r="I550" s="17" t="s">
        <v>486</v>
      </c>
      <c r="J550" s="18" t="s">
        <v>811</v>
      </c>
    </row>
    <row r="551" spans="1:10" s="4" customFormat="1" ht="47.25" x14ac:dyDescent="0.2">
      <c r="A551" s="49" t="s">
        <v>994</v>
      </c>
      <c r="B551" s="30" t="s">
        <v>815</v>
      </c>
      <c r="C551" s="64" t="s">
        <v>816</v>
      </c>
      <c r="D551" s="16">
        <v>23600</v>
      </c>
      <c r="E551" s="16">
        <v>29500</v>
      </c>
      <c r="F551" s="17" t="s">
        <v>4</v>
      </c>
      <c r="G551" s="17" t="s">
        <v>425</v>
      </c>
      <c r="H551" s="17" t="s">
        <v>5</v>
      </c>
      <c r="I551" s="17" t="s">
        <v>486</v>
      </c>
      <c r="J551" s="18" t="s">
        <v>814</v>
      </c>
    </row>
    <row r="552" spans="1:10" s="4" customFormat="1" ht="60" x14ac:dyDescent="0.2">
      <c r="A552" s="49" t="s">
        <v>995</v>
      </c>
      <c r="B552" s="30" t="s">
        <v>888</v>
      </c>
      <c r="C552" s="64" t="s">
        <v>793</v>
      </c>
      <c r="D552" s="16">
        <v>91200</v>
      </c>
      <c r="E552" s="16">
        <v>114000</v>
      </c>
      <c r="F552" s="17" t="s">
        <v>4</v>
      </c>
      <c r="G552" s="17" t="s">
        <v>425</v>
      </c>
      <c r="H552" s="17" t="s">
        <v>5</v>
      </c>
      <c r="I552" s="17" t="s">
        <v>29</v>
      </c>
      <c r="J552" s="18" t="s">
        <v>886</v>
      </c>
    </row>
    <row r="553" spans="1:10" s="4" customFormat="1" ht="75" x14ac:dyDescent="0.2">
      <c r="A553" s="49" t="s">
        <v>996</v>
      </c>
      <c r="B553" s="44" t="s">
        <v>1021</v>
      </c>
      <c r="C553" s="64" t="s">
        <v>789</v>
      </c>
      <c r="D553" s="16">
        <v>213000</v>
      </c>
      <c r="E553" s="16">
        <v>266250</v>
      </c>
      <c r="F553" s="17" t="s">
        <v>4</v>
      </c>
      <c r="G553" s="17" t="s">
        <v>425</v>
      </c>
      <c r="H553" s="17" t="s">
        <v>5</v>
      </c>
      <c r="I553" s="17" t="s">
        <v>29</v>
      </c>
      <c r="J553" s="18" t="s">
        <v>887</v>
      </c>
    </row>
    <row r="554" spans="1:10" s="78" customFormat="1" ht="63" customHeight="1" x14ac:dyDescent="0.2">
      <c r="A554" s="72" t="s">
        <v>1033</v>
      </c>
      <c r="B554" s="73" t="s">
        <v>1230</v>
      </c>
      <c r="C554" s="74"/>
      <c r="D554" s="75"/>
      <c r="E554" s="75"/>
      <c r="F554" s="76"/>
      <c r="G554" s="76"/>
      <c r="H554" s="76"/>
      <c r="I554" s="76"/>
      <c r="J554" s="77"/>
    </row>
    <row r="555" spans="1:10" s="78" customFormat="1" ht="75" x14ac:dyDescent="0.2">
      <c r="A555" s="72" t="s">
        <v>1034</v>
      </c>
      <c r="B555" s="85" t="s">
        <v>1035</v>
      </c>
      <c r="C555" s="80" t="s">
        <v>1037</v>
      </c>
      <c r="D555" s="75">
        <v>640000</v>
      </c>
      <c r="E555" s="75">
        <v>800000</v>
      </c>
      <c r="F555" s="76" t="s">
        <v>19</v>
      </c>
      <c r="G555" s="76" t="s">
        <v>425</v>
      </c>
      <c r="H555" s="76" t="s">
        <v>5</v>
      </c>
      <c r="I555" s="76" t="s">
        <v>29</v>
      </c>
      <c r="J555" s="77" t="s">
        <v>1036</v>
      </c>
    </row>
    <row r="556" spans="1:10" s="78" customFormat="1" ht="60" x14ac:dyDescent="0.2">
      <c r="A556" s="72" t="s">
        <v>1038</v>
      </c>
      <c r="B556" s="84" t="s">
        <v>1039</v>
      </c>
      <c r="C556" s="80" t="s">
        <v>517</v>
      </c>
      <c r="D556" s="75">
        <v>33600</v>
      </c>
      <c r="E556" s="75">
        <v>42000</v>
      </c>
      <c r="F556" s="76" t="s">
        <v>4</v>
      </c>
      <c r="G556" s="76" t="s">
        <v>425</v>
      </c>
      <c r="H556" s="76" t="s">
        <v>5</v>
      </c>
      <c r="I556" s="76" t="s">
        <v>65</v>
      </c>
      <c r="J556" s="77" t="s">
        <v>1055</v>
      </c>
    </row>
    <row r="557" spans="1:10" s="78" customFormat="1" ht="60" x14ac:dyDescent="0.2">
      <c r="A557" s="72" t="s">
        <v>1040</v>
      </c>
      <c r="B557" s="84" t="s">
        <v>1042</v>
      </c>
      <c r="C557" s="80" t="s">
        <v>793</v>
      </c>
      <c r="D557" s="75">
        <v>60800</v>
      </c>
      <c r="E557" s="75">
        <v>76000</v>
      </c>
      <c r="F557" s="76" t="s">
        <v>4</v>
      </c>
      <c r="G557" s="76" t="s">
        <v>425</v>
      </c>
      <c r="H557" s="76" t="s">
        <v>5</v>
      </c>
      <c r="I557" s="76" t="s">
        <v>65</v>
      </c>
      <c r="J557" s="77" t="s">
        <v>1041</v>
      </c>
    </row>
    <row r="558" spans="1:10" s="78" customFormat="1" ht="120" x14ac:dyDescent="0.2">
      <c r="A558" s="72" t="s">
        <v>1043</v>
      </c>
      <c r="B558" s="84" t="s">
        <v>1045</v>
      </c>
      <c r="C558" s="80" t="s">
        <v>1046</v>
      </c>
      <c r="D558" s="75">
        <v>225600</v>
      </c>
      <c r="E558" s="75">
        <v>282000</v>
      </c>
      <c r="F558" s="76" t="s">
        <v>4</v>
      </c>
      <c r="G558" s="76" t="s">
        <v>425</v>
      </c>
      <c r="H558" s="76" t="s">
        <v>5</v>
      </c>
      <c r="I558" s="76" t="s">
        <v>65</v>
      </c>
      <c r="J558" s="77" t="s">
        <v>1044</v>
      </c>
    </row>
    <row r="559" spans="1:10" s="78" customFormat="1" ht="75" x14ac:dyDescent="0.2">
      <c r="A559" s="72" t="s">
        <v>1047</v>
      </c>
      <c r="B559" s="84" t="s">
        <v>1049</v>
      </c>
      <c r="C559" s="80" t="s">
        <v>1050</v>
      </c>
      <c r="D559" s="75">
        <v>252000</v>
      </c>
      <c r="E559" s="75">
        <v>315000</v>
      </c>
      <c r="F559" s="76" t="s">
        <v>4</v>
      </c>
      <c r="G559" s="76" t="s">
        <v>425</v>
      </c>
      <c r="H559" s="76" t="s">
        <v>5</v>
      </c>
      <c r="I559" s="76" t="s">
        <v>65</v>
      </c>
      <c r="J559" s="77" t="s">
        <v>1048</v>
      </c>
    </row>
    <row r="560" spans="1:10" s="78" customFormat="1" ht="60" x14ac:dyDescent="0.2">
      <c r="A560" s="72" t="s">
        <v>1051</v>
      </c>
      <c r="B560" s="84" t="s">
        <v>1053</v>
      </c>
      <c r="C560" s="80" t="s">
        <v>1054</v>
      </c>
      <c r="D560" s="75">
        <v>52000</v>
      </c>
      <c r="E560" s="75">
        <v>65000</v>
      </c>
      <c r="F560" s="76" t="s">
        <v>4</v>
      </c>
      <c r="G560" s="76" t="s">
        <v>425</v>
      </c>
      <c r="H560" s="76" t="s">
        <v>5</v>
      </c>
      <c r="I560" s="76" t="s">
        <v>65</v>
      </c>
      <c r="J560" s="77" t="s">
        <v>1052</v>
      </c>
    </row>
    <row r="561" spans="1:10" s="78" customFormat="1" ht="75" x14ac:dyDescent="0.2">
      <c r="A561" s="72" t="s">
        <v>1073</v>
      </c>
      <c r="B561" s="84" t="s">
        <v>1074</v>
      </c>
      <c r="C561" s="80" t="s">
        <v>795</v>
      </c>
      <c r="D561" s="75">
        <v>142400</v>
      </c>
      <c r="E561" s="75">
        <v>178000</v>
      </c>
      <c r="F561" s="76" t="s">
        <v>4</v>
      </c>
      <c r="G561" s="76" t="s">
        <v>425</v>
      </c>
      <c r="H561" s="76" t="s">
        <v>5</v>
      </c>
      <c r="I561" s="76" t="s">
        <v>65</v>
      </c>
      <c r="J561" s="77" t="s">
        <v>1075</v>
      </c>
    </row>
    <row r="562" spans="1:10" s="78" customFormat="1" ht="60" x14ac:dyDescent="0.2">
      <c r="A562" s="72" t="s">
        <v>1076</v>
      </c>
      <c r="B562" s="84" t="s">
        <v>1078</v>
      </c>
      <c r="C562" s="80" t="s">
        <v>1077</v>
      </c>
      <c r="D562" s="75">
        <v>44800</v>
      </c>
      <c r="E562" s="75">
        <v>56000</v>
      </c>
      <c r="F562" s="76" t="s">
        <v>4</v>
      </c>
      <c r="G562" s="76" t="s">
        <v>425</v>
      </c>
      <c r="H562" s="76" t="s">
        <v>5</v>
      </c>
      <c r="I562" s="76" t="s">
        <v>65</v>
      </c>
      <c r="J562" s="77" t="s">
        <v>289</v>
      </c>
    </row>
    <row r="563" spans="1:10" s="78" customFormat="1" ht="75" x14ac:dyDescent="0.2">
      <c r="A563" s="72" t="s">
        <v>1079</v>
      </c>
      <c r="B563" s="79" t="s">
        <v>1080</v>
      </c>
      <c r="C563" s="80" t="s">
        <v>789</v>
      </c>
      <c r="D563" s="75">
        <v>213000</v>
      </c>
      <c r="E563" s="75">
        <v>266250</v>
      </c>
      <c r="F563" s="76" t="s">
        <v>4</v>
      </c>
      <c r="G563" s="76" t="s">
        <v>425</v>
      </c>
      <c r="H563" s="76" t="s">
        <v>5</v>
      </c>
      <c r="I563" s="76" t="s">
        <v>128</v>
      </c>
      <c r="J563" s="77" t="s">
        <v>1082</v>
      </c>
    </row>
    <row r="564" spans="1:10" s="78" customFormat="1" ht="60" x14ac:dyDescent="0.2">
      <c r="A564" s="72" t="s">
        <v>1081</v>
      </c>
      <c r="B564" s="79" t="s">
        <v>1083</v>
      </c>
      <c r="C564" s="80" t="s">
        <v>742</v>
      </c>
      <c r="D564" s="75">
        <v>54400</v>
      </c>
      <c r="E564" s="75">
        <v>68000</v>
      </c>
      <c r="F564" s="76" t="s">
        <v>4</v>
      </c>
      <c r="G564" s="76" t="s">
        <v>425</v>
      </c>
      <c r="H564" s="76" t="s">
        <v>5</v>
      </c>
      <c r="I564" s="76" t="s">
        <v>128</v>
      </c>
      <c r="J564" s="77" t="s">
        <v>1231</v>
      </c>
    </row>
    <row r="565" spans="1:10" s="78" customFormat="1" ht="105" x14ac:dyDescent="0.2">
      <c r="A565" s="72" t="s">
        <v>1084</v>
      </c>
      <c r="B565" s="79" t="s">
        <v>1270</v>
      </c>
      <c r="C565" s="80" t="s">
        <v>524</v>
      </c>
      <c r="D565" s="75">
        <v>6680000</v>
      </c>
      <c r="E565" s="75">
        <v>8350000</v>
      </c>
      <c r="F565" s="76" t="s">
        <v>19</v>
      </c>
      <c r="G565" s="76" t="s">
        <v>425</v>
      </c>
      <c r="H565" s="76" t="s">
        <v>401</v>
      </c>
      <c r="I565" s="76" t="s">
        <v>128</v>
      </c>
      <c r="J565" s="77" t="s">
        <v>402</v>
      </c>
    </row>
    <row r="566" spans="1:10" s="78" customFormat="1" ht="60" x14ac:dyDescent="0.2">
      <c r="A566" s="72" t="s">
        <v>1096</v>
      </c>
      <c r="B566" s="84" t="s">
        <v>1271</v>
      </c>
      <c r="C566" s="80" t="s">
        <v>519</v>
      </c>
      <c r="D566" s="75">
        <v>26400</v>
      </c>
      <c r="E566" s="75">
        <v>33000</v>
      </c>
      <c r="F566" s="76" t="s">
        <v>4</v>
      </c>
      <c r="G566" s="76" t="s">
        <v>425</v>
      </c>
      <c r="H566" s="76" t="s">
        <v>5</v>
      </c>
      <c r="I566" s="76" t="s">
        <v>128</v>
      </c>
      <c r="J566" s="77" t="s">
        <v>1097</v>
      </c>
    </row>
    <row r="567" spans="1:10" s="78" customFormat="1" ht="105" x14ac:dyDescent="0.2">
      <c r="A567" s="72" t="s">
        <v>1098</v>
      </c>
      <c r="B567" s="79" t="s">
        <v>1101</v>
      </c>
      <c r="C567" s="80" t="s">
        <v>1100</v>
      </c>
      <c r="D567" s="75">
        <v>100000</v>
      </c>
      <c r="E567" s="75">
        <v>125000</v>
      </c>
      <c r="F567" s="76" t="s">
        <v>4</v>
      </c>
      <c r="G567" s="76" t="s">
        <v>425</v>
      </c>
      <c r="H567" s="76" t="s">
        <v>5</v>
      </c>
      <c r="I567" s="76" t="s">
        <v>128</v>
      </c>
      <c r="J567" s="77" t="s">
        <v>1099</v>
      </c>
    </row>
    <row r="568" spans="1:10" s="78" customFormat="1" ht="75" x14ac:dyDescent="0.2">
      <c r="A568" s="72" t="s">
        <v>1161</v>
      </c>
      <c r="B568" s="79" t="s">
        <v>1162</v>
      </c>
      <c r="C568" s="80" t="s">
        <v>789</v>
      </c>
      <c r="D568" s="75">
        <v>213000</v>
      </c>
      <c r="E568" s="75">
        <v>266250</v>
      </c>
      <c r="F568" s="76" t="s">
        <v>4</v>
      </c>
      <c r="G568" s="76" t="s">
        <v>425</v>
      </c>
      <c r="H568" s="76" t="s">
        <v>5</v>
      </c>
      <c r="I568" s="76" t="s">
        <v>128</v>
      </c>
      <c r="J568" s="77" t="s">
        <v>1163</v>
      </c>
    </row>
    <row r="569" spans="1:10" s="78" customFormat="1" ht="47.25" x14ac:dyDescent="0.2">
      <c r="A569" s="72" t="s">
        <v>1164</v>
      </c>
      <c r="B569" s="82" t="s">
        <v>1165</v>
      </c>
      <c r="C569" s="83" t="s">
        <v>1175</v>
      </c>
      <c r="D569" s="75">
        <v>204000</v>
      </c>
      <c r="E569" s="75">
        <v>255000</v>
      </c>
      <c r="F569" s="76" t="s">
        <v>4</v>
      </c>
      <c r="G569" s="76" t="s">
        <v>425</v>
      </c>
      <c r="H569" s="76" t="s">
        <v>5</v>
      </c>
      <c r="I569" s="76" t="s">
        <v>128</v>
      </c>
      <c r="J569" s="77" t="s">
        <v>1232</v>
      </c>
    </row>
    <row r="570" spans="1:10" s="78" customFormat="1" ht="75" x14ac:dyDescent="0.2">
      <c r="A570" s="72" t="s">
        <v>1166</v>
      </c>
      <c r="B570" s="84" t="s">
        <v>1167</v>
      </c>
      <c r="C570" s="80" t="s">
        <v>795</v>
      </c>
      <c r="D570" s="75">
        <v>27200</v>
      </c>
      <c r="E570" s="75">
        <v>34000</v>
      </c>
      <c r="F570" s="76" t="s">
        <v>4</v>
      </c>
      <c r="G570" s="76" t="s">
        <v>425</v>
      </c>
      <c r="H570" s="76" t="s">
        <v>5</v>
      </c>
      <c r="I570" s="76" t="s">
        <v>128</v>
      </c>
      <c r="J570" s="77" t="s">
        <v>1168</v>
      </c>
    </row>
    <row r="571" spans="1:10" s="78" customFormat="1" ht="90" x14ac:dyDescent="0.2">
      <c r="A571" s="72" t="s">
        <v>1169</v>
      </c>
      <c r="B571" s="84" t="s">
        <v>1170</v>
      </c>
      <c r="C571" s="80" t="s">
        <v>1176</v>
      </c>
      <c r="D571" s="75">
        <v>370000</v>
      </c>
      <c r="E571" s="75">
        <v>462500</v>
      </c>
      <c r="F571" s="76" t="s">
        <v>1233</v>
      </c>
      <c r="G571" s="76" t="s">
        <v>425</v>
      </c>
      <c r="H571" s="76" t="s">
        <v>5</v>
      </c>
      <c r="I571" s="76" t="s">
        <v>128</v>
      </c>
      <c r="J571" s="77" t="s">
        <v>1171</v>
      </c>
    </row>
    <row r="572" spans="1:10" s="78" customFormat="1" ht="75" x14ac:dyDescent="0.2">
      <c r="A572" s="72" t="s">
        <v>1172</v>
      </c>
      <c r="B572" s="84" t="s">
        <v>1173</v>
      </c>
      <c r="C572" s="80" t="s">
        <v>789</v>
      </c>
      <c r="D572" s="75">
        <v>213000</v>
      </c>
      <c r="E572" s="75">
        <v>266250</v>
      </c>
      <c r="F572" s="76" t="s">
        <v>4</v>
      </c>
      <c r="G572" s="76" t="s">
        <v>425</v>
      </c>
      <c r="H572" s="76" t="s">
        <v>5</v>
      </c>
      <c r="I572" s="76" t="s">
        <v>128</v>
      </c>
      <c r="J572" s="77" t="s">
        <v>1171</v>
      </c>
    </row>
    <row r="573" spans="1:10" s="78" customFormat="1" ht="60" x14ac:dyDescent="0.2">
      <c r="A573" s="72" t="s">
        <v>1222</v>
      </c>
      <c r="B573" s="79" t="s">
        <v>1223</v>
      </c>
      <c r="C573" s="80" t="s">
        <v>742</v>
      </c>
      <c r="D573" s="75">
        <v>54400</v>
      </c>
      <c r="E573" s="75">
        <v>68000</v>
      </c>
      <c r="F573" s="76" t="s">
        <v>4</v>
      </c>
      <c r="G573" s="76" t="s">
        <v>425</v>
      </c>
      <c r="H573" s="76" t="s">
        <v>5</v>
      </c>
      <c r="I573" s="76" t="s">
        <v>279</v>
      </c>
      <c r="J573" s="77" t="s">
        <v>1224</v>
      </c>
    </row>
    <row r="574" spans="1:10" ht="21" customHeight="1" x14ac:dyDescent="0.2">
      <c r="A574" s="40" t="s">
        <v>452</v>
      </c>
      <c r="B574" s="33"/>
      <c r="C574" s="26"/>
      <c r="D574" s="20">
        <f>SUM(D461:D464,D467:D468,D470,D472:D477,D479:D480,D483,D485,D487:D492,D494:D502,D504,D506:D512,D515:D519,D521:D573)</f>
        <v>44565172</v>
      </c>
      <c r="E574" s="20">
        <f>SUM(E461:E464,E467:E468,E470,E472:E477,E479:E480,E483,E485,E487:E492,E494:E502,E504,E506:E512,E515:E519,E521:E573)</f>
        <v>55706465</v>
      </c>
      <c r="F574" s="12"/>
      <c r="G574" s="12"/>
      <c r="H574" s="12"/>
      <c r="I574" s="12"/>
      <c r="J574" s="13"/>
    </row>
    <row r="575" spans="1:10" ht="21" customHeight="1" x14ac:dyDescent="0.2">
      <c r="A575" s="43" t="s">
        <v>453</v>
      </c>
      <c r="B575" s="21"/>
      <c r="C575" s="29"/>
      <c r="D575" s="22">
        <f>D89+D210+D223+D228+D237+D294+D298+D309+D346+D374+D458+D574</f>
        <v>315367451.22000003</v>
      </c>
      <c r="E575" s="22">
        <f>E89+E210+E223+E228+E237+E294+E298+E309+E346+E374+E458+E574</f>
        <v>392992314.02999997</v>
      </c>
      <c r="F575" s="23"/>
      <c r="G575" s="24"/>
      <c r="H575" s="24"/>
      <c r="I575" s="25"/>
      <c r="J575" s="10"/>
    </row>
    <row r="577" spans="4:5" x14ac:dyDescent="0.2">
      <c r="D577" s="9"/>
      <c r="E577" s="9"/>
    </row>
    <row r="583" spans="4:5" x14ac:dyDescent="0.2">
      <c r="D583" s="9"/>
      <c r="E583" s="9"/>
    </row>
  </sheetData>
  <mergeCells count="6">
    <mergeCell ref="A199:B199"/>
    <mergeCell ref="A88:B88"/>
    <mergeCell ref="A89:B89"/>
    <mergeCell ref="A1:J1"/>
    <mergeCell ref="A2:J2"/>
    <mergeCell ref="A148:B148"/>
  </mergeCells>
  <printOptions horizontalCentered="1" verticalCentered="1"/>
  <pageMargins left="0.39370078740157483" right="0.39370078740157483" top="0.43307086614173229" bottom="0.59055118110236227" header="0.27559055118110237" footer="0.31496062992125984"/>
  <pageSetup paperSize="9" scale="75" orientation="landscape" r:id="rId1"/>
  <headerFooter>
    <oddFooter>&amp;CStranica &amp;P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IV. IZMJENE I DOPUNE PN</vt:lpstr>
      <vt:lpstr>'IV. IZMJENE I DOPUNE PN'!Print_Area</vt:lpstr>
      <vt:lpstr>'IV. IZMJENE I DOPUNE PN'!Print_Titles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Ivaniš Zdjelar Vanja</cp:lastModifiedBy>
  <cp:lastPrinted>2018-12-19T11:43:56Z</cp:lastPrinted>
  <dcterms:created xsi:type="dcterms:W3CDTF">2004-01-30T09:33:00Z</dcterms:created>
  <dcterms:modified xsi:type="dcterms:W3CDTF">2018-12-19T11:44:31Z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