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is_vanja\Documents\JAVNA NABAVA\2019\"/>
    </mc:Choice>
  </mc:AlternateContent>
  <bookViews>
    <workbookView xWindow="0" yWindow="0" windowWidth="19200" windowHeight="11595"/>
  </bookViews>
  <sheets>
    <sheet name="PLAN" sheetId="1" r:id="rId1"/>
  </sheets>
  <definedNames>
    <definedName name="_xlnm.Print_Area" localSheetId="0">PLAN!$A$1:$J$347</definedName>
    <definedName name="_xlnm.Print_Titles" localSheetId="0">PLAN!$4:$5</definedName>
  </definedNames>
  <calcPr calcId="152511"/>
</workbook>
</file>

<file path=xl/calcChain.xml><?xml version="1.0" encoding="utf-8"?>
<calcChain xmlns="http://schemas.openxmlformats.org/spreadsheetml/2006/main">
  <c r="E106" i="1" l="1"/>
  <c r="D106" i="1"/>
  <c r="E207" i="1" l="1"/>
  <c r="D207" i="1"/>
  <c r="E203" i="1"/>
  <c r="E222" i="1" s="1"/>
  <c r="D203" i="1"/>
  <c r="D222" i="1" s="1"/>
  <c r="D197" i="1"/>
  <c r="E191" i="1"/>
  <c r="D191" i="1"/>
  <c r="D186" i="1"/>
  <c r="D175" i="1"/>
  <c r="E175" i="1"/>
  <c r="E186" i="1" s="1"/>
  <c r="E134" i="1"/>
  <c r="D134" i="1"/>
  <c r="E125" i="1"/>
  <c r="E149" i="1" s="1"/>
  <c r="D125" i="1"/>
  <c r="E83" i="1"/>
  <c r="D83" i="1"/>
  <c r="E65" i="1"/>
  <c r="D65" i="1"/>
  <c r="E53" i="1"/>
  <c r="E60" i="1" s="1"/>
  <c r="D53" i="1"/>
  <c r="D60" i="1" s="1"/>
  <c r="D168" i="1"/>
  <c r="E168" i="1"/>
  <c r="E32" i="1"/>
  <c r="D32" i="1"/>
  <c r="E27" i="1"/>
  <c r="D27" i="1"/>
  <c r="E23" i="1"/>
  <c r="D23" i="1"/>
  <c r="E20" i="1"/>
  <c r="D20" i="1"/>
  <c r="D14" i="1"/>
  <c r="E14" i="1"/>
  <c r="E11" i="1"/>
  <c r="D11" i="1"/>
  <c r="D46" i="1" l="1"/>
  <c r="D149" i="1"/>
  <c r="E46" i="1"/>
  <c r="E339" i="1"/>
  <c r="D339" i="1"/>
  <c r="E271" i="1"/>
  <c r="D271" i="1"/>
  <c r="E162" i="1"/>
  <c r="D162" i="1"/>
  <c r="E157" i="1"/>
  <c r="D157" i="1"/>
  <c r="E244" i="1" l="1"/>
  <c r="D244" i="1"/>
  <c r="E197" i="1"/>
  <c r="E188" i="1"/>
  <c r="D188" i="1"/>
  <c r="E151" i="1"/>
  <c r="D151" i="1"/>
  <c r="E50" i="1" l="1"/>
  <c r="E61" i="1" s="1"/>
  <c r="E340" i="1" s="1"/>
  <c r="D50" i="1"/>
  <c r="D61" i="1" s="1"/>
  <c r="D340" i="1" s="1"/>
</calcChain>
</file>

<file path=xl/sharedStrings.xml><?xml version="1.0" encoding="utf-8"?>
<sst xmlns="http://schemas.openxmlformats.org/spreadsheetml/2006/main" count="2023" uniqueCount="844">
  <si>
    <t>Predmet nabave</t>
  </si>
  <si>
    <t>Procijenjena vrijednost nabave
(bez PDV-a)</t>
  </si>
  <si>
    <t>Planirana vrijednost nabave</t>
  </si>
  <si>
    <t>Planirani početak postupka</t>
  </si>
  <si>
    <t>1</t>
  </si>
  <si>
    <t>01-01-01/2019</t>
  </si>
  <si>
    <t>Izmjene i dopune DPU dijela naselja Srdoči</t>
  </si>
  <si>
    <t>71410000-5</t>
  </si>
  <si>
    <t>JEDNOSTAVNA NABAVA</t>
  </si>
  <si>
    <t>Ugovor</t>
  </si>
  <si>
    <t>I.</t>
  </si>
  <si>
    <t>01.02.2019 - 30.09.2019</t>
  </si>
  <si>
    <t>01-01-02/2019</t>
  </si>
  <si>
    <t>Izmjene i dopune PPU-a grada Rijeke</t>
  </si>
  <si>
    <t>01.02.2019 - 31.07.2019</t>
  </si>
  <si>
    <t>01-01-03/2019</t>
  </si>
  <si>
    <t>Izmjene i dopune GUP-a grada Rijeke</t>
  </si>
  <si>
    <t>01-01-04/2019</t>
  </si>
  <si>
    <t>71318000-0</t>
  </si>
  <si>
    <t>OTVORENI MV</t>
  </si>
  <si>
    <t>01.02.2019 - 31.07.2021</t>
  </si>
  <si>
    <t>01-01-05/2019</t>
  </si>
  <si>
    <t>71320000-7</t>
  </si>
  <si>
    <t>III.</t>
  </si>
  <si>
    <t>01.06.2019 - 31.10.2019</t>
  </si>
  <si>
    <t>01-01-06/2019</t>
  </si>
  <si>
    <t>38300000-8</t>
  </si>
  <si>
    <t>X.</t>
  </si>
  <si>
    <t>01.01.2020 - 30.06.2020</t>
  </si>
  <si>
    <t>01-01-07/2019</t>
  </si>
  <si>
    <t>XI.</t>
  </si>
  <si>
    <t>01.02.2020 - 31.12.2020</t>
  </si>
  <si>
    <t>01-01-08/2019</t>
  </si>
  <si>
    <t>01.02.2020 - 31.07.2020</t>
  </si>
  <si>
    <t>01-01-09/2019</t>
  </si>
  <si>
    <t>Interaktivni multimedijalni interpretacijski uređaj - IC PGŽ</t>
  </si>
  <si>
    <t>31000000-6</t>
  </si>
  <si>
    <t>01.12.2019 - 30.05.2020</t>
  </si>
  <si>
    <t>01-01-10/2019</t>
  </si>
  <si>
    <t>72212000-4</t>
  </si>
  <si>
    <t>01.05.2019 - 31.10.2020</t>
  </si>
  <si>
    <t>01-01-11/2019</t>
  </si>
  <si>
    <t>39294100-0</t>
  </si>
  <si>
    <t>02.01.2020 - 31.10.2020</t>
  </si>
  <si>
    <t>01-01-12/2019</t>
  </si>
  <si>
    <t>XII.</t>
  </si>
  <si>
    <t>01.03.2020 - 31.10.2020</t>
  </si>
  <si>
    <t>01-01-13/2019</t>
  </si>
  <si>
    <t>Plan održive urbane mobilnosti</t>
  </si>
  <si>
    <t>90712100-2</t>
  </si>
  <si>
    <t>01.05.2019 - 30.11.2019</t>
  </si>
  <si>
    <t>01-01-14/2019</t>
  </si>
  <si>
    <t>Postolja za e-bicikle</t>
  </si>
  <si>
    <t>34928000-8</t>
  </si>
  <si>
    <t>II.</t>
  </si>
  <si>
    <t>01.04.2019 - 30.06.2019</t>
  </si>
  <si>
    <t>01-01-15/2019</t>
  </si>
  <si>
    <t>Prometno rješenje zatvaranja Ciottine ulice</t>
  </si>
  <si>
    <t>IV.</t>
  </si>
  <si>
    <t>01.06.2019 - 31.07.2019</t>
  </si>
  <si>
    <t>01-01-16/2019</t>
  </si>
  <si>
    <t>Izvedbeni projekt građevine kluba na boćalištu Gornja Vežica</t>
  </si>
  <si>
    <t>01-01-17/2019</t>
  </si>
  <si>
    <t>Izvedbeni projekt rekonstrukcije Mlikaričinog puta</t>
  </si>
  <si>
    <t>01.05.2019 - 31.07.2019</t>
  </si>
  <si>
    <t>01-01-18/2019</t>
  </si>
  <si>
    <t>Natječaj za sekundarno gradsko središte Rujevica</t>
  </si>
  <si>
    <t>71230000-9</t>
  </si>
  <si>
    <t>01.06.2019 - 31.12.2019</t>
  </si>
  <si>
    <t>01-01-19/2019</t>
  </si>
  <si>
    <t>Glavni i izvedbeni projekt uređenja Trga Grivica</t>
  </si>
  <si>
    <t>01.05.2019 - 28.02.2020</t>
  </si>
  <si>
    <t>01-01-20/2019</t>
  </si>
  <si>
    <t>Glavni i izvedbeni projekt rekonstrukcije Dukićeve ulice</t>
  </si>
  <si>
    <t>01.06.2019 - 28.02.2020</t>
  </si>
  <si>
    <t>01-02-01/2019</t>
  </si>
  <si>
    <t>Procjembeni elaborat - utvrđivanje naknade za osnivanje prava građenja na lokaciji Zapadna Žabica</t>
  </si>
  <si>
    <t>71319000-7</t>
  </si>
  <si>
    <t>01.02.2019 - 15.03.2019</t>
  </si>
  <si>
    <t>01-03-01/2019</t>
  </si>
  <si>
    <t>79419000-4</t>
  </si>
  <si>
    <t>01.03.2019 - 01.03.2020</t>
  </si>
  <si>
    <t>01-03-02/2019</t>
  </si>
  <si>
    <t>85312300-2</t>
  </si>
  <si>
    <t>02-01-01/2019</t>
  </si>
  <si>
    <t>79822500-7</t>
  </si>
  <si>
    <t>01.03.2019 - 30.06.2020</t>
  </si>
  <si>
    <t>02-01-02/2019</t>
  </si>
  <si>
    <t>Izobrazno-informativne aktivnosti u održivom gospodarenju otpadom - usluga distribucije EU</t>
  </si>
  <si>
    <t>79824000-6</t>
  </si>
  <si>
    <t>02-01-03/2019</t>
  </si>
  <si>
    <t>Reciklažna dvorišta - reciklažno dvorište u Ulici Jože Vlahovića - građenje i opremanje EU</t>
  </si>
  <si>
    <t>45213270-6</t>
  </si>
  <si>
    <t>15.03.2019 - 31.08.2019</t>
  </si>
  <si>
    <t>02-01-04/2019</t>
  </si>
  <si>
    <t>Reciklažna dvorišta - reciklažno dvorište u Ulici Jože Vlahovića - usluga nadzora EU</t>
  </si>
  <si>
    <t>71521000-6</t>
  </si>
  <si>
    <t>02-01-05/2019</t>
  </si>
  <si>
    <t>Uređenje javnih površina i izgradnja pripadajuće infrastrukture unutar bivšeg tvorničkog kompleksa Rikard Benčić - usluga projektantskog nadzora (zajednička nabava Grad Rijeka, VIK)</t>
  </si>
  <si>
    <t>71248000-8</t>
  </si>
  <si>
    <t>01.04.2019 - 31.12.2019</t>
  </si>
  <si>
    <t>02-01-06/2019</t>
  </si>
  <si>
    <t>Izobrazno-informativne aktivnosti u održivom gospodarenju otpadom - usluga uspostavljanja mrežne stranice o gospodarenju otpadom EU</t>
  </si>
  <si>
    <t>72415000-2</t>
  </si>
  <si>
    <t>01.03.2019 - 30.06.2019</t>
  </si>
  <si>
    <t>02-01-07/2019</t>
  </si>
  <si>
    <t>Rekonstrukcija Opatijske ulice - građenje</t>
  </si>
  <si>
    <t>45233120-6</t>
  </si>
  <si>
    <t>01.04.2019 - 01.02.2020</t>
  </si>
  <si>
    <t>02-01-08/2019</t>
  </si>
  <si>
    <t>Rekonstrukcija Opatijske ulice - usluga nadzora</t>
  </si>
  <si>
    <t>02-01-09/2019</t>
  </si>
  <si>
    <t>Rekonstrukcija Opatijske ulice - geodetske usluge</t>
  </si>
  <si>
    <t>71355000-1</t>
  </si>
  <si>
    <t>02-01-10/2019</t>
  </si>
  <si>
    <t>Izgradnja/rekonstrukcija kolno pristupnog puta na Biviju (zajednička nabava Grad Rijeka, VIK)</t>
  </si>
  <si>
    <t>01.04.2019 - 01.10.2019</t>
  </si>
  <si>
    <t>02-01-11/2019</t>
  </si>
  <si>
    <t>Pristup poslovno-stambenom kompleksu Krnjevo - građenje (zajednička nabava: Grad Rijeka , VIK, Energo, HEP)</t>
  </si>
  <si>
    <t>01.06.2019 - 01.06.2020</t>
  </si>
  <si>
    <t>02-01-12/2019</t>
  </si>
  <si>
    <t>Pristup poslovno-stambenom kompleksu Krnjevo - usluga nadzora (zajednička nabava: Grad Rijeka , VIK, Energo, HEP)</t>
  </si>
  <si>
    <t>01.06.2019 - 01.07.2020</t>
  </si>
  <si>
    <t>02-01-13/2019</t>
  </si>
  <si>
    <t>Pristup poslovno-stambenom kompleksu Krnjevo - geodetske usluge (zajednička nabava: Grad Rijeka , VIK, Energo)</t>
  </si>
  <si>
    <t>02-01-14/2019</t>
  </si>
  <si>
    <t>Izgradnja sortirnice na lokaciji Mihačeva draga - građenje EU</t>
  </si>
  <si>
    <t>OKVIRNI OTV MV</t>
  </si>
  <si>
    <t>Okvirni sporazum</t>
  </si>
  <si>
    <t>V.</t>
  </si>
  <si>
    <t>15.07.2019 - 31.12.2020</t>
  </si>
  <si>
    <t>02-01-15/2019</t>
  </si>
  <si>
    <t>Izgradnja sortirnice na lokaciji Mihačeva draga - usluga nadzora EU</t>
  </si>
  <si>
    <t>15.07.2019 - 01.02.2021</t>
  </si>
  <si>
    <t>02-01-16/2019</t>
  </si>
  <si>
    <t>Izgradnja sortirnice na lokaciji Mihačeva draga - geodetske usluge EU</t>
  </si>
  <si>
    <t>VI.</t>
  </si>
  <si>
    <t>02-01-17/2019</t>
  </si>
  <si>
    <t>79342200-5</t>
  </si>
  <si>
    <t>01.08.2019 - 30.11.2019</t>
  </si>
  <si>
    <t>02-01-18/2019</t>
  </si>
  <si>
    <t>Izobrazno-informativne aktivnosti u održivom gospodarenju otpadom - kostimirani igrokazi i predstave za predškolsku djecu EU</t>
  </si>
  <si>
    <t>79952000-2</t>
  </si>
  <si>
    <t>VII.</t>
  </si>
  <si>
    <t>01.09.2019 - 30.06.2020</t>
  </si>
  <si>
    <t>02-01-19/2019</t>
  </si>
  <si>
    <t>Izobrazno-informativne aktivnosti u održivom gospodarenju otpadom - radionice za djecu EU</t>
  </si>
  <si>
    <t>02-01-20/2019</t>
  </si>
  <si>
    <t>Komunalna infrastrutura za potrebe POS-a Martinkovac II - usluge projektiranja</t>
  </si>
  <si>
    <t>VIII.</t>
  </si>
  <si>
    <t>01.10.2019 - 01.03.2020</t>
  </si>
  <si>
    <t>02-01-21/2019</t>
  </si>
  <si>
    <t>Izgradnja kolno pristupnog priključka na Istarsku ulicu (D8) - građenje (zajednička nabava: Grad Rijeka, VIK, HEP)</t>
  </si>
  <si>
    <t>01.10.2019 - 01.05.2020</t>
  </si>
  <si>
    <t>02-01-22/2019</t>
  </si>
  <si>
    <t>Labinska ulica pristup RIO - građenje (zajednička nabava: Grad Rijeka, VIK, Energo, HEP)</t>
  </si>
  <si>
    <t>IX.</t>
  </si>
  <si>
    <t>15.11.2019 - 30.03.2021</t>
  </si>
  <si>
    <t>02-01-23/2019</t>
  </si>
  <si>
    <t>01.10.2019 - 30.06.2020</t>
  </si>
  <si>
    <t>02-01-24/2019</t>
  </si>
  <si>
    <t>Rekonstrukcija Ulice Mate Lovraka - građenje (zajednička nabava Grad Rijeka, VIK, Energo, HEP)</t>
  </si>
  <si>
    <t>01.12.2019 - 01.08.2020</t>
  </si>
  <si>
    <t>02-01-25/2019</t>
  </si>
  <si>
    <t>Rekonstrukcija Ulice Mate Lovraka - usluga nadzora (zajednička nabava Grad Rijeka, VIK, Energo, HEP)</t>
  </si>
  <si>
    <t>01.12.2019 - 01.09.2020</t>
  </si>
  <si>
    <t>02-01-26/2019</t>
  </si>
  <si>
    <t>Rekonstrukcija Ulice Mate Lovraka - geodetske usluge (zajednička nabava Grad Rijeka, VIK, Energo, HEP)</t>
  </si>
  <si>
    <t>02-01-27/2019</t>
  </si>
  <si>
    <t>15.11.2019 - 30.04.2021</t>
  </si>
  <si>
    <t>02-01-28/2019</t>
  </si>
  <si>
    <t>Labinska ulica pristup RIO - geodetske usluge (zajednička nabava: Grad Rijeka, VIK, Energo, HEP)</t>
  </si>
  <si>
    <t>02-01-29/2019</t>
  </si>
  <si>
    <t>Pristupna cesta na lokaciji Zapadni Zamet - građenje (zajednička nabava Grad Rijeka, VIK, Energo)</t>
  </si>
  <si>
    <t>15.12.2019 - 15.06.2021</t>
  </si>
  <si>
    <t>02-01-30/2019</t>
  </si>
  <si>
    <t>Pristupna cesta na lokaciji Zapadni Zamet - usluga nadzora (zajednička nabava Grad Rijeka, VIK, Energo)</t>
  </si>
  <si>
    <t>15.12.2019 - 15.07.2021</t>
  </si>
  <si>
    <t>02-01-31/2019</t>
  </si>
  <si>
    <t>Pristupna cesta na lokaciji Zapadni Zamet - geodetske usluge (zajednička nabava Grad Rijeka, VIK, Energo)</t>
  </si>
  <si>
    <t>02-01-32/2019</t>
  </si>
  <si>
    <t>Izobrazno-informativne aktivnosti u održivom gospodarenju otpadom - Obilježavanje datuma vezanih uz zaštitu okoliša EU</t>
  </si>
  <si>
    <t>01.06.2019 - 02.06.2019</t>
  </si>
  <si>
    <t>02-01-33/2019</t>
  </si>
  <si>
    <t>Izobrazno-informativne aktivnosti u održivom gospodarenju otpadom - zakup medijskog prostora za oglase u tiskanim medijima EU</t>
  </si>
  <si>
    <t>79341000-6</t>
  </si>
  <si>
    <t>IZUZEĆE OD ZAKONA</t>
  </si>
  <si>
    <t>01.03.2019 - 01.06.2020</t>
  </si>
  <si>
    <t>02-01-34/2019</t>
  </si>
  <si>
    <t>Izobrazno-informativne aktivnosti u održivom gospodarenju otpadom - specijalizirane radijske emisije i promotivni spotovi o gospodarenju otpadom EU</t>
  </si>
  <si>
    <t>15.04.2019 - 01.07.2019</t>
  </si>
  <si>
    <t>02-01-35/2019</t>
  </si>
  <si>
    <t>Izobrazno-informativne aktivnosti u održivom gospodarenju otpadom  - specijalizirane TV emisije i promotivni spotovi o gospodarenju otpadom EU</t>
  </si>
  <si>
    <t>02-04-01/2019</t>
  </si>
  <si>
    <t>Održavanje trgova i stubišta</t>
  </si>
  <si>
    <t>45222000-9</t>
  </si>
  <si>
    <t>01.02.2019 - 31.12.2019</t>
  </si>
  <si>
    <t>02-04-02/2019</t>
  </si>
  <si>
    <t>Dohranjivanje plaža šljunkom</t>
  </si>
  <si>
    <t>45244000-9</t>
  </si>
  <si>
    <t>01.03.2019 - 31.05.2019</t>
  </si>
  <si>
    <t>02-04-03/2019</t>
  </si>
  <si>
    <t>Tehnička priprema za uređenje dječjeg igrališta i okoliša u Ulici Hahlić od kućnog broja 17 do 27</t>
  </si>
  <si>
    <t>01.02.2019 - 01.05.2019</t>
  </si>
  <si>
    <t>02-04-04/2019</t>
  </si>
  <si>
    <t>Prioritetna sanacija pomorskog dobra</t>
  </si>
  <si>
    <t>01.03.2019 - 31.12.2019</t>
  </si>
  <si>
    <t>02-04-05/2019</t>
  </si>
  <si>
    <t>Zaštita hortikulture u Gradu Rijeci</t>
  </si>
  <si>
    <t>45112710-5</t>
  </si>
  <si>
    <t>02-04-06/2019</t>
  </si>
  <si>
    <t>Održavanje javnog tunelskog skloništa Dolac - Trg sv. Vida</t>
  </si>
  <si>
    <t>45317000-2</t>
  </si>
  <si>
    <t>02-04-07/2019</t>
  </si>
  <si>
    <t>45213311-6</t>
  </si>
  <si>
    <t>02-04-08/2019</t>
  </si>
  <si>
    <t>Spomenik na Mostu branitelja Domovinskog rata - Izrada novog memorijalnog obilježja s imenima poginulih branitelja</t>
  </si>
  <si>
    <t>01.03.2019 - 01.06.2019</t>
  </si>
  <si>
    <t>02-04-09/2019</t>
  </si>
  <si>
    <t>Radovi na održavanju javne rasvjete grada Rijeke</t>
  </si>
  <si>
    <t>45316100-6</t>
  </si>
  <si>
    <t>01.02.2019 - 31.12.2022</t>
  </si>
  <si>
    <t>02-04-10/2019</t>
  </si>
  <si>
    <t>Geodetske usluge</t>
  </si>
  <si>
    <t>01.02.2019 - 31.12.2020</t>
  </si>
  <si>
    <t>02-04-11/2019</t>
  </si>
  <si>
    <t>Nabava novih klupa i dječjih sprava</t>
  </si>
  <si>
    <t>39113600-3</t>
  </si>
  <si>
    <t>01.03.2019 - 15.05.2019</t>
  </si>
  <si>
    <t>02-04-12/2019</t>
  </si>
  <si>
    <t>Održavanje hortikulture i uklanjanje otpada na pomorskom dobru od Pećina do Preluka</t>
  </si>
  <si>
    <t>02-04-13/2019</t>
  </si>
  <si>
    <t>Tehnička priprema za uređenje dječjeg igrališta u Ulici Josipa Mohorića sjeverno od kućnog broja 37</t>
  </si>
  <si>
    <t>01.03.2019 - 01.07.2019</t>
  </si>
  <si>
    <t>02-04-14/2019</t>
  </si>
  <si>
    <t>Izrada projekta sanacije zida u Ulici Šetalište Ivana Gorana Kovačića sjeverno od kućnog broja 21a</t>
  </si>
  <si>
    <t>02-04-15/2019</t>
  </si>
  <si>
    <t>Održavanje objekata i uređaja na plažama</t>
  </si>
  <si>
    <t>02-04-16/2019</t>
  </si>
  <si>
    <t>Obnova elektrotehničkog i strojarskog dijela fontane A i B na Jadranskom trgu</t>
  </si>
  <si>
    <t>02-04-17/2019</t>
  </si>
  <si>
    <t>44212321-5</t>
  </si>
  <si>
    <t>02-04-18/2019</t>
  </si>
  <si>
    <t>Nabavka zastava potrebnih za kićenje grada povodom državnih praznika i blagdana</t>
  </si>
  <si>
    <t>35821000-5</t>
  </si>
  <si>
    <t>01.04.2019 - 30.04.2019</t>
  </si>
  <si>
    <t>02-04-19/2019</t>
  </si>
  <si>
    <t>Uređenje i opremanje lokacije - zelene površine za kućne ljubimce</t>
  </si>
  <si>
    <t>01.04.2019 - 01.06.2019</t>
  </si>
  <si>
    <t>02-04-20/2019</t>
  </si>
  <si>
    <t>Uređenje i opremanje igrališta u Ulici Škurinjskih boraca istočno od kućnog broja 15</t>
  </si>
  <si>
    <t>01.04.2019 - 01.07.2019</t>
  </si>
  <si>
    <t>02-04-21/2019</t>
  </si>
  <si>
    <t>Geodetske usluge za upis cesta u zemljišne knjige</t>
  </si>
  <si>
    <t>02-04-22/2019</t>
  </si>
  <si>
    <t>Nabava i postava kamera za nadzor prometa</t>
  </si>
  <si>
    <t>34923000-3</t>
  </si>
  <si>
    <t>01.04.2019 - 01.05.2019</t>
  </si>
  <si>
    <t>02-04-23/2019</t>
  </si>
  <si>
    <t>15.04.2019 - 15.10.2019</t>
  </si>
  <si>
    <t>02-04-24/2019</t>
  </si>
  <si>
    <t>Uređenje površine u Ulici Žrtava fašizma između kućnog broja 6 i 8</t>
  </si>
  <si>
    <t>01.09.2019 - 31.12.2019</t>
  </si>
  <si>
    <t>02-04-25/2019</t>
  </si>
  <si>
    <t>Uređenje i opremanje zelene površine u Jelićevoj ulici sjeverno od kućnog broja 1 u igralište za djecu i odrasle</t>
  </si>
  <si>
    <t>01.10.2019 - 15.02.2020</t>
  </si>
  <si>
    <t>02-04-26/2019</t>
  </si>
  <si>
    <t>Radovi iluminacije i dekoracije za Božićne i novogodišnje blagdane</t>
  </si>
  <si>
    <t>01.09.2019 - 31.01.2020</t>
  </si>
  <si>
    <t>02-04-27/2019</t>
  </si>
  <si>
    <t>Održavanje i isticanje zastava na području Grada Rijeke za 2020.g.</t>
  </si>
  <si>
    <t>45451000-3</t>
  </si>
  <si>
    <t>01.01.2020 - 31.12.2020</t>
  </si>
  <si>
    <t>02-04-28/2019</t>
  </si>
  <si>
    <t>Manipulacija i održavanje postamenata solarnih sustava</t>
  </si>
  <si>
    <t>45211360-0</t>
  </si>
  <si>
    <t>02-04-29/2019</t>
  </si>
  <si>
    <t>Ispitivanje statičke stabilnosti i antikorozivne zaštite Mosta hrvatskih branitelja</t>
  </si>
  <si>
    <t>24963000-2</t>
  </si>
  <si>
    <t>01.12.2019 - 31.12.2019</t>
  </si>
  <si>
    <t>02-04-30/2019</t>
  </si>
  <si>
    <t>85200000-1</t>
  </si>
  <si>
    <t>01.01.2020 - 31.12.2021</t>
  </si>
  <si>
    <t>02-04-31/2019</t>
  </si>
  <si>
    <t>Privremeni priključci za potrebe održavanja raznih manifestacija (montaža, demontaža, dežurstvo)</t>
  </si>
  <si>
    <t>02-04-32/2019</t>
  </si>
  <si>
    <t>Dekoracije za manifestacije (Međunarodni karneval, Vela Gospa, Dani sv. Vida, Dan državnosti, brod Uragan, Riječko kulturno ljeto)</t>
  </si>
  <si>
    <t>03-00-01/2019</t>
  </si>
  <si>
    <t>Usluge vanjske revizije EU projekta Rekonstrukcija i prenamjena postojeće Hale 14 u Tehnološko-edukacijski i poduzetnički inkubator</t>
  </si>
  <si>
    <t>79212300-6</t>
  </si>
  <si>
    <t>01.03.2019 - 29.03.2019</t>
  </si>
  <si>
    <t>03-00-02/2019</t>
  </si>
  <si>
    <t>Nabava pripreme i izrada promotivnih materijala (CERIecon)</t>
  </si>
  <si>
    <t>01.03.2019 - 30.04.2019</t>
  </si>
  <si>
    <t>03-00-03/2019</t>
  </si>
  <si>
    <t>Revizija postojeće studije (Poslovna zona Bodulovo)</t>
  </si>
  <si>
    <t>79212000-3</t>
  </si>
  <si>
    <t>04.03.2019 - 29.03.2019</t>
  </si>
  <si>
    <t>04-00-01/2019</t>
  </si>
  <si>
    <t>Osposobljavanje učitelja/stručnih suradnika za identifikaciju i rad s darovitim učenicima</t>
  </si>
  <si>
    <t>80000000-4</t>
  </si>
  <si>
    <t>04-00-02/2019</t>
  </si>
  <si>
    <t>Usluge tiskanja materijala</t>
  </si>
  <si>
    <t>79810000-5</t>
  </si>
  <si>
    <t>15.01.2019 - 31.12.2019</t>
  </si>
  <si>
    <t>05-00-01/2019</t>
  </si>
  <si>
    <t>Usluge spasilačke službe u sezoni kupanja na plaži za invalide</t>
  </si>
  <si>
    <t>60443100-6</t>
  </si>
  <si>
    <t>15.04.2019 - 30.09.2019</t>
  </si>
  <si>
    <t>05-00-02/2019</t>
  </si>
  <si>
    <t>Usluge predavanja na tečaju za trudnice</t>
  </si>
  <si>
    <t>80561000-4</t>
  </si>
  <si>
    <t>06-00-01/2019</t>
  </si>
  <si>
    <t>Radovi na opremanju re-use centra</t>
  </si>
  <si>
    <t>45000000-7</t>
  </si>
  <si>
    <t>31.01.2019 - 28.02.2019</t>
  </si>
  <si>
    <t>06-02-01/2019</t>
  </si>
  <si>
    <t>38652120-7</t>
  </si>
  <si>
    <t>06-02-02/2019</t>
  </si>
  <si>
    <t>39154000-6</t>
  </si>
  <si>
    <t>OTVORENI VV</t>
  </si>
  <si>
    <t>01.06.2019 - 01.05.2020</t>
  </si>
  <si>
    <t>06-02-03/2019</t>
  </si>
  <si>
    <t>Usluga izrade interaktivne mobilne aplikacije i priprema sadržaja</t>
  </si>
  <si>
    <t>48211000-0</t>
  </si>
  <si>
    <t>06-02-04/2019</t>
  </si>
  <si>
    <t>Nabava, montaža i programiranje komunikacijske opreme za gradsku wi-fi mrežu</t>
  </si>
  <si>
    <t>64212400-9</t>
  </si>
  <si>
    <t>01.06.2019 - 30.06.2019</t>
  </si>
  <si>
    <t>06-02-05/2019</t>
  </si>
  <si>
    <t>Usluga revizije projekta ukupnog integriranog programa Turistička valorizacija reprezentativnih spomenika riječke industrijske baštine</t>
  </si>
  <si>
    <t>10.03.2019 - 31.12.2021</t>
  </si>
  <si>
    <t>06-02-06/2019</t>
  </si>
  <si>
    <t>Izrada projektne dokumentacije obnove i sanacije pročelja H-objekta</t>
  </si>
  <si>
    <t>15.01.2019 - 15.03.2019</t>
  </si>
  <si>
    <t>06-02-07/2019</t>
  </si>
  <si>
    <t>Usluga tehničkog nadzora klasifikacijskog zavoda nad rekonstrukcijom broda Galeb</t>
  </si>
  <si>
    <t>71631000-0</t>
  </si>
  <si>
    <t>15.02.2019 - 15.12.2019</t>
  </si>
  <si>
    <t>06-02-08/2019</t>
  </si>
  <si>
    <t>Usluga stručnog nadzora nad rekonstrukcijom broda Galeb</t>
  </si>
  <si>
    <t>15.02.2019 - 15.05.2020</t>
  </si>
  <si>
    <t>06-02-09/2019</t>
  </si>
  <si>
    <t>Projektantski nadzor nad izvođenjem radova  prenamjene broda Galeb u brod muzej</t>
  </si>
  <si>
    <t>06-02-10/2019</t>
  </si>
  <si>
    <t>Radovi na rekonstrukciji T i Cigleni objekt - Grupa II - Radovi na rekonstrukciji - T objekt - ponovljeni postupak</t>
  </si>
  <si>
    <t>45454000-4</t>
  </si>
  <si>
    <t>15.01.2019 - 31.12.2020</t>
  </si>
  <si>
    <t>08-00-01/2019</t>
  </si>
  <si>
    <t>66510000-8</t>
  </si>
  <si>
    <t>01.02.2020 - 01.02.2021</t>
  </si>
  <si>
    <t>08-00-02/2019</t>
  </si>
  <si>
    <t>Usluga osiguranja informatičke opreme</t>
  </si>
  <si>
    <t>66513200-1</t>
  </si>
  <si>
    <t>08-00-03/2019</t>
  </si>
  <si>
    <t>Usluge osiguranja službenika i namještenika Grada Rijeke i djelatnika proračunskih korisnika Grada Rijeke od posljedica nesretnog slučaja</t>
  </si>
  <si>
    <t>66512100-3</t>
  </si>
  <si>
    <t>08-00-04/2019</t>
  </si>
  <si>
    <t>Osiguranje od odgovornosti za manifestacije i priredbe u organizaciji Grada Rijeke</t>
  </si>
  <si>
    <t>66516000-0</t>
  </si>
  <si>
    <t>09-00-01/2019</t>
  </si>
  <si>
    <t>Usluga ispitivanja instalacija, uređaja i opreme</t>
  </si>
  <si>
    <t>71632000-7</t>
  </si>
  <si>
    <t>01.01.2019 - 31.12.2019</t>
  </si>
  <si>
    <t>09-00-03/2019</t>
  </si>
  <si>
    <t>09123000-7</t>
  </si>
  <si>
    <t>09-00-04/2019</t>
  </si>
  <si>
    <t>Nabava odora, obuće i osobnih zaštitnih sredstava za djelatnike Grada Rijeke</t>
  </si>
  <si>
    <t>18100000-0</t>
  </si>
  <si>
    <t>09-00-05/2019</t>
  </si>
  <si>
    <t>34113000-2</t>
  </si>
  <si>
    <t>01.02.2019 - 01.04.2019</t>
  </si>
  <si>
    <t>09-00-06/2019</t>
  </si>
  <si>
    <t>Održavanje i servisiranje klima uređaja</t>
  </si>
  <si>
    <t>50730000-1</t>
  </si>
  <si>
    <t>09-00-07/2019</t>
  </si>
  <si>
    <t>42510000-4</t>
  </si>
  <si>
    <t>09-00-08/2019</t>
  </si>
  <si>
    <t>Nabava uredskog namještaja</t>
  </si>
  <si>
    <t>39130000-2</t>
  </si>
  <si>
    <t>09-00-09/2019</t>
  </si>
  <si>
    <t>Nabava uredskih stolica</t>
  </si>
  <si>
    <t>09-00-10/2019</t>
  </si>
  <si>
    <t>Najam službenih automobila za potrebe Grada Rijeke</t>
  </si>
  <si>
    <t>34100000-8</t>
  </si>
  <si>
    <t>OKVIRNI OTV VV</t>
  </si>
  <si>
    <t>01.01.2020 - 31.12.2022</t>
  </si>
  <si>
    <t>09-00-11/2019</t>
  </si>
  <si>
    <t>Nabava motornog benzina i dizel goriva na benzinskim postajama</t>
  </si>
  <si>
    <t>09100000-0</t>
  </si>
  <si>
    <t>09-00-12/2019</t>
  </si>
  <si>
    <t>Usluga čišćenja - zidnih, podnih, staklenih površina, opreme i inventara te okoliša</t>
  </si>
  <si>
    <t>90919000-2</t>
  </si>
  <si>
    <t>09-00-13/2019</t>
  </si>
  <si>
    <t>Usluge čuvanja osoba i imovine</t>
  </si>
  <si>
    <t>79713000-5</t>
  </si>
  <si>
    <t>OKVIRNI DPU</t>
  </si>
  <si>
    <t>09-00-14/2019</t>
  </si>
  <si>
    <t>Nabava higijenskog materijala</t>
  </si>
  <si>
    <t>33760000-5</t>
  </si>
  <si>
    <t>09-00-15/2019</t>
  </si>
  <si>
    <t>Nabava uredskog materijala</t>
  </si>
  <si>
    <t>30192000-1</t>
  </si>
  <si>
    <t>09-00-16/2019</t>
  </si>
  <si>
    <t>Najam fotokopirnih aparata</t>
  </si>
  <si>
    <t>30121000-3</t>
  </si>
  <si>
    <t>09-00-17/2019</t>
  </si>
  <si>
    <t>Najam skutera za potrebe prometnog redarstva</t>
  </si>
  <si>
    <t>09-00-18/2019</t>
  </si>
  <si>
    <t>Usluge oglašavanja u dnevnom tisku</t>
  </si>
  <si>
    <t>09-00-19/2019</t>
  </si>
  <si>
    <t>Opskrba toplinskom energijom</t>
  </si>
  <si>
    <t>09300000-2</t>
  </si>
  <si>
    <t>PREG BEZ PRET OBJ MV</t>
  </si>
  <si>
    <t>10-00-01/2019</t>
  </si>
  <si>
    <t>Restoranske usluge zatvorenog tipa (za potrebe protokola)</t>
  </si>
  <si>
    <t>55311000-3</t>
  </si>
  <si>
    <t>10-00-02/2019</t>
  </si>
  <si>
    <t>Knjigovodstvene usluge (za potrebe vijeća i predstavnika nacionalnih manjina za grad Rijeku)</t>
  </si>
  <si>
    <t>79211100-7</t>
  </si>
  <si>
    <t>10.01.2019 - 31.12.2019</t>
  </si>
  <si>
    <t>10-00-03/2019</t>
  </si>
  <si>
    <t>Usluge najma opreme za rasvjetu i ozvučenje prigodom održavanja javnih manifestacija</t>
  </si>
  <si>
    <t>32321200-1</t>
  </si>
  <si>
    <t>01.02.2019 - 01.01.2020</t>
  </si>
  <si>
    <t>10-00-04/2019</t>
  </si>
  <si>
    <t>Najam kemijskih WC-a (za javne manifestacije u organizaciji Grada Rijeke)</t>
  </si>
  <si>
    <t>24955000-3</t>
  </si>
  <si>
    <t>10.01.2019 - 01.01.2020</t>
  </si>
  <si>
    <t>10-00-05/2019</t>
  </si>
  <si>
    <t>Urednički poslovi na portalu - usluge promidžbe</t>
  </si>
  <si>
    <t>72200000-7</t>
  </si>
  <si>
    <t>10-00-06/2019</t>
  </si>
  <si>
    <t>Cvjetne dekoracije (dekoracija prostora, buketi za potrebe protokola, vijenci i sl.)</t>
  </si>
  <si>
    <t>03121000-5</t>
  </si>
  <si>
    <t>10-00-07/2019</t>
  </si>
  <si>
    <t>Pića (za potrebe protokola i javnih manifestacija)</t>
  </si>
  <si>
    <t>15900000-7</t>
  </si>
  <si>
    <t>10-00-08/2019</t>
  </si>
  <si>
    <t>Razni prehrambeni proizvodi (za potrebe protokola i javnih manifestacija)</t>
  </si>
  <si>
    <t>15800000-6</t>
  </si>
  <si>
    <t>10-00-09/2019</t>
  </si>
  <si>
    <t>Hotelske usluge (za potrebe protokola)</t>
  </si>
  <si>
    <t>55100000-1</t>
  </si>
  <si>
    <t>10-00-10/2019</t>
  </si>
  <si>
    <t>Restoranske usluge otvorenog tipa (za potrebe protokola)</t>
  </si>
  <si>
    <t>55312000-0</t>
  </si>
  <si>
    <t>10-00-11/2019</t>
  </si>
  <si>
    <t>Usluge cateringa (za potrebe protokola)</t>
  </si>
  <si>
    <t>55520000-1</t>
  </si>
  <si>
    <t>10-00-12/2019</t>
  </si>
  <si>
    <t>Priprema obroka (Veliki petak, Gastrofešta i sl.)</t>
  </si>
  <si>
    <t>55321000-6</t>
  </si>
  <si>
    <t>10-00-13/2019</t>
  </si>
  <si>
    <t>Usluge najma aluminijskih krovnih konstrukcija prigodom održavanja javnih manifestacija</t>
  </si>
  <si>
    <t>44212320-8</t>
  </si>
  <si>
    <t>10.02.2019 - 01.01.2020</t>
  </si>
  <si>
    <t>10-00-14/2019</t>
  </si>
  <si>
    <t>Usluga organizacije festivala Melodije Istre i Kvarnera 2019.</t>
  </si>
  <si>
    <t>79953000-9</t>
  </si>
  <si>
    <t>10-00-15/2019</t>
  </si>
  <si>
    <t>Usluge fotokopiranja i uvezivanja materijala</t>
  </si>
  <si>
    <t>79521000-2</t>
  </si>
  <si>
    <t>18.01.2019 - 31.12.2019</t>
  </si>
  <si>
    <t>10-00-16/2019</t>
  </si>
  <si>
    <t>Usluge prijevoza putnika</t>
  </si>
  <si>
    <t>63000000-9</t>
  </si>
  <si>
    <t>07.01.2019 - 31.12.2019</t>
  </si>
  <si>
    <t>10-00-17/2019</t>
  </si>
  <si>
    <t>Usluge poduke klizanja</t>
  </si>
  <si>
    <t>92600000-7</t>
  </si>
  <si>
    <t>10.11.2019 - 15.01.2020</t>
  </si>
  <si>
    <t>10-00-18/2019</t>
  </si>
  <si>
    <t>Najam video zida za novogodišnji koncert</t>
  </si>
  <si>
    <t>31.12.2019 - 01.01.2020</t>
  </si>
  <si>
    <t>10-00-19/2019</t>
  </si>
  <si>
    <t>Karnevalska prehrana</t>
  </si>
  <si>
    <t>15800000-6 55500000-5</t>
  </si>
  <si>
    <t>11-00-01/2019</t>
  </si>
  <si>
    <t>Usluga nadzora i održavanja centralnog informacijsko-komunikacijskog sustava Rijeka City Card</t>
  </si>
  <si>
    <t>48000000-8</t>
  </si>
  <si>
    <t>11-00-02/2019</t>
  </si>
  <si>
    <t>Nadogradnja licenci za aplikacijski server Magic RIA - ponovljeni postupak</t>
  </si>
  <si>
    <t>11-00-03/2019</t>
  </si>
  <si>
    <t>Računalna oprema za prometno i komunalno redarstvo</t>
  </si>
  <si>
    <t>30236000-2</t>
  </si>
  <si>
    <t>01.03.2019 - 01.05.2019</t>
  </si>
  <si>
    <t>11-00-04/2019</t>
  </si>
  <si>
    <t>Održavanje PandoPad uređaja i programske podrške</t>
  </si>
  <si>
    <t>72261000-2</t>
  </si>
  <si>
    <t>11-00-05/2019</t>
  </si>
  <si>
    <t>Informatička edukacija građana</t>
  </si>
  <si>
    <t>80533200-1</t>
  </si>
  <si>
    <t>11-00-06/2019</t>
  </si>
  <si>
    <t>Usluga nadogradnje sustava Riznice automatskim zaprimanjem elektroničkih računa</t>
  </si>
  <si>
    <t>11-00-07/2019</t>
  </si>
  <si>
    <t>Nabava datacentra putem operativnog leasinga (zajednička nabava sa trgovačkim i komunalnim društvima)</t>
  </si>
  <si>
    <t>01.05.2019 - 01.06.2024</t>
  </si>
  <si>
    <t>11-00-08/2019</t>
  </si>
  <si>
    <t>Nabava Microsoft licenci (zajednička nabava sa trgovačkim, komunalnim društvima i Rijeka 2020 d.o.o.)</t>
  </si>
  <si>
    <t>01.05.2019 - 01.06.2022</t>
  </si>
  <si>
    <t>11-00-09/2019</t>
  </si>
  <si>
    <t>Nabava VMware licenci</t>
  </si>
  <si>
    <t>11-00-10/2019</t>
  </si>
  <si>
    <t>Nabava RedHat licenci</t>
  </si>
  <si>
    <t>11-00-11/2019</t>
  </si>
  <si>
    <t>Usluga nadogradnje Microsoft Active Directory</t>
  </si>
  <si>
    <t>15.04.2019 - 15.06.2019</t>
  </si>
  <si>
    <t>11-00-12/2019</t>
  </si>
  <si>
    <t>Usluga nadogradnje Microsoft Exchange i sustava za arhivu elektroničke pošte</t>
  </si>
  <si>
    <t>11-00-13/2019</t>
  </si>
  <si>
    <t>Usluga nadogradnje Microsoft SQL-a</t>
  </si>
  <si>
    <t>11-00-14/2019</t>
  </si>
  <si>
    <t>Usluga održavanja i nadogradnje pasivne komunikacijske opreme</t>
  </si>
  <si>
    <t>50312300-8</t>
  </si>
  <si>
    <t>11-00-15/2019</t>
  </si>
  <si>
    <t>Pretplata za softver KEMP, Fortigate i Fortianalyzer</t>
  </si>
  <si>
    <t>48900000-7</t>
  </si>
  <si>
    <t>01.05.2019 - 15.07.2020</t>
  </si>
  <si>
    <t>11-00-16/2019</t>
  </si>
  <si>
    <t>Obnova licenci Cisco Smartnet-a</t>
  </si>
  <si>
    <t>15.06.2019 - 23.03.2021</t>
  </si>
  <si>
    <t>11-00-17/2019</t>
  </si>
  <si>
    <t>Širokopojasna gradska mreža - Izgradnja svjetlovodnih prstenova 5. faza (Sporazum Grad Rijeka-CARNET-Ministarstvo uprave)</t>
  </si>
  <si>
    <t>32570000-9</t>
  </si>
  <si>
    <t>01.05.2019 - 31.12.2019</t>
  </si>
  <si>
    <t>11-00-18/2019</t>
  </si>
  <si>
    <t>Izgradnja - vlastiti projekti (svjetlovodna infrastruktura) - lokacija Turnić (MO Turnić, GKR ogranak Turnić), MO Sv. Nikola (uključivanje u EKM Grada Rijeke)</t>
  </si>
  <si>
    <t>11-00-19/2019</t>
  </si>
  <si>
    <t>Izrada video uradaka</t>
  </si>
  <si>
    <t>92111000-2</t>
  </si>
  <si>
    <t>11-00-20/2019</t>
  </si>
  <si>
    <t>Izrada digitalnog ortofoto područja grada Rijeke (zajednička nabava sa komunalnim društvima)</t>
  </si>
  <si>
    <t>71354200-6</t>
  </si>
  <si>
    <t>11-00-21/2019</t>
  </si>
  <si>
    <t>Najam opreme "Podatkovnog centra"</t>
  </si>
  <si>
    <t>01.01.2019 - 30.06.2019</t>
  </si>
  <si>
    <t>11-00-22/2019</t>
  </si>
  <si>
    <t>Usluga održavanja winGPS licenci i sustava s proširenim održavanjem</t>
  </si>
  <si>
    <t>11-00-23/2019</t>
  </si>
  <si>
    <t>Usluga održavanja Multimedijalnog portala</t>
  </si>
  <si>
    <t>11-00-24/2019</t>
  </si>
  <si>
    <t>Usluga unaprjeđenja sustava za upravljanje sadržajem portala Moja Rijeka (I. faza)</t>
  </si>
  <si>
    <t>17-00-01/2019</t>
  </si>
  <si>
    <t>Izrada elaborata prometne vrijednosti stambenih i poslovnih prostora, objekata javne namjene te revizije istih u 2020. godini</t>
  </si>
  <si>
    <t>71310000-4</t>
  </si>
  <si>
    <t>17-00-02/2019</t>
  </si>
  <si>
    <t>Obavljanje geodetskih usluga gruntovno - katastarske identifikacije objekata javne, poslovne i/ili stambene namjene u 2019. godini</t>
  </si>
  <si>
    <t>17-00-03/2019</t>
  </si>
  <si>
    <t xml:space="preserve">Usluga izrade dokumentacije potrebne za ozakonjenje nezakonito izgrađenih zgrada javne, poslovne i stambene namjene  u 2019. godini
</t>
  </si>
  <si>
    <t>17-00-04/2019</t>
  </si>
  <si>
    <t xml:space="preserve">Usluga izrade geodetskog elaborata za evidentiranje građevine i evidentiranja stvarnog položaja pojedinačnih već evidentiranih katastarskih čestica
</t>
  </si>
  <si>
    <t>17-00-05/2019</t>
  </si>
  <si>
    <t>Usluga izrade elaborata o etažiranju za objekte javne, poslovne i stambene namjene u vlasništvu Grada Rijeke</t>
  </si>
  <si>
    <t>71251000-2</t>
  </si>
  <si>
    <t>17-00-06/2019</t>
  </si>
  <si>
    <t>Usluge energetskog certificiranja stambenih i poslovnih prostora za 2020. godinu</t>
  </si>
  <si>
    <t>71314200-4</t>
  </si>
  <si>
    <t>17-00-07/2019</t>
  </si>
  <si>
    <t xml:space="preserve">Usluga održavanja sustava daljinskog očitanja potrošnje energenata i vode za zgrade u vlasništvu Grada Rijeke u 2020. godini
</t>
  </si>
  <si>
    <t>17-00-08/2019</t>
  </si>
  <si>
    <t>Izvođenje radova na obnovi kabineta likovnog odgoja i hodnika OŠ Škurinje nakon požara</t>
  </si>
  <si>
    <t>45454100-5</t>
  </si>
  <si>
    <t>02.01.2019 - 31.12.2019</t>
  </si>
  <si>
    <t>17-00-09/2019</t>
  </si>
  <si>
    <t xml:space="preserve">Godišnje održavanje kotlovnica na objektima poslovne namjene na adresama u Rijeci, Korzo 28, Riva 10, Splitska 2 i Ciottina 19
</t>
  </si>
  <si>
    <t>50531100-7</t>
  </si>
  <si>
    <t>01.06.2019 - 31.08.2019</t>
  </si>
  <si>
    <t>17-00-10/2019</t>
  </si>
  <si>
    <t>Usluga ishođenja rješenja o utvrđivanju građevinskih čestica za objekte ex. Teri Crotek</t>
  </si>
  <si>
    <t>71250000-5</t>
  </si>
  <si>
    <t>01.02.2019 - 31.03.2019</t>
  </si>
  <si>
    <t>17-00-11/2019</t>
  </si>
  <si>
    <t>Izvođenje radova na uređenju sanitarnih čvorova, garderobe i dvorane u PPO Kvarner, Kalvarija 1/1</t>
  </si>
  <si>
    <t>45450000-6</t>
  </si>
  <si>
    <t>15.02.2019 - 01.05.2019</t>
  </si>
  <si>
    <t>17-00-12/2019</t>
  </si>
  <si>
    <t>Izvođenje radova na uređenju sanitarnih čvorova u PPO Krijesnica, Bujska 17</t>
  </si>
  <si>
    <t>01.06.2019 - 01.09.2019</t>
  </si>
  <si>
    <t>17-00-13/2019</t>
  </si>
  <si>
    <t>45453100-8</t>
  </si>
  <si>
    <t>01.04.2019 - 01.08.2019</t>
  </si>
  <si>
    <t>17-00-14/2019</t>
  </si>
  <si>
    <t>Izvođenje radova na ugradnji zaštitnih maski za radijatore u PPO Vidrice (Finderleove stube 4), PPO Delfin (Ive Marinkovića 22), PPO Belveder (Uspon Irene Tomee 6), PPO Maestral (Kozala 47A)</t>
  </si>
  <si>
    <t>45421000-4</t>
  </si>
  <si>
    <t>17-00-15/2019</t>
  </si>
  <si>
    <t>Izvođenje radova na uređenju okoliša i igrališta dječjih vrtića na području Grada Rijeke (PPO Gardelin i PPO Galeb)</t>
  </si>
  <si>
    <t>45112723-9</t>
  </si>
  <si>
    <t>17-00-16/2019</t>
  </si>
  <si>
    <t>Izvođenje radova na postavljanju ograde u okolišu PPO Galeb (Kvaternikova 60), PPO Oblačić (Obitelji Sušanj 2), PPO Rastočine (Rastočine 5A), PPO Podmurvice (Cavtatska 4)</t>
  </si>
  <si>
    <t>45340000-2</t>
  </si>
  <si>
    <t>17-00-17/2019</t>
  </si>
  <si>
    <t>Izvođenje radova na sanaciji zidova u okolišu PPO Delfin (Ive Marinkovića 22), PPO Potok (Josipa Završnika 3), PPO Vidrice (Finderleove stube 1), PPO Z.Cviić (Bribirska 12)</t>
  </si>
  <si>
    <t>17-00-18/2019</t>
  </si>
  <si>
    <t>Izvođenje radova na sanaciji terase i unutarnjeg prostora u Boćarskom klubu Grbci, Dražička 4</t>
  </si>
  <si>
    <t>01.05.2019 - 01.09.2019</t>
  </si>
  <si>
    <t>17-00-19/2019</t>
  </si>
  <si>
    <t>Izvođenje radova na sanaciji krova u Boćarskom klubu Mario Gennari, Franje Čandeka 48</t>
  </si>
  <si>
    <t>44112400-2</t>
  </si>
  <si>
    <t>17-00-20/2019</t>
  </si>
  <si>
    <t>Izvođenje radova na sanaciji elektroinstalacija u Tenis klubu Kvarner, Ede Jardasa 27A</t>
  </si>
  <si>
    <t>45310000-3</t>
  </si>
  <si>
    <t>17-00-21/2019</t>
  </si>
  <si>
    <t>Izvođenje radova na dobavi i ugradnji tenisita u Tenis klubu Kvarner, Ede Jardasa 27A</t>
  </si>
  <si>
    <t>45236112-8</t>
  </si>
  <si>
    <t>17-00-22/2019</t>
  </si>
  <si>
    <t>Izvođenje radova na sanacija krova u Veslačkom klubu Jadran, Delta 1</t>
  </si>
  <si>
    <t>17-00-23/2019</t>
  </si>
  <si>
    <t>Izvođenje radova na sanaciji dijela krova i stropa kućice iznad istočnih tribina na Stadionu Kantrida, Portić 3</t>
  </si>
  <si>
    <t>17-00-24/2019</t>
  </si>
  <si>
    <t>Izvođenje radova na sanaciji stropa učionice u SRC Zamet, Obitelji Sušanj 2</t>
  </si>
  <si>
    <t>17-00-25/2019</t>
  </si>
  <si>
    <t>Sanacija stropa u Waldorfskom vrtiću, Zametska 6/1</t>
  </si>
  <si>
    <t>01.05.2019 - 01.06.2019</t>
  </si>
  <si>
    <t>17-00-26/2019</t>
  </si>
  <si>
    <t>Izvođenje radova priključenja na komunalne vodne građevine za javnu odvodnju i korištenje vodnih usluga na objektima Pulac 20A i 20B (poslovni objekt), Drenovski put 138 (javni objekt) i Minakovo 30 (javni objekt)</t>
  </si>
  <si>
    <t>45232410-9</t>
  </si>
  <si>
    <t>17-00-27/2019</t>
  </si>
  <si>
    <t>Zamjena plinskih uređaja na poslovnim objektima u vlasništvu Grada Rijeke</t>
  </si>
  <si>
    <t>45331000-6</t>
  </si>
  <si>
    <t>01.06.2019 - 01.08.2019</t>
  </si>
  <si>
    <t>17-00-28/2019</t>
  </si>
  <si>
    <t>Sanacija stolarije i zidova u objektu Klub Krimeja, Kumičićeva 50 (MO Krimeja)</t>
  </si>
  <si>
    <t>01.06.2019 - 01.07.2019</t>
  </si>
  <si>
    <t>17-00-29/2019</t>
  </si>
  <si>
    <t>Zamjena i popravak drvene stolarije u stanovima u vlasništvu Grada Rijeke, na adresama: I. Marinkovića 4 i 6, M.Barača 10, 12 i 16, Tizianova 6, B.Branchetta 2, M.Špilera 3, Križanićeva 6, Potok 20, A.Kovačića 4, Ćićarijska 41</t>
  </si>
  <si>
    <t>01.07.2019 - 20.09.2019</t>
  </si>
  <si>
    <t>17-00-30/2019</t>
  </si>
  <si>
    <t>Izvođenje građevinsko-obrtničkih radova u stanovima u vlasništvu Grada Rijeke, na adresama: Omladinska 6, S.V.Čiče 7, Š.Ljubića 10</t>
  </si>
  <si>
    <t>01.08.2019 - 15.09.2019</t>
  </si>
  <si>
    <t>17-00-31/2019</t>
  </si>
  <si>
    <t>Izvođenje građevinskih radova sanacije krova i fasada stanova u vlasništvu Grada Rijeke, na adresama: R.Boškovića 28, S.Tomašića 6</t>
  </si>
  <si>
    <t>45443000-4</t>
  </si>
  <si>
    <t>17-00-32/2019</t>
  </si>
  <si>
    <t>Zamjena i popravak drvene stolarije u poslovnim  prostorima u vlasništvu Grada Rijeke,  na adresama: Ružićeva 12b, Žrtava Fašizma 2, Titov trg 2, Trg Riječke rezolucije 3, Zanonova 1, Dolac 8</t>
  </si>
  <si>
    <t>17-00-33/2019</t>
  </si>
  <si>
    <t>Izvođenje građevinsko-obrtničkih radova u poslovnim prostorima  u vlasništvu Grada Rijeke, na adresama: R.K.Jeretova 4a, Stube A.A. 5, Adamićeva 36, F.La Guardia 10a, Cambierieva 9 i 11</t>
  </si>
  <si>
    <t>17-00-34/2019</t>
  </si>
  <si>
    <t>Izvođenje građevinskih radova sanacije krova poslovnih prostora u vlasništvu Grada Rijeke (Ružićeva 14 i M. Albaharija 11)</t>
  </si>
  <si>
    <t>45261210-9</t>
  </si>
  <si>
    <t>17-00-35/2019</t>
  </si>
  <si>
    <t>Izvođenje radova sanacije dimnjaka u stanovima u vlasništvu Grada Rijeke</t>
  </si>
  <si>
    <t>17-00-36/2019</t>
  </si>
  <si>
    <t>Odštopavanje kanalizacije u objektima u vlasništvu Grada Rijeke</t>
  </si>
  <si>
    <t>90400000-1</t>
  </si>
  <si>
    <t>17-00-37/2019</t>
  </si>
  <si>
    <t>Izvođenje radova oborinske kanalizacije i uređenje dvorišta na objektu Dječji dom "Tić", Beli kamik 11</t>
  </si>
  <si>
    <t>01.03.2019 - 01.04.2019</t>
  </si>
  <si>
    <t>17-00-38/2019</t>
  </si>
  <si>
    <t>Radovi na izgradnji dimnjaka kotlovnice upravne zgrade na adresi Korzo 16</t>
  </si>
  <si>
    <t>01.08.2019 - 01.09.2019</t>
  </si>
  <si>
    <t>17-00-39/2019</t>
  </si>
  <si>
    <t>Izvođenje građevinsko obrtničkih radova na uređenju dvorane i sanaciji dijela krova dvorane objekta MO Gornja Vežica, Zdravka Kučića 1</t>
  </si>
  <si>
    <t>17-00-40/2019</t>
  </si>
  <si>
    <t>Izvođenje građevinsko obrtničkih radova na uređenju prostorija MO Škurinjska Draga, Porečka 94</t>
  </si>
  <si>
    <t>45400000-1</t>
  </si>
  <si>
    <t>17-00-41/2019</t>
  </si>
  <si>
    <t>Izvođenje radova na sanaciji zajedničkih sanitarnih čvorova na 1. i 2. katu objekta Antuna Mihića 2A i Antuna Mihića 2D</t>
  </si>
  <si>
    <t>01.05.2019 - 01.07.2019</t>
  </si>
  <si>
    <t>17-00-42/2019</t>
  </si>
  <si>
    <t>Izvođenje radova na uklanjanju građevine A. Mihića 2F</t>
  </si>
  <si>
    <t>45110000-1</t>
  </si>
  <si>
    <t>01.02.2019 - 01.03.2019</t>
  </si>
  <si>
    <t>17-00-43/2019</t>
  </si>
  <si>
    <t xml:space="preserve">Zamjena žljebova na dijelu objekta OŠ Fran Franković
</t>
  </si>
  <si>
    <t>45261320-3</t>
  </si>
  <si>
    <t>18.04.2019 - 05.05.2019</t>
  </si>
  <si>
    <t>17-00-44/2019</t>
  </si>
  <si>
    <t>Preuređenje stana domara za potrebe škole OŠ Turnić</t>
  </si>
  <si>
    <t>17-00-45/2019</t>
  </si>
  <si>
    <t>Zamjena stropa i ličenje u dvije učionice OŠ Centar</t>
  </si>
  <si>
    <t>45442121-1</t>
  </si>
  <si>
    <t>01.02.2019 - 20.02.2019</t>
  </si>
  <si>
    <t>17-00-46/2019</t>
  </si>
  <si>
    <t>Sanacija elektroinstalacija i glavnog razvodnog ormara u OŠ V. Gortan, OŠ Vežica i OŠ Škurinje</t>
  </si>
  <si>
    <t>15.07.2019 - 05.09.2019</t>
  </si>
  <si>
    <t>17-00-47/2019</t>
  </si>
  <si>
    <t>Zamjena radijatora i ventila u OŠ Trsat</t>
  </si>
  <si>
    <t>45331100-7</t>
  </si>
  <si>
    <t>17-00-48/2019</t>
  </si>
  <si>
    <t>Sanacija sanitarnih čvorova u OŠ E. Kumičić, OŠ F. Franković, OŠ San Nicolo, OŠ Škurinje</t>
  </si>
  <si>
    <t>17-00-49/2019</t>
  </si>
  <si>
    <t>Sanacija odvoda vode u prizemlju OŠ Kozala</t>
  </si>
  <si>
    <t>45231300-8</t>
  </si>
  <si>
    <t>17-00-50/2019</t>
  </si>
  <si>
    <t>Preuređenje stana domara za potrebe Centra za odgoj i obrazovanje</t>
  </si>
  <si>
    <t>17-00-51/2019</t>
  </si>
  <si>
    <t>Ličenje stubišta i sanacija kancelarije ravnatelja OŠ Brajda, OŠ Fran Franković i OŠ Gelsi</t>
  </si>
  <si>
    <t>45442100-8</t>
  </si>
  <si>
    <t>17-00-52/2019</t>
  </si>
  <si>
    <t>Izvođenje radova na energetskoj obnovi OŠ Eugen Kumičić, F. Čandeka 40, Rijeka</t>
  </si>
  <si>
    <t>15.04.2019 - 15.11.2019</t>
  </si>
  <si>
    <t>17-00-53/2019</t>
  </si>
  <si>
    <t>Stručni nadzor nad izvođenjem radova i koordinator zaštite na radu tijekom građenja za energetsku obnovu OŠ Eugen Kumičić, F. Čandeka 40, Rijeka</t>
  </si>
  <si>
    <t>71247000-1</t>
  </si>
  <si>
    <t>17-00-54/2019</t>
  </si>
  <si>
    <t>Izvođenje radova na energetskoj obnovi OŠ Gornja Vežica, G. Vežica 31, Rijeka</t>
  </si>
  <si>
    <t>17-00-55/2019</t>
  </si>
  <si>
    <t>Stručni nadzor nad izvođenjem radova i koordinator zaštite na radu tijekom građenja za energetsku obnovu OŠ Gornja Vežica, G. Vežica 31, Rijeka</t>
  </si>
  <si>
    <t>17-00-56/2019</t>
  </si>
  <si>
    <t>Izvođenje radova na energetskoj obnovi OŠ Pehlin, Pehlin 34, Rijeka</t>
  </si>
  <si>
    <t>17-00-57/2019</t>
  </si>
  <si>
    <t xml:space="preserve">Stručni nadzor nad izvođenjem radova i koordinator zaštite na radu tijekom građenja za energetsku obnovu OŠ Pehlin, Pehlin 34, Rijeka
</t>
  </si>
  <si>
    <t>17-00-58/2019</t>
  </si>
  <si>
    <t>Izvođenje radova na energetskoj obnovi PPO Vidrice, Finderleove stube 1, Rijeka</t>
  </si>
  <si>
    <t>17-00-59/2019</t>
  </si>
  <si>
    <t>Stručni nadzor nad izvođenjem radova i koordinator zaštite na radu tijekom građenja za energetsku obnovu PPO Vidrice, Finderleove stube 1, Rijeka</t>
  </si>
  <si>
    <t>17-00-60/2019</t>
  </si>
  <si>
    <t>Izvođenje radova na energetskoj obnovi PPO Belveder, Uspon Irene Tomee 6, Rijeka</t>
  </si>
  <si>
    <t>17-00-61/2019</t>
  </si>
  <si>
    <t>Stručni nadzor nad izvođenjem radova i koordinator zaštite na radu tijekom građenja za energetsku obnovu PPO Belveder, Uspon Irene Tomee 6, Rijeka</t>
  </si>
  <si>
    <t>17-00-62/2019</t>
  </si>
  <si>
    <t>Izvođenje radova na energetskoj obnovi Muzeja Grada Rijeke, Muzejski trg 1, Rijeka</t>
  </si>
  <si>
    <t>17-00-63/2019</t>
  </si>
  <si>
    <t>Stručni nadzor nad izvođenjem radova i koordinator zaštite na radu tijekom građenja za energetsku obnovu Muzeja Grada Rijeke, Muzejski trg 1, Rijeka</t>
  </si>
  <si>
    <t>17-00-64/2019</t>
  </si>
  <si>
    <t>Usluga izrade elaborata u postupku provedbe razvrgnuća suvlasničke zajednice i uspostave samovlasništva u kompleksu ex. Teri Crotek (suvlasništvo Grada Rijeke, KD VIK d.o.o. i KD Čistoća d.o.o.) - ll. faza</t>
  </si>
  <si>
    <t>17-00-65/2019</t>
  </si>
  <si>
    <t>Izvođenje građevinskih radova održavanja i hitnih intervencija na objektima kojima upravlja Odjel gradske uprave za gospodarenje imovinom (javne, poslovne i stambene namjene) za razdoblje od 2 kalendarske godine</t>
  </si>
  <si>
    <t>15.02.2019 - 15.02.2021</t>
  </si>
  <si>
    <t>Predmet podijeljen na grupe?</t>
  </si>
  <si>
    <t>DA</t>
  </si>
  <si>
    <t xml:space="preserve">NE </t>
  </si>
  <si>
    <t>PLAN NABAVE GRADA RIJEKE ZA 2019. GODINU</t>
  </si>
  <si>
    <t>Odjel za razvoj, urbanizam, ekologiju i gospodarenje zemljištem</t>
  </si>
  <si>
    <t>Direkcija za razvoj, urbanizam i ekologiju</t>
  </si>
  <si>
    <t>Direkcija za razvoj, urbanizam i ekologiju:</t>
  </si>
  <si>
    <t>Direkcija za gospodarenje zemljištem</t>
  </si>
  <si>
    <t>Direkcija za gospodarenje zemljištem:</t>
  </si>
  <si>
    <t>Direkcija za provedbu integriranih teritorijalnih ulaganja (ITU)</t>
  </si>
  <si>
    <t>Direkcija za provedbu integriranih teritorijalnih ulaganja (ITU):</t>
  </si>
  <si>
    <t>Odjel za razvoj, urbanizam, ekologiju i gospodarenje zemljištem:</t>
  </si>
  <si>
    <t>Odjel za komunalni sustav</t>
  </si>
  <si>
    <t>Direkcija plana, razvoja i gradnje</t>
  </si>
  <si>
    <t>Direkcija plana, razvoja i gradnje:</t>
  </si>
  <si>
    <t>Direkcija zajedničke komunalne djelatnosti</t>
  </si>
  <si>
    <t>Direkcija zajedničke komunalne djelatnosti:</t>
  </si>
  <si>
    <t>Odjel za komunalni sustav:</t>
  </si>
  <si>
    <t>Odjel za poduzetništvo</t>
  </si>
  <si>
    <t>Odjel za poduzetništvo:</t>
  </si>
  <si>
    <t>Odjel za odgoj i školstvo</t>
  </si>
  <si>
    <t>Odjel za odgoj i školstvo:</t>
  </si>
  <si>
    <t>Odjel za zdravstvo i socijalnu skrb</t>
  </si>
  <si>
    <t>Odjel za zdravstvo i socijalnu skrb:</t>
  </si>
  <si>
    <t>Odjel za kulturu</t>
  </si>
  <si>
    <t>Direkcija za zaštitu i očuvanje kulturnih dobara</t>
  </si>
  <si>
    <t>Direkcija za zaštitu i očuvanje kulturnih dobara:</t>
  </si>
  <si>
    <t>Odjel za kulturu:</t>
  </si>
  <si>
    <t>Odjel za financije</t>
  </si>
  <si>
    <t>Odjel za financije:</t>
  </si>
  <si>
    <t>Odjel za gradsku samoupravu i upravu</t>
  </si>
  <si>
    <t>Odjel za gradsku samoupravu i upravu:</t>
  </si>
  <si>
    <t>Ured Grada</t>
  </si>
  <si>
    <t>Ured Grada:</t>
  </si>
  <si>
    <t>Zavod za informatičku djelatnost</t>
  </si>
  <si>
    <t>Zavod za informatičku djelatnost:</t>
  </si>
  <si>
    <t>Odjel za gospodarenje imovinom</t>
  </si>
  <si>
    <t>Sveukupno:</t>
  </si>
  <si>
    <t>Evidencijski broj nabave</t>
  </si>
  <si>
    <t>Sustav za praćenje broja posjetitelja s montažom sustava videonadzora u IC-u prirodne baštine PGŽ: Grupa II. Sustav videonadzora u IC-u prirodne baštine PGŽ s montažom (zajednička nabava koju provodi PGŽ)</t>
  </si>
  <si>
    <t>Samostalne interpretacijske točke s montažom: Grupa I. Samostalne interpretacijske točke s montažom u Rijeci (zajednička nabava koju provodi PGŽ)</t>
  </si>
  <si>
    <t>Opskrba prirodnim plinom u 2019. godini</t>
  </si>
  <si>
    <t>Veterinarske usluge (veterinarsko - higijenski servis)</t>
  </si>
  <si>
    <t>Grupa I. Nabava usluge savjetovanja u javnoj nabavi</t>
  </si>
  <si>
    <t>Grupa II. Nabava usluge savjetovanja u administraciji</t>
  </si>
  <si>
    <t>Nabava usluga savjetovanja u javnoj nabavi i administraciji projekta</t>
  </si>
  <si>
    <t>Grupa I. Nabava usluge izrade izvedbenog projekta Interpretacijskog centra prirodne baštine PGŽ i projektantskog nazora</t>
  </si>
  <si>
    <t>Grupa III. Nabava usluge izrade idejnog rješenja elektroinstalacijskog stupa u Zametskoj pećini</t>
  </si>
  <si>
    <t>Grupa IV. Nabava usluge izrade izvedbenog projekta unutarnjeg uređenja Zametske pećine s nadzorom</t>
  </si>
  <si>
    <t>Projektno-tehnička dokumentacija za uređenje Interpretacijskog centra prirodne baštine Primorsko-goranske županije i Zametske pećine</t>
  </si>
  <si>
    <t>Grupa I. Radovi uređenja IC</t>
  </si>
  <si>
    <t>Grupa II. Stručni nadzor</t>
  </si>
  <si>
    <t>Radovi na uređenju interpretacijskog centra prirodne baštine PGŽ</t>
  </si>
  <si>
    <t xml:space="preserve">71247000-1 </t>
  </si>
  <si>
    <t>CPV oznaka</t>
  </si>
  <si>
    <t>Grupa II. Nabava usluge izrade izvedbenog projekta multimedijalnih interpretacijskih točaka s radioničkim nacrtima i projektantskog nadzora</t>
  </si>
  <si>
    <t>Grupa I. Radovi uređenja podzemnog dijela Zametske pećine</t>
  </si>
  <si>
    <t>Uređenje unutrašnjosti Zametske pećine za posjećivanje</t>
  </si>
  <si>
    <t xml:space="preserve">45262600-7 </t>
  </si>
  <si>
    <t>71520000-9</t>
  </si>
  <si>
    <t>Grupa I. Izrada tiskanih promotivnih materijala</t>
  </si>
  <si>
    <t>Grupa III. Citylight i bilboard oglašavanje</t>
  </si>
  <si>
    <t>Grupa IV. Izrada vizualnog identiteta projekta</t>
  </si>
  <si>
    <t>Grupa II. Osmišljavanje, dizajn i pakiranje autentičnih, autohtonih živih suvenira</t>
  </si>
  <si>
    <t>Usluge promocije i vidljivosti projekta IC PGŽ</t>
  </si>
  <si>
    <t>05-00-03/2019</t>
  </si>
  <si>
    <t>Izvođenje radova na sanaciji paviljona "A" Psihijatrijske bolnice Lopača</t>
  </si>
  <si>
    <t>45215100-8</t>
  </si>
  <si>
    <t>Grupa I. Usluga ocjene kvalitete projektnih prijedloga - stručnjaci iz područja arhitekture i/ili građenja</t>
  </si>
  <si>
    <t>Grupa II. Usluga ocjene kvalitete projektnih prijedloga - stručnjaci iz područja strojarstva</t>
  </si>
  <si>
    <t>Grupa III: Usluga ocjene kvalitete projektnih prijedloga - stručnjaci iz područja zaštite kulturnih dobara</t>
  </si>
  <si>
    <t>Grupa IV. Usluga ocjene kvalitete projektnih prijedloga - stručnjaci iz područja prometa</t>
  </si>
  <si>
    <t>Grupa V. Usluga ocjene kvalitete projektnih prijedloga - stručnjaci iz područja elektrotehnike</t>
  </si>
  <si>
    <t>Usluge vanjskih stručnjaka za specifične ciljeve ITU mehanizma</t>
  </si>
  <si>
    <t>Grupa I. Dizajn i grafika</t>
  </si>
  <si>
    <t>Grupa II. Tisak</t>
  </si>
  <si>
    <t>Izobrazno-informativne aktivnosti u održivom gospodarenju otpadom - usluge dizajna i grafičke pripreme te tisak promotivnog materijala - 2 grupe EU</t>
  </si>
  <si>
    <t>Grupa I. Letci - tisak i distribucija</t>
  </si>
  <si>
    <t>Grupa II. Oglašavanje</t>
  </si>
  <si>
    <t>Reciklažna dvorišta - reciklažno dvorište u Ulici Jože Vlahovića - edukacija i promidžba - 2 grupe EU</t>
  </si>
  <si>
    <t>Izrada, dobava i postava autobusne čekaonice</t>
  </si>
  <si>
    <t>Tehnička priprema</t>
  </si>
  <si>
    <t>Grupa I. stajalište Rikard Benčić - pravac grad</t>
  </si>
  <si>
    <t>Grupa II. stajalište Barčeva 1 - pravac grad</t>
  </si>
  <si>
    <t>Grupa III. stajalište Pehlin 1 - pravac grad</t>
  </si>
  <si>
    <t>Grupa I. Tehnička priprema za uređenje outdoor fitness parka i dječjeg igrališta ispod vijadukta Svilno</t>
  </si>
  <si>
    <t>Grupa II. Tehnička priprema za postavu paviljona s pratećom infrastrukturom na gornjem platou parka Mlaka</t>
  </si>
  <si>
    <t>Grupa III. Tehnička priprema za izgradnju dječjeg igrališta na neuređenoj površini koja spaja ulice Drenovski put 19a, Ulicu Bok i Severinsku ulicu 16</t>
  </si>
  <si>
    <t>Grupa IV. Tehnička priprema za uređenje površine sa fitness spravama između ulica Tonžino i Kurirski put</t>
  </si>
  <si>
    <t>Grupa V. Tehnička priprema za igradnju dječjeg igrališta u Ulici Orešje zapadno od kućnog broja 6</t>
  </si>
  <si>
    <t>Nabava opreme stalnog muzejskog postava na m/b Galeb i Palači Šećerane</t>
  </si>
  <si>
    <t>Nabava video city light uređaja - 2 uređaja za m/b Galeb i Palaču Šećerane</t>
  </si>
  <si>
    <t>Grupa I. Nabava opreme stalnog muzejskog postava Palače Šećerane</t>
  </si>
  <si>
    <t>Grupa II. Nabava opreme stalnog muzejskog postava motornog broda Galeb</t>
  </si>
  <si>
    <t>GRUPA I - osiguranje imovine Grada Rijeke</t>
  </si>
  <si>
    <t>GRUPA II - osiguranje imovine Rijeka sporta d.o.o.</t>
  </si>
  <si>
    <t>Usluge osiguranja imovine Grada Rijeke i imovine Rijeka sporta d.o.o.</t>
  </si>
  <si>
    <t>Grupa I. Nabava četverokotača</t>
  </si>
  <si>
    <t>Grupa II. Nabava prikolice</t>
  </si>
  <si>
    <t>Nabava opreme za potrebe civilne zaštite Grada Rijeke</t>
  </si>
  <si>
    <t>Grupa I. Dogradnja klimatizacijskog sustava na lokaciji Korzo 16</t>
  </si>
  <si>
    <t>Grupa II. Nabava I ugradnja klima uređaja u prostoru na lokaciji Kružna 8</t>
  </si>
  <si>
    <t>Nabava i ugradnja klima uređaja</t>
  </si>
  <si>
    <t>Izvođenje radova na sanaciji prokišnjavanja u PPO Drenova (Stanka Frankovića 7A), PPO Mlaka (Podmurvice 4), PPO Mavrica (Mihovilići 33)</t>
  </si>
  <si>
    <t xml:space="preserve">Vrsta postupka nabave </t>
  </si>
  <si>
    <t xml:space="preserve">Ugovor / 
okvirni sporazum </t>
  </si>
  <si>
    <t xml:space="preserve">Planirano trajanje ugovora / okvirnog sporazuma </t>
  </si>
  <si>
    <t>Usluge izrade multimedijalnih aplikacija
(zajednička nabava Grad Rijeka i PGŽ)</t>
  </si>
  <si>
    <t xml:space="preserve">Grupa I. Izrada mobilne aplikacije </t>
  </si>
  <si>
    <t xml:space="preserve">Grupa II. Izrada multimedijalne aplikacije za touchscreen uređaje </t>
  </si>
  <si>
    <t xml:space="preserve">Grupa III. Izrada web stranice projekta </t>
  </si>
  <si>
    <t>Grupa IV. Izrada kratkih dokumentarnih filmova za interpretaciju</t>
  </si>
  <si>
    <t>Usluga vanjskog stručnjaka za identifikaciju i ocjenu zrelosti baze projekata za provedbu putem ITU mehanizma za sljedeće programsko razdoblje</t>
  </si>
  <si>
    <t>Izobrazno-informativne aktivnosti u održivom gospodarenju otpadom - natjecanje u školama u izradi kreativnih stvari od prethodno prikupljenog otpada EU</t>
  </si>
  <si>
    <t>Labinska ulica pristup RIO - usluga nadzora (zajednička nabava: Grad Rijeka, VIK, Energo, HEP)</t>
  </si>
  <si>
    <t>Održavanje autobusnih čekaonica, oznaka stajališta, city lighta, reklamnih stupova i plana grada, oglasnih panoa za potrebe mjesnih odbora i oglasnih površina riječkih šetnica u 2019. godini</t>
  </si>
  <si>
    <t>02.03.2019 - 03.03.2019</t>
  </si>
  <si>
    <t>02-01-36/2019</t>
  </si>
  <si>
    <t>Izgradnja sortirnice na lokaciji Mihačeva Draga - EU - usluga projektiranja (studija izvedivosti)</t>
  </si>
  <si>
    <t>15.02.2019 - 30.05.2019</t>
  </si>
  <si>
    <t>02-01-37/2019</t>
  </si>
  <si>
    <t>Pristupne ceste po rješenju o komunalnom doprinosu - usluga projektiranja rekonstrukcije križanja GUV-b (idejna rješenja)</t>
  </si>
  <si>
    <t>15.05.2019 - 01.10.2019</t>
  </si>
  <si>
    <t>Temeljem članka 28. Zakona o javnoj nabavi ("Narodne novine" broj 120/16), članka 3. Pravilnika o planu nabave, registru ugovora, prethodnom savjetovanju i analizi tržišta u javnoj nabavi ("Narodne novine" broj 101/2017) i članka 58. Statuta Grada Rijeke ("Službene novine Primorsko-goranske županije" broj 24/09, 11/10 i 5/13 i "Službene novine Grada Rijeke" broj 7/14, 12/17, 9/18 i 11/18 – pročišćeni tekst), Gradonačelnik Grada Rijeke dana 17. siječnja 2019.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</si>
</sst>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BEA69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71">
    <xf numFmtId="0" fontId="0" fillId="0" borderId="0" xfId="0"/>
    <xf numFmtId="0" fontId="18" fillId="0" borderId="0" xfId="0" applyFont="1" applyFill="1" applyBorder="1"/>
    <xf numFmtId="0" fontId="18" fillId="0" borderId="0" xfId="0" applyFont="1" applyBorder="1"/>
    <xf numFmtId="0" fontId="20" fillId="34" borderId="16" xfId="0" applyNumberFormat="1" applyFont="1" applyFill="1" applyBorder="1" applyAlignment="1">
      <alignment horizontal="left" vertical="center"/>
    </xf>
    <xf numFmtId="0" fontId="20" fillId="33" borderId="16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 vertical="top" wrapText="1"/>
    </xf>
    <xf numFmtId="4" fontId="18" fillId="0" borderId="17" xfId="0" applyNumberFormat="1" applyFont="1" applyFill="1" applyBorder="1" applyAlignment="1">
      <alignment horizontal="center" vertical="center" wrapText="1"/>
    </xf>
    <xf numFmtId="4" fontId="18" fillId="0" borderId="17" xfId="0" applyNumberFormat="1" applyFont="1" applyFill="1" applyBorder="1" applyAlignment="1">
      <alignment horizontal="right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6" xfId="0" applyNumberFormat="1" applyFont="1" applyFill="1" applyBorder="1" applyAlignment="1">
      <alignment horizontal="left" vertical="top" wrapText="1"/>
    </xf>
    <xf numFmtId="0" fontId="20" fillId="35" borderId="16" xfId="0" applyNumberFormat="1" applyFont="1" applyFill="1" applyBorder="1" applyAlignment="1">
      <alignment horizontal="left" vertical="center"/>
    </xf>
    <xf numFmtId="0" fontId="18" fillId="35" borderId="17" xfId="0" applyFont="1" applyFill="1" applyBorder="1" applyAlignment="1">
      <alignment horizontal="left" vertical="top" wrapText="1"/>
    </xf>
    <xf numFmtId="0" fontId="18" fillId="35" borderId="17" xfId="0" applyFont="1" applyFill="1" applyBorder="1"/>
    <xf numFmtId="0" fontId="18" fillId="35" borderId="18" xfId="0" applyFont="1" applyFill="1" applyBorder="1"/>
    <xf numFmtId="0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/>
    </xf>
    <xf numFmtId="49" fontId="20" fillId="33" borderId="10" xfId="0" applyNumberFormat="1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center" vertical="center" wrapText="1"/>
    </xf>
    <xf numFmtId="49" fontId="20" fillId="33" borderId="11" xfId="0" applyNumberFormat="1" applyFont="1" applyFill="1" applyBorder="1" applyAlignment="1">
      <alignment horizontal="center" vertical="center" wrapText="1"/>
    </xf>
    <xf numFmtId="0" fontId="20" fillId="34" borderId="17" xfId="0" applyNumberFormat="1" applyFont="1" applyFill="1" applyBorder="1" applyAlignment="1">
      <alignment horizontal="left" vertical="top"/>
    </xf>
    <xf numFmtId="0" fontId="20" fillId="34" borderId="17" xfId="0" applyNumberFormat="1" applyFont="1" applyFill="1" applyBorder="1" applyAlignment="1">
      <alignment horizontal="left" vertical="center"/>
    </xf>
    <xf numFmtId="0" fontId="20" fillId="34" borderId="18" xfId="0" applyNumberFormat="1" applyFont="1" applyFill="1" applyBorder="1" applyAlignment="1">
      <alignment horizontal="left" vertical="center"/>
    </xf>
    <xf numFmtId="0" fontId="20" fillId="33" borderId="17" xfId="0" applyNumberFormat="1" applyFont="1" applyFill="1" applyBorder="1" applyAlignment="1">
      <alignment horizontal="left" vertical="top"/>
    </xf>
    <xf numFmtId="0" fontId="20" fillId="33" borderId="17" xfId="0" applyNumberFormat="1" applyFont="1" applyFill="1" applyBorder="1" applyAlignment="1">
      <alignment horizontal="left" vertical="center"/>
    </xf>
    <xf numFmtId="0" fontId="20" fillId="33" borderId="18" xfId="0" applyNumberFormat="1" applyFont="1" applyFill="1" applyBorder="1" applyAlignment="1">
      <alignment horizontal="left" vertical="center"/>
    </xf>
    <xf numFmtId="4" fontId="18" fillId="0" borderId="15" xfId="0" applyNumberFormat="1" applyFont="1" applyFill="1" applyBorder="1" applyAlignment="1">
      <alignment horizontal="right" vertical="center" wrapText="1"/>
    </xf>
    <xf numFmtId="49" fontId="18" fillId="0" borderId="15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4" fontId="20" fillId="33" borderId="17" xfId="0" applyNumberFormat="1" applyFont="1" applyFill="1" applyBorder="1" applyAlignment="1">
      <alignment horizontal="right" vertical="center"/>
    </xf>
    <xf numFmtId="0" fontId="20" fillId="0" borderId="17" xfId="0" applyNumberFormat="1" applyFont="1" applyFill="1" applyBorder="1" applyAlignment="1">
      <alignment horizontal="left" vertical="top"/>
    </xf>
    <xf numFmtId="0" fontId="20" fillId="0" borderId="17" xfId="0" applyNumberFormat="1" applyFont="1" applyFill="1" applyBorder="1" applyAlignment="1">
      <alignment horizontal="left" vertical="center"/>
    </xf>
    <xf numFmtId="0" fontId="20" fillId="0" borderId="18" xfId="0" applyNumberFormat="1" applyFont="1" applyFill="1" applyBorder="1" applyAlignment="1">
      <alignment horizontal="left" vertical="center"/>
    </xf>
    <xf numFmtId="4" fontId="20" fillId="34" borderId="17" xfId="0" applyNumberFormat="1" applyFont="1" applyFill="1" applyBorder="1" applyAlignment="1">
      <alignment horizontal="right" vertical="center"/>
    </xf>
    <xf numFmtId="4" fontId="20" fillId="0" borderId="17" xfId="0" applyNumberFormat="1" applyFont="1" applyFill="1" applyBorder="1" applyAlignment="1">
      <alignment horizontal="right" vertical="center"/>
    </xf>
    <xf numFmtId="4" fontId="20" fillId="35" borderId="17" xfId="0" applyNumberFormat="1" applyFont="1" applyFill="1" applyBorder="1" applyAlignment="1">
      <alignment horizontal="right" vertical="center"/>
    </xf>
    <xf numFmtId="49" fontId="18" fillId="35" borderId="17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4" fontId="18" fillId="0" borderId="0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right"/>
    </xf>
    <xf numFmtId="0" fontId="18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35" borderId="17" xfId="0" applyFont="1" applyFill="1" applyBorder="1" applyAlignment="1">
      <alignment horizontal="left" vertical="center" wrapText="1"/>
    </xf>
    <xf numFmtId="4" fontId="18" fillId="0" borderId="0" xfId="0" applyNumberFormat="1" applyFont="1" applyBorder="1" applyAlignment="1">
      <alignment horizontal="left" vertical="center" wrapText="1"/>
    </xf>
    <xf numFmtId="4" fontId="18" fillId="0" borderId="0" xfId="0" applyNumberFormat="1" applyFont="1" applyFill="1" applyBorder="1" applyAlignment="1">
      <alignment horizontal="left" vertical="center" wrapText="1"/>
    </xf>
    <xf numFmtId="4" fontId="20" fillId="34" borderId="17" xfId="0" applyNumberFormat="1" applyFont="1" applyFill="1" applyBorder="1" applyAlignment="1">
      <alignment horizontal="left" vertical="center"/>
    </xf>
    <xf numFmtId="4" fontId="20" fillId="33" borderId="17" xfId="0" applyNumberFormat="1" applyFont="1" applyFill="1" applyBorder="1" applyAlignment="1">
      <alignment horizontal="left" vertical="center"/>
    </xf>
    <xf numFmtId="4" fontId="20" fillId="0" borderId="17" xfId="0" applyNumberFormat="1" applyFont="1" applyFill="1" applyBorder="1" applyAlignment="1">
      <alignment horizontal="left" vertical="center"/>
    </xf>
    <xf numFmtId="4" fontId="18" fillId="0" borderId="0" xfId="0" applyNumberFormat="1" applyFont="1" applyBorder="1"/>
    <xf numFmtId="4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20" fillId="0" borderId="16" xfId="0" applyNumberFormat="1" applyFont="1" applyFill="1" applyBorder="1" applyAlignment="1">
      <alignment horizontal="left" vertical="top"/>
    </xf>
    <xf numFmtId="49" fontId="20" fillId="0" borderId="0" xfId="0" applyNumberFormat="1" applyFont="1" applyBorder="1" applyAlignment="1">
      <alignment vertical="top"/>
    </xf>
    <xf numFmtId="0" fontId="18" fillId="0" borderId="15" xfId="0" applyFont="1" applyFill="1" applyBorder="1" applyAlignment="1">
      <alignment horizontal="left" vertical="top" wrapText="1"/>
    </xf>
    <xf numFmtId="0" fontId="20" fillId="33" borderId="16" xfId="0" applyNumberFormat="1" applyFont="1" applyFill="1" applyBorder="1" applyAlignment="1">
      <alignment horizontal="left" vertical="top"/>
    </xf>
    <xf numFmtId="49" fontId="18" fillId="0" borderId="0" xfId="0" applyNumberFormat="1" applyFont="1" applyBorder="1" applyAlignment="1">
      <alignment vertical="top"/>
    </xf>
    <xf numFmtId="0" fontId="19" fillId="33" borderId="12" xfId="0" applyNumberFormat="1" applyFont="1" applyFill="1" applyBorder="1" applyAlignment="1">
      <alignment horizontal="center" vertical="top"/>
    </xf>
    <xf numFmtId="0" fontId="19" fillId="33" borderId="13" xfId="0" applyNumberFormat="1" applyFont="1" applyFill="1" applyBorder="1" applyAlignment="1">
      <alignment horizontal="center" vertical="top"/>
    </xf>
    <xf numFmtId="0" fontId="19" fillId="33" borderId="14" xfId="0" applyNumberFormat="1" applyFont="1" applyFill="1" applyBorder="1" applyAlignment="1">
      <alignment horizontal="center" vertical="center"/>
    </xf>
    <xf numFmtId="0" fontId="18" fillId="36" borderId="15" xfId="0" applyFont="1" applyFill="1" applyBorder="1" applyAlignment="1">
      <alignment horizontal="left" vertical="top" wrapText="1"/>
    </xf>
    <xf numFmtId="0" fontId="20" fillId="34" borderId="16" xfId="0" applyNumberFormat="1" applyFont="1" applyFill="1" applyBorder="1" applyAlignment="1">
      <alignment horizontal="left" vertical="center" wrapText="1"/>
    </xf>
    <xf numFmtId="0" fontId="20" fillId="34" borderId="17" xfId="0" applyNumberFormat="1" applyFont="1" applyFill="1" applyBorder="1" applyAlignment="1">
      <alignment horizontal="left" vertical="center" wrapText="1"/>
    </xf>
    <xf numFmtId="0" fontId="20" fillId="33" borderId="16" xfId="0" applyNumberFormat="1" applyFont="1" applyFill="1" applyBorder="1" applyAlignment="1">
      <alignment horizontal="left" vertical="center" wrapText="1"/>
    </xf>
    <xf numFmtId="0" fontId="20" fillId="33" borderId="17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left" vertical="top" wrapText="1"/>
    </xf>
    <xf numFmtId="0" fontId="20" fillId="0" borderId="0" xfId="42" applyNumberFormat="1" applyFont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0"/>
  <sheetViews>
    <sheetView tabSelected="1" zoomScale="90" zoomScaleNormal="90" zoomScaleSheetLayoutView="75" workbookViewId="0">
      <selection activeCell="A2" sqref="A2:J2"/>
    </sheetView>
  </sheetViews>
  <sheetFormatPr defaultColWidth="16.83203125" defaultRowHeight="15.75" x14ac:dyDescent="0.2"/>
  <cols>
    <col min="1" max="1" width="20.33203125" style="57" customWidth="1"/>
    <col min="2" max="2" width="48.6640625" style="60" customWidth="1"/>
    <col min="3" max="3" width="18.5" style="40" customWidth="1"/>
    <col min="4" max="4" width="21.83203125" style="51" customWidth="1"/>
    <col min="5" max="5" width="21.83203125" style="52" customWidth="1"/>
    <col min="6" max="6" width="22.1640625" style="41" customWidth="1"/>
    <col min="7" max="7" width="14.83203125" style="2" customWidth="1"/>
    <col min="8" max="8" width="21.83203125" style="42" customWidth="1"/>
    <col min="9" max="9" width="14.5" style="2" customWidth="1"/>
    <col min="10" max="10" width="24.6640625" style="2" customWidth="1"/>
    <col min="11" max="16384" width="16.83203125" style="2"/>
  </cols>
  <sheetData>
    <row r="1" spans="1:10" s="19" customFormat="1" x14ac:dyDescent="0.2">
      <c r="A1" s="54"/>
      <c r="B1" s="53"/>
      <c r="C1" s="18"/>
      <c r="D1" s="46"/>
      <c r="E1" s="47"/>
      <c r="F1" s="18"/>
      <c r="G1" s="18"/>
      <c r="H1" s="18"/>
      <c r="I1" s="18"/>
      <c r="J1" s="18"/>
    </row>
    <row r="2" spans="1:10" s="1" customFormat="1" ht="53.25" customHeight="1" x14ac:dyDescent="0.2">
      <c r="A2" s="69" t="s">
        <v>843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38.25" customHeight="1" thickBot="1" x14ac:dyDescent="0.25">
      <c r="A3" s="70" t="s">
        <v>723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63.75" thickBot="1" x14ac:dyDescent="0.25">
      <c r="A4" s="20" t="s">
        <v>758</v>
      </c>
      <c r="B4" s="20" t="s">
        <v>0</v>
      </c>
      <c r="C4" s="21" t="s">
        <v>774</v>
      </c>
      <c r="D4" s="21" t="s">
        <v>1</v>
      </c>
      <c r="E4" s="21" t="s">
        <v>2</v>
      </c>
      <c r="F4" s="20" t="s">
        <v>824</v>
      </c>
      <c r="G4" s="22" t="s">
        <v>720</v>
      </c>
      <c r="H4" s="22" t="s">
        <v>825</v>
      </c>
      <c r="I4" s="22" t="s">
        <v>3</v>
      </c>
      <c r="J4" s="20" t="s">
        <v>826</v>
      </c>
    </row>
    <row r="5" spans="1:10" s="43" customFormat="1" ht="15" x14ac:dyDescent="0.2">
      <c r="A5" s="61" t="s">
        <v>4</v>
      </c>
      <c r="B5" s="62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</row>
    <row r="6" spans="1:10" s="43" customFormat="1" ht="21" customHeight="1" x14ac:dyDescent="0.2">
      <c r="A6" s="3" t="s">
        <v>724</v>
      </c>
      <c r="B6" s="23"/>
      <c r="C6" s="24"/>
      <c r="D6" s="48"/>
      <c r="E6" s="48"/>
      <c r="F6" s="24"/>
      <c r="G6" s="24"/>
      <c r="H6" s="24"/>
      <c r="I6" s="24"/>
      <c r="J6" s="25"/>
    </row>
    <row r="7" spans="1:10" s="44" customFormat="1" ht="21.75" customHeight="1" x14ac:dyDescent="0.2">
      <c r="A7" s="4" t="s">
        <v>725</v>
      </c>
      <c r="B7" s="26"/>
      <c r="C7" s="27"/>
      <c r="D7" s="49"/>
      <c r="E7" s="49"/>
      <c r="F7" s="27"/>
      <c r="G7" s="27"/>
      <c r="H7" s="27"/>
      <c r="I7" s="27"/>
      <c r="J7" s="28"/>
    </row>
    <row r="8" spans="1:10" s="5" customFormat="1" ht="30" x14ac:dyDescent="0.2">
      <c r="A8" s="55" t="s">
        <v>5</v>
      </c>
      <c r="B8" s="58" t="s">
        <v>6</v>
      </c>
      <c r="C8" s="29" t="s">
        <v>7</v>
      </c>
      <c r="D8" s="29">
        <v>50000</v>
      </c>
      <c r="E8" s="29">
        <v>62500</v>
      </c>
      <c r="F8" s="30" t="s">
        <v>8</v>
      </c>
      <c r="G8" s="31" t="s">
        <v>722</v>
      </c>
      <c r="H8" s="31" t="s">
        <v>9</v>
      </c>
      <c r="I8" s="31" t="s">
        <v>10</v>
      </c>
      <c r="J8" s="30" t="s">
        <v>11</v>
      </c>
    </row>
    <row r="9" spans="1:10" s="5" customFormat="1" ht="30" x14ac:dyDescent="0.2">
      <c r="A9" s="55" t="s">
        <v>12</v>
      </c>
      <c r="B9" s="58" t="s">
        <v>13</v>
      </c>
      <c r="C9" s="29" t="s">
        <v>7</v>
      </c>
      <c r="D9" s="29">
        <v>80000</v>
      </c>
      <c r="E9" s="29">
        <v>100000</v>
      </c>
      <c r="F9" s="30" t="s">
        <v>8</v>
      </c>
      <c r="G9" s="31" t="s">
        <v>722</v>
      </c>
      <c r="H9" s="31" t="s">
        <v>9</v>
      </c>
      <c r="I9" s="31" t="s">
        <v>10</v>
      </c>
      <c r="J9" s="30" t="s">
        <v>14</v>
      </c>
    </row>
    <row r="10" spans="1:10" s="5" customFormat="1" ht="30" x14ac:dyDescent="0.2">
      <c r="A10" s="55" t="s">
        <v>15</v>
      </c>
      <c r="B10" s="58" t="s">
        <v>16</v>
      </c>
      <c r="C10" s="29" t="s">
        <v>7</v>
      </c>
      <c r="D10" s="29">
        <v>80000</v>
      </c>
      <c r="E10" s="29">
        <v>100000</v>
      </c>
      <c r="F10" s="30" t="s">
        <v>8</v>
      </c>
      <c r="G10" s="31" t="s">
        <v>722</v>
      </c>
      <c r="H10" s="31" t="s">
        <v>9</v>
      </c>
      <c r="I10" s="31" t="s">
        <v>10</v>
      </c>
      <c r="J10" s="30" t="s">
        <v>14</v>
      </c>
    </row>
    <row r="11" spans="1:10" s="5" customFormat="1" ht="45" customHeight="1" x14ac:dyDescent="0.2">
      <c r="A11" s="55" t="s">
        <v>17</v>
      </c>
      <c r="B11" s="58" t="s">
        <v>765</v>
      </c>
      <c r="C11" s="29" t="s">
        <v>18</v>
      </c>
      <c r="D11" s="29">
        <f>SUM(D12:D13)</f>
        <v>200000</v>
      </c>
      <c r="E11" s="29">
        <f>SUM(E12:E13)</f>
        <v>250000</v>
      </c>
      <c r="F11" s="30" t="s">
        <v>19</v>
      </c>
      <c r="G11" s="31" t="s">
        <v>721</v>
      </c>
      <c r="H11" s="31" t="s">
        <v>9</v>
      </c>
      <c r="I11" s="31" t="s">
        <v>10</v>
      </c>
      <c r="J11" s="30" t="s">
        <v>20</v>
      </c>
    </row>
    <row r="12" spans="1:10" s="5" customFormat="1" ht="30.75" customHeight="1" x14ac:dyDescent="0.2">
      <c r="A12" s="55"/>
      <c r="B12" s="58" t="s">
        <v>763</v>
      </c>
      <c r="C12" s="29"/>
      <c r="D12" s="29">
        <v>64000</v>
      </c>
      <c r="E12" s="29">
        <v>80000</v>
      </c>
      <c r="F12" s="30"/>
      <c r="G12" s="31"/>
      <c r="H12" s="31"/>
      <c r="I12" s="31"/>
      <c r="J12" s="30"/>
    </row>
    <row r="13" spans="1:10" s="5" customFormat="1" ht="48.75" customHeight="1" x14ac:dyDescent="0.2">
      <c r="A13" s="55"/>
      <c r="B13" s="58" t="s">
        <v>764</v>
      </c>
      <c r="C13" s="29"/>
      <c r="D13" s="29">
        <v>136000</v>
      </c>
      <c r="E13" s="29">
        <v>170000</v>
      </c>
      <c r="F13" s="30"/>
      <c r="G13" s="31"/>
      <c r="H13" s="31"/>
      <c r="I13" s="31"/>
      <c r="J13" s="30"/>
    </row>
    <row r="14" spans="1:10" s="5" customFormat="1" ht="60" x14ac:dyDescent="0.2">
      <c r="A14" s="55" t="s">
        <v>21</v>
      </c>
      <c r="B14" s="58" t="s">
        <v>769</v>
      </c>
      <c r="C14" s="29" t="s">
        <v>22</v>
      </c>
      <c r="D14" s="29">
        <f>SUM(D15:D18)</f>
        <v>222560</v>
      </c>
      <c r="E14" s="29">
        <f>SUM(E15:E18)</f>
        <v>278200</v>
      </c>
      <c r="F14" s="30" t="s">
        <v>19</v>
      </c>
      <c r="G14" s="31" t="s">
        <v>721</v>
      </c>
      <c r="H14" s="31" t="s">
        <v>9</v>
      </c>
      <c r="I14" s="31" t="s">
        <v>23</v>
      </c>
      <c r="J14" s="30" t="s">
        <v>24</v>
      </c>
    </row>
    <row r="15" spans="1:10" s="5" customFormat="1" ht="60" x14ac:dyDescent="0.2">
      <c r="A15" s="55"/>
      <c r="B15" s="58" t="s">
        <v>766</v>
      </c>
      <c r="C15" s="29"/>
      <c r="D15" s="29">
        <v>155000</v>
      </c>
      <c r="E15" s="29">
        <v>193750</v>
      </c>
      <c r="F15" s="30"/>
      <c r="G15" s="31"/>
      <c r="H15" s="31"/>
      <c r="I15" s="31"/>
      <c r="J15" s="30"/>
    </row>
    <row r="16" spans="1:10" s="5" customFormat="1" ht="60" x14ac:dyDescent="0.2">
      <c r="A16" s="55"/>
      <c r="B16" s="58" t="s">
        <v>775</v>
      </c>
      <c r="C16" s="29"/>
      <c r="D16" s="29">
        <v>32800</v>
      </c>
      <c r="E16" s="29">
        <v>41000</v>
      </c>
      <c r="F16" s="30"/>
      <c r="G16" s="31"/>
      <c r="H16" s="31"/>
      <c r="I16" s="31"/>
      <c r="J16" s="30"/>
    </row>
    <row r="17" spans="1:10" s="5" customFormat="1" ht="45" x14ac:dyDescent="0.2">
      <c r="A17" s="55"/>
      <c r="B17" s="58" t="s">
        <v>767</v>
      </c>
      <c r="C17" s="29"/>
      <c r="D17" s="29">
        <v>9760</v>
      </c>
      <c r="E17" s="29">
        <v>12200</v>
      </c>
      <c r="F17" s="30"/>
      <c r="G17" s="31"/>
      <c r="H17" s="31"/>
      <c r="I17" s="31"/>
      <c r="J17" s="30"/>
    </row>
    <row r="18" spans="1:10" s="5" customFormat="1" ht="45" x14ac:dyDescent="0.2">
      <c r="A18" s="55"/>
      <c r="B18" s="58" t="s">
        <v>768</v>
      </c>
      <c r="C18" s="29"/>
      <c r="D18" s="29">
        <v>25000</v>
      </c>
      <c r="E18" s="29">
        <v>31250</v>
      </c>
      <c r="F18" s="30"/>
      <c r="G18" s="31"/>
      <c r="H18" s="31"/>
      <c r="I18" s="31"/>
      <c r="J18" s="30"/>
    </row>
    <row r="19" spans="1:10" s="5" customFormat="1" ht="90" x14ac:dyDescent="0.2">
      <c r="A19" s="55" t="s">
        <v>25</v>
      </c>
      <c r="B19" s="58" t="s">
        <v>759</v>
      </c>
      <c r="C19" s="29" t="s">
        <v>26</v>
      </c>
      <c r="D19" s="29">
        <v>46400</v>
      </c>
      <c r="E19" s="29">
        <v>58000</v>
      </c>
      <c r="F19" s="30" t="s">
        <v>19</v>
      </c>
      <c r="G19" s="31" t="s">
        <v>721</v>
      </c>
      <c r="H19" s="31" t="s">
        <v>9</v>
      </c>
      <c r="I19" s="31" t="s">
        <v>27</v>
      </c>
      <c r="J19" s="30" t="s">
        <v>28</v>
      </c>
    </row>
    <row r="20" spans="1:10" s="5" customFormat="1" ht="36.75" customHeight="1" x14ac:dyDescent="0.2">
      <c r="A20" s="55" t="s">
        <v>29</v>
      </c>
      <c r="B20" s="58" t="s">
        <v>772</v>
      </c>
      <c r="C20" s="29" t="s">
        <v>275</v>
      </c>
      <c r="D20" s="29">
        <f>SUM(D21:D22)</f>
        <v>4600742.17</v>
      </c>
      <c r="E20" s="29">
        <f>SUM(E21:E22)</f>
        <v>5750927.71</v>
      </c>
      <c r="F20" s="30" t="s">
        <v>19</v>
      </c>
      <c r="G20" s="31" t="s">
        <v>721</v>
      </c>
      <c r="H20" s="31" t="s">
        <v>9</v>
      </c>
      <c r="I20" s="31" t="s">
        <v>30</v>
      </c>
      <c r="J20" s="30" t="s">
        <v>31</v>
      </c>
    </row>
    <row r="21" spans="1:10" s="5" customFormat="1" ht="24.75" customHeight="1" x14ac:dyDescent="0.2">
      <c r="A21" s="55"/>
      <c r="B21" s="58" t="s">
        <v>770</v>
      </c>
      <c r="C21" s="29" t="s">
        <v>275</v>
      </c>
      <c r="D21" s="29">
        <v>4504742.17</v>
      </c>
      <c r="E21" s="29">
        <v>5630927.71</v>
      </c>
      <c r="F21" s="30"/>
      <c r="G21" s="31"/>
      <c r="H21" s="31"/>
      <c r="I21" s="31"/>
      <c r="J21" s="30"/>
    </row>
    <row r="22" spans="1:10" s="5" customFormat="1" ht="24.75" customHeight="1" x14ac:dyDescent="0.2">
      <c r="A22" s="55"/>
      <c r="B22" s="58" t="s">
        <v>771</v>
      </c>
      <c r="C22" s="29" t="s">
        <v>773</v>
      </c>
      <c r="D22" s="29">
        <v>96000</v>
      </c>
      <c r="E22" s="29">
        <v>120000</v>
      </c>
      <c r="F22" s="30"/>
      <c r="G22" s="31"/>
      <c r="H22" s="31"/>
      <c r="I22" s="31"/>
      <c r="J22" s="30"/>
    </row>
    <row r="23" spans="1:10" s="5" customFormat="1" ht="34.5" customHeight="1" x14ac:dyDescent="0.2">
      <c r="A23" s="55" t="s">
        <v>32</v>
      </c>
      <c r="B23" s="58" t="s">
        <v>777</v>
      </c>
      <c r="C23" s="29" t="s">
        <v>778</v>
      </c>
      <c r="D23" s="29">
        <f>SUM(D24:D25)</f>
        <v>465200</v>
      </c>
      <c r="E23" s="29">
        <f>SUM(E24:E25)</f>
        <v>581500</v>
      </c>
      <c r="F23" s="30" t="s">
        <v>19</v>
      </c>
      <c r="G23" s="31" t="s">
        <v>721</v>
      </c>
      <c r="H23" s="31" t="s">
        <v>9</v>
      </c>
      <c r="I23" s="31" t="s">
        <v>30</v>
      </c>
      <c r="J23" s="30" t="s">
        <v>33</v>
      </c>
    </row>
    <row r="24" spans="1:10" s="5" customFormat="1" ht="33" customHeight="1" x14ac:dyDescent="0.2">
      <c r="A24" s="55"/>
      <c r="B24" s="58" t="s">
        <v>776</v>
      </c>
      <c r="C24" s="29" t="s">
        <v>778</v>
      </c>
      <c r="D24" s="29">
        <v>417200</v>
      </c>
      <c r="E24" s="29">
        <v>521500</v>
      </c>
      <c r="F24" s="30"/>
      <c r="G24" s="31"/>
      <c r="H24" s="31"/>
      <c r="I24" s="31"/>
      <c r="J24" s="30"/>
    </row>
    <row r="25" spans="1:10" s="5" customFormat="1" ht="28.5" customHeight="1" x14ac:dyDescent="0.2">
      <c r="A25" s="55"/>
      <c r="B25" s="58" t="s">
        <v>771</v>
      </c>
      <c r="C25" s="29" t="s">
        <v>779</v>
      </c>
      <c r="D25" s="29">
        <v>48000</v>
      </c>
      <c r="E25" s="29">
        <v>60000</v>
      </c>
      <c r="F25" s="30"/>
      <c r="G25" s="31"/>
      <c r="H25" s="31"/>
      <c r="I25" s="31"/>
      <c r="J25" s="30"/>
    </row>
    <row r="26" spans="1:10" s="5" customFormat="1" ht="30" x14ac:dyDescent="0.2">
      <c r="A26" s="55" t="s">
        <v>34</v>
      </c>
      <c r="B26" s="58" t="s">
        <v>35</v>
      </c>
      <c r="C26" s="29" t="s">
        <v>36</v>
      </c>
      <c r="D26" s="29">
        <v>516800</v>
      </c>
      <c r="E26" s="29">
        <v>646000</v>
      </c>
      <c r="F26" s="30" t="s">
        <v>19</v>
      </c>
      <c r="G26" s="31" t="s">
        <v>722</v>
      </c>
      <c r="H26" s="31" t="s">
        <v>9</v>
      </c>
      <c r="I26" s="31" t="s">
        <v>27</v>
      </c>
      <c r="J26" s="30" t="s">
        <v>37</v>
      </c>
    </row>
    <row r="27" spans="1:10" s="5" customFormat="1" ht="30" x14ac:dyDescent="0.2">
      <c r="A27" s="55" t="s">
        <v>38</v>
      </c>
      <c r="B27" s="58" t="s">
        <v>827</v>
      </c>
      <c r="C27" s="29" t="s">
        <v>39</v>
      </c>
      <c r="D27" s="29">
        <f>SUM(D28:D31)</f>
        <v>272000</v>
      </c>
      <c r="E27" s="29">
        <f>SUM(E28:E31)</f>
        <v>340000</v>
      </c>
      <c r="F27" s="30" t="s">
        <v>19</v>
      </c>
      <c r="G27" s="31" t="s">
        <v>721</v>
      </c>
      <c r="H27" s="31" t="s">
        <v>9</v>
      </c>
      <c r="I27" s="31" t="s">
        <v>23</v>
      </c>
      <c r="J27" s="30" t="s">
        <v>40</v>
      </c>
    </row>
    <row r="28" spans="1:10" s="5" customFormat="1" x14ac:dyDescent="0.2">
      <c r="A28" s="55"/>
      <c r="B28" s="58" t="s">
        <v>828</v>
      </c>
      <c r="C28" s="29"/>
      <c r="D28" s="29">
        <v>88000</v>
      </c>
      <c r="E28" s="29">
        <v>110000</v>
      </c>
      <c r="F28" s="30"/>
      <c r="G28" s="31"/>
      <c r="H28" s="31"/>
      <c r="I28" s="31"/>
      <c r="J28" s="30"/>
    </row>
    <row r="29" spans="1:10" s="5" customFormat="1" ht="30" x14ac:dyDescent="0.2">
      <c r="A29" s="55"/>
      <c r="B29" s="58" t="s">
        <v>829</v>
      </c>
      <c r="C29" s="29"/>
      <c r="D29" s="29">
        <v>44000</v>
      </c>
      <c r="E29" s="29">
        <v>55000</v>
      </c>
      <c r="F29" s="30"/>
      <c r="G29" s="31"/>
      <c r="H29" s="31"/>
      <c r="I29" s="31"/>
      <c r="J29" s="30"/>
    </row>
    <row r="30" spans="1:10" s="5" customFormat="1" x14ac:dyDescent="0.2">
      <c r="A30" s="55"/>
      <c r="B30" s="58" t="s">
        <v>830</v>
      </c>
      <c r="C30" s="29"/>
      <c r="D30" s="29">
        <v>28000</v>
      </c>
      <c r="E30" s="29">
        <v>35000</v>
      </c>
      <c r="F30" s="30"/>
      <c r="G30" s="31"/>
      <c r="H30" s="31"/>
      <c r="I30" s="31"/>
      <c r="J30" s="30"/>
    </row>
    <row r="31" spans="1:10" s="5" customFormat="1" ht="30" x14ac:dyDescent="0.2">
      <c r="A31" s="55"/>
      <c r="B31" s="58" t="s">
        <v>831</v>
      </c>
      <c r="C31" s="29"/>
      <c r="D31" s="29">
        <v>112000</v>
      </c>
      <c r="E31" s="29">
        <v>140000</v>
      </c>
      <c r="F31" s="30"/>
      <c r="G31" s="31"/>
      <c r="H31" s="31"/>
      <c r="I31" s="31"/>
      <c r="J31" s="30"/>
    </row>
    <row r="32" spans="1:10" s="5" customFormat="1" ht="30" x14ac:dyDescent="0.2">
      <c r="A32" s="55" t="s">
        <v>41</v>
      </c>
      <c r="B32" s="58" t="s">
        <v>784</v>
      </c>
      <c r="C32" s="29" t="s">
        <v>42</v>
      </c>
      <c r="D32" s="29">
        <f>SUM(D33:D36)</f>
        <v>217920</v>
      </c>
      <c r="E32" s="29">
        <f>SUM(E33:E36)</f>
        <v>272400</v>
      </c>
      <c r="F32" s="30" t="s">
        <v>19</v>
      </c>
      <c r="G32" s="31" t="s">
        <v>721</v>
      </c>
      <c r="H32" s="31" t="s">
        <v>9</v>
      </c>
      <c r="I32" s="31" t="s">
        <v>30</v>
      </c>
      <c r="J32" s="30" t="s">
        <v>43</v>
      </c>
    </row>
    <row r="33" spans="1:10" s="5" customFormat="1" ht="30" x14ac:dyDescent="0.2">
      <c r="A33" s="55"/>
      <c r="B33" s="58" t="s">
        <v>780</v>
      </c>
      <c r="C33" s="29"/>
      <c r="D33" s="29">
        <v>13920</v>
      </c>
      <c r="E33" s="29">
        <v>17400</v>
      </c>
      <c r="F33" s="30"/>
      <c r="G33" s="31"/>
      <c r="H33" s="31"/>
      <c r="I33" s="31"/>
      <c r="J33" s="30"/>
    </row>
    <row r="34" spans="1:10" s="5" customFormat="1" ht="39.75" customHeight="1" x14ac:dyDescent="0.2">
      <c r="A34" s="55"/>
      <c r="B34" s="58" t="s">
        <v>783</v>
      </c>
      <c r="C34" s="29"/>
      <c r="D34" s="29">
        <v>18400</v>
      </c>
      <c r="E34" s="29">
        <v>23000</v>
      </c>
      <c r="F34" s="30"/>
      <c r="G34" s="31"/>
      <c r="H34" s="31"/>
      <c r="I34" s="31"/>
      <c r="J34" s="30"/>
    </row>
    <row r="35" spans="1:10" s="5" customFormat="1" ht="30" x14ac:dyDescent="0.2">
      <c r="A35" s="55"/>
      <c r="B35" s="58" t="s">
        <v>781</v>
      </c>
      <c r="C35" s="29"/>
      <c r="D35" s="29">
        <v>166400</v>
      </c>
      <c r="E35" s="29">
        <v>208000</v>
      </c>
      <c r="F35" s="30"/>
      <c r="G35" s="31"/>
      <c r="H35" s="31"/>
      <c r="I35" s="31"/>
      <c r="J35" s="30"/>
    </row>
    <row r="36" spans="1:10" s="5" customFormat="1" ht="30" x14ac:dyDescent="0.2">
      <c r="A36" s="55"/>
      <c r="B36" s="58" t="s">
        <v>782</v>
      </c>
      <c r="C36" s="29"/>
      <c r="D36" s="29">
        <v>19200</v>
      </c>
      <c r="E36" s="29">
        <v>24000</v>
      </c>
      <c r="F36" s="30"/>
      <c r="G36" s="31"/>
      <c r="H36" s="31"/>
      <c r="I36" s="31"/>
      <c r="J36" s="30"/>
    </row>
    <row r="37" spans="1:10" s="5" customFormat="1" ht="75" x14ac:dyDescent="0.2">
      <c r="A37" s="55" t="s">
        <v>44</v>
      </c>
      <c r="B37" s="58" t="s">
        <v>760</v>
      </c>
      <c r="C37" s="29" t="s">
        <v>36</v>
      </c>
      <c r="D37" s="29">
        <v>88000</v>
      </c>
      <c r="E37" s="29">
        <v>110000</v>
      </c>
      <c r="F37" s="30" t="s">
        <v>19</v>
      </c>
      <c r="G37" s="31" t="s">
        <v>721</v>
      </c>
      <c r="H37" s="31" t="s">
        <v>9</v>
      </c>
      <c r="I37" s="31" t="s">
        <v>45</v>
      </c>
      <c r="J37" s="30" t="s">
        <v>46</v>
      </c>
    </row>
    <row r="38" spans="1:10" s="5" customFormat="1" ht="30" x14ac:dyDescent="0.2">
      <c r="A38" s="55" t="s">
        <v>47</v>
      </c>
      <c r="B38" s="58" t="s">
        <v>48</v>
      </c>
      <c r="C38" s="29" t="s">
        <v>49</v>
      </c>
      <c r="D38" s="29">
        <v>80000</v>
      </c>
      <c r="E38" s="29">
        <v>100000</v>
      </c>
      <c r="F38" s="30" t="s">
        <v>8</v>
      </c>
      <c r="G38" s="31" t="s">
        <v>722</v>
      </c>
      <c r="H38" s="31" t="s">
        <v>9</v>
      </c>
      <c r="I38" s="31" t="s">
        <v>23</v>
      </c>
      <c r="J38" s="30" t="s">
        <v>50</v>
      </c>
    </row>
    <row r="39" spans="1:10" s="5" customFormat="1" ht="30" x14ac:dyDescent="0.2">
      <c r="A39" s="55" t="s">
        <v>51</v>
      </c>
      <c r="B39" s="58" t="s">
        <v>52</v>
      </c>
      <c r="C39" s="29" t="s">
        <v>53</v>
      </c>
      <c r="D39" s="29">
        <v>400000</v>
      </c>
      <c r="E39" s="29">
        <v>500000</v>
      </c>
      <c r="F39" s="30" t="s">
        <v>19</v>
      </c>
      <c r="G39" s="31" t="s">
        <v>722</v>
      </c>
      <c r="H39" s="31" t="s">
        <v>9</v>
      </c>
      <c r="I39" s="31" t="s">
        <v>54</v>
      </c>
      <c r="J39" s="30" t="s">
        <v>55</v>
      </c>
    </row>
    <row r="40" spans="1:10" s="5" customFormat="1" ht="30" x14ac:dyDescent="0.2">
      <c r="A40" s="55" t="s">
        <v>56</v>
      </c>
      <c r="B40" s="58" t="s">
        <v>57</v>
      </c>
      <c r="C40" s="29" t="s">
        <v>22</v>
      </c>
      <c r="D40" s="29">
        <v>30000</v>
      </c>
      <c r="E40" s="29">
        <v>37500</v>
      </c>
      <c r="F40" s="30" t="s">
        <v>8</v>
      </c>
      <c r="G40" s="31" t="s">
        <v>722</v>
      </c>
      <c r="H40" s="31" t="s">
        <v>9</v>
      </c>
      <c r="I40" s="31" t="s">
        <v>58</v>
      </c>
      <c r="J40" s="30" t="s">
        <v>59</v>
      </c>
    </row>
    <row r="41" spans="1:10" s="5" customFormat="1" ht="30" x14ac:dyDescent="0.2">
      <c r="A41" s="55" t="s">
        <v>60</v>
      </c>
      <c r="B41" s="58" t="s">
        <v>61</v>
      </c>
      <c r="C41" s="29" t="s">
        <v>22</v>
      </c>
      <c r="D41" s="29">
        <v>30000</v>
      </c>
      <c r="E41" s="29">
        <v>37500</v>
      </c>
      <c r="F41" s="30" t="s">
        <v>8</v>
      </c>
      <c r="G41" s="31" t="s">
        <v>722</v>
      </c>
      <c r="H41" s="31" t="s">
        <v>9</v>
      </c>
      <c r="I41" s="31" t="s">
        <v>54</v>
      </c>
      <c r="J41" s="30" t="s">
        <v>55</v>
      </c>
    </row>
    <row r="42" spans="1:10" s="5" customFormat="1" ht="30" x14ac:dyDescent="0.2">
      <c r="A42" s="55" t="s">
        <v>62</v>
      </c>
      <c r="B42" s="58" t="s">
        <v>63</v>
      </c>
      <c r="C42" s="29" t="s">
        <v>22</v>
      </c>
      <c r="D42" s="29">
        <v>30000</v>
      </c>
      <c r="E42" s="29">
        <v>37500</v>
      </c>
      <c r="F42" s="30" t="s">
        <v>8</v>
      </c>
      <c r="G42" s="31" t="s">
        <v>722</v>
      </c>
      <c r="H42" s="31" t="s">
        <v>9</v>
      </c>
      <c r="I42" s="31" t="s">
        <v>23</v>
      </c>
      <c r="J42" s="30" t="s">
        <v>64</v>
      </c>
    </row>
    <row r="43" spans="1:10" s="5" customFormat="1" ht="30" x14ac:dyDescent="0.2">
      <c r="A43" s="55" t="s">
        <v>65</v>
      </c>
      <c r="B43" s="58" t="s">
        <v>66</v>
      </c>
      <c r="C43" s="29" t="s">
        <v>67</v>
      </c>
      <c r="D43" s="29">
        <v>80000</v>
      </c>
      <c r="E43" s="29">
        <v>100000</v>
      </c>
      <c r="F43" s="30" t="s">
        <v>8</v>
      </c>
      <c r="G43" s="31" t="s">
        <v>722</v>
      </c>
      <c r="H43" s="31" t="s">
        <v>9</v>
      </c>
      <c r="I43" s="31" t="s">
        <v>58</v>
      </c>
      <c r="J43" s="30" t="s">
        <v>68</v>
      </c>
    </row>
    <row r="44" spans="1:10" s="5" customFormat="1" ht="30" x14ac:dyDescent="0.2">
      <c r="A44" s="55" t="s">
        <v>69</v>
      </c>
      <c r="B44" s="58" t="s">
        <v>70</v>
      </c>
      <c r="C44" s="29" t="s">
        <v>22</v>
      </c>
      <c r="D44" s="29">
        <v>400000</v>
      </c>
      <c r="E44" s="29">
        <v>500000</v>
      </c>
      <c r="F44" s="30" t="s">
        <v>19</v>
      </c>
      <c r="G44" s="31" t="s">
        <v>722</v>
      </c>
      <c r="H44" s="31" t="s">
        <v>9</v>
      </c>
      <c r="I44" s="31" t="s">
        <v>23</v>
      </c>
      <c r="J44" s="30" t="s">
        <v>71</v>
      </c>
    </row>
    <row r="45" spans="1:10" s="5" customFormat="1" ht="30" x14ac:dyDescent="0.2">
      <c r="A45" s="55" t="s">
        <v>72</v>
      </c>
      <c r="B45" s="58" t="s">
        <v>73</v>
      </c>
      <c r="C45" s="29" t="s">
        <v>22</v>
      </c>
      <c r="D45" s="29">
        <v>300000</v>
      </c>
      <c r="E45" s="29">
        <v>375000</v>
      </c>
      <c r="F45" s="30" t="s">
        <v>19</v>
      </c>
      <c r="G45" s="31" t="s">
        <v>722</v>
      </c>
      <c r="H45" s="31" t="s">
        <v>9</v>
      </c>
      <c r="I45" s="31" t="s">
        <v>58</v>
      </c>
      <c r="J45" s="30" t="s">
        <v>74</v>
      </c>
    </row>
    <row r="46" spans="1:10" s="44" customFormat="1" ht="21" customHeight="1" x14ac:dyDescent="0.2">
      <c r="A46" s="4" t="s">
        <v>726</v>
      </c>
      <c r="B46" s="26"/>
      <c r="C46" s="27"/>
      <c r="D46" s="32">
        <f>D8+D9+D10+D11+D14+D19+D20+D23+D26+D27+D32+D37+D38+D39+D40+D41+D42+D43+D44+D45</f>
        <v>8189622.1699999999</v>
      </c>
      <c r="E46" s="32">
        <f>E8+E9+E10+E11+E14+E19+E20+E23+E26+E27+E32+E37+E38+E39+E40+E41+E42+E43+E44+E45</f>
        <v>10237027.710000001</v>
      </c>
      <c r="F46" s="27"/>
      <c r="G46" s="27"/>
      <c r="H46" s="27"/>
      <c r="I46" s="27"/>
      <c r="J46" s="28"/>
    </row>
    <row r="47" spans="1:10" s="44" customFormat="1" x14ac:dyDescent="0.2">
      <c r="A47" s="56"/>
      <c r="B47" s="33"/>
      <c r="C47" s="34"/>
      <c r="D47" s="50"/>
      <c r="E47" s="50"/>
      <c r="F47" s="34"/>
      <c r="G47" s="34"/>
      <c r="H47" s="34"/>
      <c r="I47" s="34"/>
      <c r="J47" s="35"/>
    </row>
    <row r="48" spans="1:10" s="44" customFormat="1" ht="21" customHeight="1" x14ac:dyDescent="0.2">
      <c r="A48" s="4" t="s">
        <v>727</v>
      </c>
      <c r="B48" s="26"/>
      <c r="C48" s="27"/>
      <c r="D48" s="49"/>
      <c r="E48" s="49"/>
      <c r="F48" s="27"/>
      <c r="G48" s="27"/>
      <c r="H48" s="27"/>
      <c r="I48" s="27"/>
      <c r="J48" s="28"/>
    </row>
    <row r="49" spans="1:10" s="5" customFormat="1" ht="45" x14ac:dyDescent="0.2">
      <c r="A49" s="55" t="s">
        <v>75</v>
      </c>
      <c r="B49" s="58" t="s">
        <v>76</v>
      </c>
      <c r="C49" s="29" t="s">
        <v>77</v>
      </c>
      <c r="D49" s="29">
        <v>25000</v>
      </c>
      <c r="E49" s="29">
        <v>31250</v>
      </c>
      <c r="F49" s="30" t="s">
        <v>8</v>
      </c>
      <c r="G49" s="31" t="s">
        <v>722</v>
      </c>
      <c r="H49" s="31" t="s">
        <v>9</v>
      </c>
      <c r="I49" s="31" t="s">
        <v>10</v>
      </c>
      <c r="J49" s="30" t="s">
        <v>78</v>
      </c>
    </row>
    <row r="50" spans="1:10" s="44" customFormat="1" ht="21" customHeight="1" x14ac:dyDescent="0.2">
      <c r="A50" s="4" t="s">
        <v>728</v>
      </c>
      <c r="B50" s="26"/>
      <c r="C50" s="27"/>
      <c r="D50" s="32">
        <f>D49</f>
        <v>25000</v>
      </c>
      <c r="E50" s="32">
        <f>E49</f>
        <v>31250</v>
      </c>
      <c r="F50" s="27"/>
      <c r="G50" s="27"/>
      <c r="H50" s="27"/>
      <c r="I50" s="27"/>
      <c r="J50" s="28"/>
    </row>
    <row r="51" spans="1:10" s="44" customFormat="1" x14ac:dyDescent="0.2">
      <c r="A51" s="56"/>
      <c r="B51" s="33"/>
      <c r="C51" s="34"/>
      <c r="D51" s="50"/>
      <c r="E51" s="50"/>
      <c r="F51" s="34"/>
      <c r="G51" s="34"/>
      <c r="H51" s="34"/>
      <c r="I51" s="34"/>
      <c r="J51" s="35"/>
    </row>
    <row r="52" spans="1:10" s="43" customFormat="1" ht="21" customHeight="1" x14ac:dyDescent="0.2">
      <c r="A52" s="4" t="s">
        <v>729</v>
      </c>
      <c r="B52" s="26"/>
      <c r="C52" s="27"/>
      <c r="D52" s="49"/>
      <c r="E52" s="49"/>
      <c r="F52" s="27"/>
      <c r="G52" s="27"/>
      <c r="H52" s="27"/>
      <c r="I52" s="27"/>
      <c r="J52" s="28"/>
    </row>
    <row r="53" spans="1:10" s="5" customFormat="1" ht="30" x14ac:dyDescent="0.2">
      <c r="A53" s="55" t="s">
        <v>79</v>
      </c>
      <c r="B53" s="58" t="s">
        <v>793</v>
      </c>
      <c r="C53" s="29" t="s">
        <v>80</v>
      </c>
      <c r="D53" s="29">
        <f>SUM(D54:D58)</f>
        <v>29000</v>
      </c>
      <c r="E53" s="29">
        <f>SUM(E54:E58)</f>
        <v>36250</v>
      </c>
      <c r="F53" s="30" t="s">
        <v>8</v>
      </c>
      <c r="G53" s="31" t="s">
        <v>721</v>
      </c>
      <c r="H53" s="31" t="s">
        <v>9</v>
      </c>
      <c r="I53" s="31" t="s">
        <v>10</v>
      </c>
      <c r="J53" s="30" t="s">
        <v>81</v>
      </c>
    </row>
    <row r="54" spans="1:10" s="5" customFormat="1" ht="45" x14ac:dyDescent="0.2">
      <c r="A54" s="55"/>
      <c r="B54" s="58" t="s">
        <v>788</v>
      </c>
      <c r="C54" s="29"/>
      <c r="D54" s="29">
        <v>21500</v>
      </c>
      <c r="E54" s="29">
        <v>26875</v>
      </c>
      <c r="F54" s="30"/>
      <c r="G54" s="31"/>
      <c r="H54" s="31"/>
      <c r="I54" s="31"/>
      <c r="J54" s="30"/>
    </row>
    <row r="55" spans="1:10" s="5" customFormat="1" ht="45" x14ac:dyDescent="0.2">
      <c r="A55" s="55"/>
      <c r="B55" s="58" t="s">
        <v>789</v>
      </c>
      <c r="C55" s="29"/>
      <c r="D55" s="29">
        <v>3000</v>
      </c>
      <c r="E55" s="29">
        <v>3750</v>
      </c>
      <c r="F55" s="30"/>
      <c r="G55" s="31"/>
      <c r="H55" s="31"/>
      <c r="I55" s="31"/>
      <c r="J55" s="30"/>
    </row>
    <row r="56" spans="1:10" s="5" customFormat="1" ht="45" x14ac:dyDescent="0.2">
      <c r="A56" s="55"/>
      <c r="B56" s="58" t="s">
        <v>790</v>
      </c>
      <c r="C56" s="29"/>
      <c r="D56" s="29">
        <v>1500</v>
      </c>
      <c r="E56" s="29">
        <v>1875</v>
      </c>
      <c r="F56" s="30"/>
      <c r="G56" s="31"/>
      <c r="H56" s="31"/>
      <c r="I56" s="31"/>
      <c r="J56" s="30"/>
    </row>
    <row r="57" spans="1:10" s="5" customFormat="1" ht="45" x14ac:dyDescent="0.2">
      <c r="A57" s="55"/>
      <c r="B57" s="58" t="s">
        <v>791</v>
      </c>
      <c r="C57" s="29"/>
      <c r="D57" s="29">
        <v>1500</v>
      </c>
      <c r="E57" s="29">
        <v>1875</v>
      </c>
      <c r="F57" s="30"/>
      <c r="G57" s="31"/>
      <c r="H57" s="31"/>
      <c r="I57" s="31"/>
      <c r="J57" s="30"/>
    </row>
    <row r="58" spans="1:10" s="5" customFormat="1" ht="45" x14ac:dyDescent="0.2">
      <c r="A58" s="55"/>
      <c r="B58" s="58" t="s">
        <v>792</v>
      </c>
      <c r="C58" s="29"/>
      <c r="D58" s="29">
        <v>1500</v>
      </c>
      <c r="E58" s="29">
        <v>1875</v>
      </c>
      <c r="F58" s="30"/>
      <c r="G58" s="31"/>
      <c r="H58" s="31"/>
      <c r="I58" s="31"/>
      <c r="J58" s="30"/>
    </row>
    <row r="59" spans="1:10" s="5" customFormat="1" ht="75" x14ac:dyDescent="0.2">
      <c r="A59" s="55" t="s">
        <v>82</v>
      </c>
      <c r="B59" s="58" t="s">
        <v>832</v>
      </c>
      <c r="C59" s="29" t="s">
        <v>83</v>
      </c>
      <c r="D59" s="29">
        <v>100000</v>
      </c>
      <c r="E59" s="29">
        <v>125000</v>
      </c>
      <c r="F59" s="30" t="s">
        <v>8</v>
      </c>
      <c r="G59" s="31" t="s">
        <v>722</v>
      </c>
      <c r="H59" s="31" t="s">
        <v>9</v>
      </c>
      <c r="I59" s="31" t="s">
        <v>54</v>
      </c>
      <c r="J59" s="30" t="s">
        <v>55</v>
      </c>
    </row>
    <row r="60" spans="1:10" s="5" customFormat="1" ht="21" customHeight="1" x14ac:dyDescent="0.2">
      <c r="A60" s="4" t="s">
        <v>730</v>
      </c>
      <c r="B60" s="59"/>
      <c r="C60" s="27"/>
      <c r="D60" s="32">
        <f>D53+D59</f>
        <v>129000</v>
      </c>
      <c r="E60" s="32">
        <f>E53+E59</f>
        <v>161250</v>
      </c>
      <c r="F60" s="27"/>
      <c r="G60" s="27"/>
      <c r="H60" s="27"/>
      <c r="I60" s="27"/>
      <c r="J60" s="28"/>
    </row>
    <row r="61" spans="1:10" s="5" customFormat="1" ht="31.5" customHeight="1" x14ac:dyDescent="0.2">
      <c r="A61" s="65" t="s">
        <v>731</v>
      </c>
      <c r="B61" s="66"/>
      <c r="C61" s="24"/>
      <c r="D61" s="36">
        <f>D46+D50+D60</f>
        <v>8343622.1699999999</v>
      </c>
      <c r="E61" s="36">
        <f>E46+E50+E60</f>
        <v>10429527.710000001</v>
      </c>
      <c r="F61" s="24"/>
      <c r="G61" s="24"/>
      <c r="H61" s="24"/>
      <c r="I61" s="24"/>
      <c r="J61" s="25"/>
    </row>
    <row r="62" spans="1:10" s="5" customFormat="1" x14ac:dyDescent="0.2">
      <c r="A62" s="6"/>
      <c r="B62" s="7"/>
      <c r="C62" s="8"/>
      <c r="D62" s="9"/>
      <c r="E62" s="9"/>
      <c r="F62" s="10"/>
      <c r="G62" s="10"/>
      <c r="H62" s="10"/>
      <c r="I62" s="10"/>
      <c r="J62" s="11"/>
    </row>
    <row r="63" spans="1:10" s="43" customFormat="1" ht="21" customHeight="1" x14ac:dyDescent="0.2">
      <c r="A63" s="4" t="s">
        <v>732</v>
      </c>
      <c r="B63" s="26"/>
      <c r="C63" s="27"/>
      <c r="D63" s="49"/>
      <c r="E63" s="49"/>
      <c r="F63" s="27"/>
      <c r="G63" s="27"/>
      <c r="H63" s="27"/>
      <c r="I63" s="27"/>
      <c r="J63" s="28"/>
    </row>
    <row r="64" spans="1:10" s="43" customFormat="1" ht="21" customHeight="1" x14ac:dyDescent="0.2">
      <c r="A64" s="4" t="s">
        <v>733</v>
      </c>
      <c r="B64" s="26"/>
      <c r="C64" s="27"/>
      <c r="D64" s="49"/>
      <c r="E64" s="49"/>
      <c r="F64" s="27"/>
      <c r="G64" s="27"/>
      <c r="H64" s="27"/>
      <c r="I64" s="27"/>
      <c r="J64" s="28"/>
    </row>
    <row r="65" spans="1:10" s="5" customFormat="1" ht="75" x14ac:dyDescent="0.2">
      <c r="A65" s="55" t="s">
        <v>84</v>
      </c>
      <c r="B65" s="58" t="s">
        <v>796</v>
      </c>
      <c r="C65" s="29" t="s">
        <v>85</v>
      </c>
      <c r="D65" s="29">
        <f>SUM(D66:D67)</f>
        <v>1014782.2</v>
      </c>
      <c r="E65" s="29">
        <f>SUM(E66:E67)</f>
        <v>1268477.75</v>
      </c>
      <c r="F65" s="30" t="s">
        <v>19</v>
      </c>
      <c r="G65" s="31" t="s">
        <v>721</v>
      </c>
      <c r="H65" s="31" t="s">
        <v>9</v>
      </c>
      <c r="I65" s="31" t="s">
        <v>10</v>
      </c>
      <c r="J65" s="30" t="s">
        <v>86</v>
      </c>
    </row>
    <row r="66" spans="1:10" s="5" customFormat="1" ht="25.5" customHeight="1" x14ac:dyDescent="0.2">
      <c r="A66" s="55"/>
      <c r="B66" s="58" t="s">
        <v>794</v>
      </c>
      <c r="C66" s="29"/>
      <c r="D66" s="29">
        <v>230812.6</v>
      </c>
      <c r="E66" s="29">
        <v>288515.75</v>
      </c>
      <c r="F66" s="30"/>
      <c r="G66" s="31"/>
      <c r="H66" s="31"/>
      <c r="I66" s="31"/>
      <c r="J66" s="30"/>
    </row>
    <row r="67" spans="1:10" s="5" customFormat="1" ht="25.5" customHeight="1" x14ac:dyDescent="0.2">
      <c r="A67" s="55"/>
      <c r="B67" s="58" t="s">
        <v>795</v>
      </c>
      <c r="C67" s="29"/>
      <c r="D67" s="29">
        <v>783969.6</v>
      </c>
      <c r="E67" s="29">
        <v>979962</v>
      </c>
      <c r="F67" s="30"/>
      <c r="G67" s="31"/>
      <c r="H67" s="31"/>
      <c r="I67" s="31"/>
      <c r="J67" s="30"/>
    </row>
    <row r="68" spans="1:10" s="5" customFormat="1" ht="45" x14ac:dyDescent="0.2">
      <c r="A68" s="55" t="s">
        <v>87</v>
      </c>
      <c r="B68" s="58" t="s">
        <v>88</v>
      </c>
      <c r="C68" s="29" t="s">
        <v>89</v>
      </c>
      <c r="D68" s="29">
        <v>236480</v>
      </c>
      <c r="E68" s="29">
        <v>295600</v>
      </c>
      <c r="F68" s="30" t="s">
        <v>19</v>
      </c>
      <c r="G68" s="31" t="s">
        <v>722</v>
      </c>
      <c r="H68" s="31" t="s">
        <v>9</v>
      </c>
      <c r="I68" s="31" t="s">
        <v>10</v>
      </c>
      <c r="J68" s="30" t="s">
        <v>86</v>
      </c>
    </row>
    <row r="69" spans="1:10" s="5" customFormat="1" ht="45" x14ac:dyDescent="0.2">
      <c r="A69" s="55" t="s">
        <v>90</v>
      </c>
      <c r="B69" s="58" t="s">
        <v>91</v>
      </c>
      <c r="C69" s="29" t="s">
        <v>92</v>
      </c>
      <c r="D69" s="29">
        <v>662122.37</v>
      </c>
      <c r="E69" s="29">
        <v>827652.96</v>
      </c>
      <c r="F69" s="30" t="s">
        <v>19</v>
      </c>
      <c r="G69" s="31" t="s">
        <v>722</v>
      </c>
      <c r="H69" s="31" t="s">
        <v>9</v>
      </c>
      <c r="I69" s="31" t="s">
        <v>10</v>
      </c>
      <c r="J69" s="30" t="s">
        <v>93</v>
      </c>
    </row>
    <row r="70" spans="1:10" s="5" customFormat="1" ht="45" x14ac:dyDescent="0.2">
      <c r="A70" s="55" t="s">
        <v>94</v>
      </c>
      <c r="B70" s="58" t="s">
        <v>95</v>
      </c>
      <c r="C70" s="29" t="s">
        <v>96</v>
      </c>
      <c r="D70" s="29">
        <v>40000</v>
      </c>
      <c r="E70" s="29">
        <v>50000</v>
      </c>
      <c r="F70" s="30" t="s">
        <v>8</v>
      </c>
      <c r="G70" s="31" t="s">
        <v>722</v>
      </c>
      <c r="H70" s="31" t="s">
        <v>9</v>
      </c>
      <c r="I70" s="31" t="s">
        <v>10</v>
      </c>
      <c r="J70" s="30" t="s">
        <v>93</v>
      </c>
    </row>
    <row r="71" spans="1:10" s="5" customFormat="1" ht="75" x14ac:dyDescent="0.2">
      <c r="A71" s="55" t="s">
        <v>97</v>
      </c>
      <c r="B71" s="58" t="s">
        <v>98</v>
      </c>
      <c r="C71" s="29" t="s">
        <v>99</v>
      </c>
      <c r="D71" s="29">
        <v>150000</v>
      </c>
      <c r="E71" s="29">
        <v>187500</v>
      </c>
      <c r="F71" s="30" t="s">
        <v>8</v>
      </c>
      <c r="G71" s="31" t="s">
        <v>722</v>
      </c>
      <c r="H71" s="31" t="s">
        <v>9</v>
      </c>
      <c r="I71" s="31" t="s">
        <v>10</v>
      </c>
      <c r="J71" s="30" t="s">
        <v>100</v>
      </c>
    </row>
    <row r="72" spans="1:10" s="5" customFormat="1" ht="60" x14ac:dyDescent="0.2">
      <c r="A72" s="55" t="s">
        <v>101</v>
      </c>
      <c r="B72" s="58" t="s">
        <v>102</v>
      </c>
      <c r="C72" s="29" t="s">
        <v>103</v>
      </c>
      <c r="D72" s="29">
        <v>68260</v>
      </c>
      <c r="E72" s="29">
        <v>85325</v>
      </c>
      <c r="F72" s="30" t="s">
        <v>8</v>
      </c>
      <c r="G72" s="31" t="s">
        <v>722</v>
      </c>
      <c r="H72" s="31" t="s">
        <v>9</v>
      </c>
      <c r="I72" s="31" t="s">
        <v>54</v>
      </c>
      <c r="J72" s="30" t="s">
        <v>104</v>
      </c>
    </row>
    <row r="73" spans="1:10" s="5" customFormat="1" ht="30" x14ac:dyDescent="0.2">
      <c r="A73" s="55" t="s">
        <v>105</v>
      </c>
      <c r="B73" s="58" t="s">
        <v>106</v>
      </c>
      <c r="C73" s="29" t="s">
        <v>107</v>
      </c>
      <c r="D73" s="29">
        <v>2008000</v>
      </c>
      <c r="E73" s="29">
        <v>2510000</v>
      </c>
      <c r="F73" s="30" t="s">
        <v>19</v>
      </c>
      <c r="G73" s="31" t="s">
        <v>722</v>
      </c>
      <c r="H73" s="31" t="s">
        <v>9</v>
      </c>
      <c r="I73" s="31" t="s">
        <v>54</v>
      </c>
      <c r="J73" s="30" t="s">
        <v>108</v>
      </c>
    </row>
    <row r="74" spans="1:10" s="5" customFormat="1" ht="30" x14ac:dyDescent="0.2">
      <c r="A74" s="55" t="s">
        <v>109</v>
      </c>
      <c r="B74" s="58" t="s">
        <v>110</v>
      </c>
      <c r="C74" s="29" t="s">
        <v>96</v>
      </c>
      <c r="D74" s="29">
        <v>40000</v>
      </c>
      <c r="E74" s="29">
        <v>50000</v>
      </c>
      <c r="F74" s="30" t="s">
        <v>8</v>
      </c>
      <c r="G74" s="31" t="s">
        <v>722</v>
      </c>
      <c r="H74" s="31" t="s">
        <v>9</v>
      </c>
      <c r="I74" s="31" t="s">
        <v>54</v>
      </c>
      <c r="J74" s="30" t="s">
        <v>108</v>
      </c>
    </row>
    <row r="75" spans="1:10" s="5" customFormat="1" ht="30" x14ac:dyDescent="0.2">
      <c r="A75" s="55" t="s">
        <v>111</v>
      </c>
      <c r="B75" s="58" t="s">
        <v>112</v>
      </c>
      <c r="C75" s="29" t="s">
        <v>113</v>
      </c>
      <c r="D75" s="29">
        <v>32000</v>
      </c>
      <c r="E75" s="29">
        <v>40000</v>
      </c>
      <c r="F75" s="30" t="s">
        <v>8</v>
      </c>
      <c r="G75" s="31" t="s">
        <v>722</v>
      </c>
      <c r="H75" s="31" t="s">
        <v>9</v>
      </c>
      <c r="I75" s="31" t="s">
        <v>54</v>
      </c>
      <c r="J75" s="30" t="s">
        <v>108</v>
      </c>
    </row>
    <row r="76" spans="1:10" s="5" customFormat="1" ht="45" x14ac:dyDescent="0.2">
      <c r="A76" s="55" t="s">
        <v>114</v>
      </c>
      <c r="B76" s="58" t="s">
        <v>115</v>
      </c>
      <c r="C76" s="29" t="s">
        <v>107</v>
      </c>
      <c r="D76" s="29">
        <v>600000</v>
      </c>
      <c r="E76" s="29">
        <v>750000</v>
      </c>
      <c r="F76" s="30" t="s">
        <v>19</v>
      </c>
      <c r="G76" s="31" t="s">
        <v>722</v>
      </c>
      <c r="H76" s="31" t="s">
        <v>9</v>
      </c>
      <c r="I76" s="31" t="s">
        <v>54</v>
      </c>
      <c r="J76" s="30" t="s">
        <v>116</v>
      </c>
    </row>
    <row r="77" spans="1:10" s="5" customFormat="1" ht="60" x14ac:dyDescent="0.2">
      <c r="A77" s="55" t="s">
        <v>117</v>
      </c>
      <c r="B77" s="58" t="s">
        <v>118</v>
      </c>
      <c r="C77" s="29" t="s">
        <v>107</v>
      </c>
      <c r="D77" s="29">
        <v>6120000</v>
      </c>
      <c r="E77" s="29">
        <v>7650000</v>
      </c>
      <c r="F77" s="30" t="s">
        <v>19</v>
      </c>
      <c r="G77" s="31" t="s">
        <v>722</v>
      </c>
      <c r="H77" s="31" t="s">
        <v>9</v>
      </c>
      <c r="I77" s="31" t="s">
        <v>23</v>
      </c>
      <c r="J77" s="30" t="s">
        <v>119</v>
      </c>
    </row>
    <row r="78" spans="1:10" s="5" customFormat="1" ht="60" x14ac:dyDescent="0.2">
      <c r="A78" s="55" t="s">
        <v>120</v>
      </c>
      <c r="B78" s="58" t="s">
        <v>121</v>
      </c>
      <c r="C78" s="29" t="s">
        <v>96</v>
      </c>
      <c r="D78" s="29">
        <v>98000</v>
      </c>
      <c r="E78" s="29">
        <v>122500</v>
      </c>
      <c r="F78" s="30" t="s">
        <v>8</v>
      </c>
      <c r="G78" s="31" t="s">
        <v>722</v>
      </c>
      <c r="H78" s="31" t="s">
        <v>9</v>
      </c>
      <c r="I78" s="31" t="s">
        <v>58</v>
      </c>
      <c r="J78" s="30" t="s">
        <v>122</v>
      </c>
    </row>
    <row r="79" spans="1:10" s="5" customFormat="1" ht="60" x14ac:dyDescent="0.2">
      <c r="A79" s="55" t="s">
        <v>123</v>
      </c>
      <c r="B79" s="58" t="s">
        <v>124</v>
      </c>
      <c r="C79" s="29" t="s">
        <v>113</v>
      </c>
      <c r="D79" s="29">
        <v>98000</v>
      </c>
      <c r="E79" s="29">
        <v>122500</v>
      </c>
      <c r="F79" s="30" t="s">
        <v>8</v>
      </c>
      <c r="G79" s="31" t="s">
        <v>722</v>
      </c>
      <c r="H79" s="31" t="s">
        <v>9</v>
      </c>
      <c r="I79" s="31" t="s">
        <v>58</v>
      </c>
      <c r="J79" s="30" t="s">
        <v>119</v>
      </c>
    </row>
    <row r="80" spans="1:10" s="5" customFormat="1" ht="30" x14ac:dyDescent="0.2">
      <c r="A80" s="55" t="s">
        <v>125</v>
      </c>
      <c r="B80" s="58" t="s">
        <v>126</v>
      </c>
      <c r="C80" s="29" t="s">
        <v>92</v>
      </c>
      <c r="D80" s="29">
        <v>23900000</v>
      </c>
      <c r="E80" s="29">
        <v>29875000</v>
      </c>
      <c r="F80" s="30" t="s">
        <v>19</v>
      </c>
      <c r="G80" s="31" t="s">
        <v>722</v>
      </c>
      <c r="H80" s="31" t="s">
        <v>9</v>
      </c>
      <c r="I80" s="31" t="s">
        <v>129</v>
      </c>
      <c r="J80" s="30" t="s">
        <v>130</v>
      </c>
    </row>
    <row r="81" spans="1:10" s="5" customFormat="1" ht="30" x14ac:dyDescent="0.2">
      <c r="A81" s="55" t="s">
        <v>131</v>
      </c>
      <c r="B81" s="58" t="s">
        <v>132</v>
      </c>
      <c r="C81" s="29" t="s">
        <v>96</v>
      </c>
      <c r="D81" s="29">
        <v>396600</v>
      </c>
      <c r="E81" s="29">
        <v>495750</v>
      </c>
      <c r="F81" s="30" t="s">
        <v>19</v>
      </c>
      <c r="G81" s="31" t="s">
        <v>722</v>
      </c>
      <c r="H81" s="31" t="s">
        <v>9</v>
      </c>
      <c r="I81" s="31" t="s">
        <v>129</v>
      </c>
      <c r="J81" s="30" t="s">
        <v>133</v>
      </c>
    </row>
    <row r="82" spans="1:10" s="5" customFormat="1" ht="45" x14ac:dyDescent="0.2">
      <c r="A82" s="55" t="s">
        <v>134</v>
      </c>
      <c r="B82" s="58" t="s">
        <v>135</v>
      </c>
      <c r="C82" s="29" t="s">
        <v>113</v>
      </c>
      <c r="D82" s="29">
        <v>81000</v>
      </c>
      <c r="E82" s="29">
        <v>101250</v>
      </c>
      <c r="F82" s="30" t="s">
        <v>8</v>
      </c>
      <c r="G82" s="31" t="s">
        <v>722</v>
      </c>
      <c r="H82" s="31" t="s">
        <v>9</v>
      </c>
      <c r="I82" s="31" t="s">
        <v>136</v>
      </c>
      <c r="J82" s="30" t="s">
        <v>130</v>
      </c>
    </row>
    <row r="83" spans="1:10" s="5" customFormat="1" ht="45" x14ac:dyDescent="0.2">
      <c r="A83" s="55" t="s">
        <v>137</v>
      </c>
      <c r="B83" s="58" t="s">
        <v>799</v>
      </c>
      <c r="C83" s="29" t="s">
        <v>138</v>
      </c>
      <c r="D83" s="29">
        <f>SUM(D84:D85)</f>
        <v>33110</v>
      </c>
      <c r="E83" s="29">
        <f>SUM(E84:E85)</f>
        <v>41387.5</v>
      </c>
      <c r="F83" s="30" t="s">
        <v>8</v>
      </c>
      <c r="G83" s="31" t="s">
        <v>721</v>
      </c>
      <c r="H83" s="31" t="s">
        <v>9</v>
      </c>
      <c r="I83" s="31" t="s">
        <v>136</v>
      </c>
      <c r="J83" s="30" t="s">
        <v>139</v>
      </c>
    </row>
    <row r="84" spans="1:10" s="5" customFormat="1" ht="22.5" customHeight="1" x14ac:dyDescent="0.2">
      <c r="A84" s="55"/>
      <c r="B84" s="58" t="s">
        <v>797</v>
      </c>
      <c r="C84" s="29"/>
      <c r="D84" s="29">
        <v>10000</v>
      </c>
      <c r="E84" s="29">
        <v>12500</v>
      </c>
      <c r="F84" s="30"/>
      <c r="G84" s="31"/>
      <c r="H84" s="31"/>
      <c r="I84" s="31"/>
      <c r="J84" s="30"/>
    </row>
    <row r="85" spans="1:10" s="5" customFormat="1" ht="22.5" customHeight="1" x14ac:dyDescent="0.2">
      <c r="A85" s="55"/>
      <c r="B85" s="58" t="s">
        <v>798</v>
      </c>
      <c r="C85" s="29"/>
      <c r="D85" s="29">
        <v>23110</v>
      </c>
      <c r="E85" s="29">
        <v>28887.5</v>
      </c>
      <c r="F85" s="30"/>
      <c r="G85" s="31"/>
      <c r="H85" s="31"/>
      <c r="I85" s="31"/>
      <c r="J85" s="30"/>
    </row>
    <row r="86" spans="1:10" s="5" customFormat="1" ht="60" x14ac:dyDescent="0.2">
      <c r="A86" s="55" t="s">
        <v>140</v>
      </c>
      <c r="B86" s="58" t="s">
        <v>141</v>
      </c>
      <c r="C86" s="29" t="s">
        <v>142</v>
      </c>
      <c r="D86" s="29">
        <v>164500</v>
      </c>
      <c r="E86" s="29">
        <v>205625</v>
      </c>
      <c r="F86" s="30" t="s">
        <v>8</v>
      </c>
      <c r="G86" s="31" t="s">
        <v>722</v>
      </c>
      <c r="H86" s="31" t="s">
        <v>9</v>
      </c>
      <c r="I86" s="31" t="s">
        <v>143</v>
      </c>
      <c r="J86" s="30" t="s">
        <v>144</v>
      </c>
    </row>
    <row r="87" spans="1:10" s="5" customFormat="1" ht="45" x14ac:dyDescent="0.2">
      <c r="A87" s="55" t="s">
        <v>145</v>
      </c>
      <c r="B87" s="58" t="s">
        <v>146</v>
      </c>
      <c r="C87" s="29" t="s">
        <v>142</v>
      </c>
      <c r="D87" s="29">
        <v>97172</v>
      </c>
      <c r="E87" s="29">
        <v>121465</v>
      </c>
      <c r="F87" s="30" t="s">
        <v>8</v>
      </c>
      <c r="G87" s="31" t="s">
        <v>722</v>
      </c>
      <c r="H87" s="31" t="s">
        <v>9</v>
      </c>
      <c r="I87" s="31" t="s">
        <v>143</v>
      </c>
      <c r="J87" s="30" t="s">
        <v>144</v>
      </c>
    </row>
    <row r="88" spans="1:10" s="5" customFormat="1" ht="45" x14ac:dyDescent="0.2">
      <c r="A88" s="55" t="s">
        <v>147</v>
      </c>
      <c r="B88" s="58" t="s">
        <v>148</v>
      </c>
      <c r="C88" s="29" t="s">
        <v>22</v>
      </c>
      <c r="D88" s="29">
        <v>80000</v>
      </c>
      <c r="E88" s="29">
        <v>100000</v>
      </c>
      <c r="F88" s="30" t="s">
        <v>8</v>
      </c>
      <c r="G88" s="31" t="s">
        <v>722</v>
      </c>
      <c r="H88" s="31" t="s">
        <v>9</v>
      </c>
      <c r="I88" s="31" t="s">
        <v>149</v>
      </c>
      <c r="J88" s="30" t="s">
        <v>150</v>
      </c>
    </row>
    <row r="89" spans="1:10" s="5" customFormat="1" ht="60" x14ac:dyDescent="0.2">
      <c r="A89" s="55" t="s">
        <v>151</v>
      </c>
      <c r="B89" s="58" t="s">
        <v>152</v>
      </c>
      <c r="C89" s="29" t="s">
        <v>107</v>
      </c>
      <c r="D89" s="29">
        <v>840000</v>
      </c>
      <c r="E89" s="29">
        <v>1050000</v>
      </c>
      <c r="F89" s="30" t="s">
        <v>19</v>
      </c>
      <c r="G89" s="31" t="s">
        <v>722</v>
      </c>
      <c r="H89" s="31" t="s">
        <v>9</v>
      </c>
      <c r="I89" s="31" t="s">
        <v>149</v>
      </c>
      <c r="J89" s="30" t="s">
        <v>153</v>
      </c>
    </row>
    <row r="90" spans="1:10" s="5" customFormat="1" ht="45" x14ac:dyDescent="0.2">
      <c r="A90" s="55" t="s">
        <v>154</v>
      </c>
      <c r="B90" s="58" t="s">
        <v>155</v>
      </c>
      <c r="C90" s="29" t="s">
        <v>107</v>
      </c>
      <c r="D90" s="29">
        <v>3072000</v>
      </c>
      <c r="E90" s="29">
        <v>3840000</v>
      </c>
      <c r="F90" s="30" t="s">
        <v>19</v>
      </c>
      <c r="G90" s="31" t="s">
        <v>722</v>
      </c>
      <c r="H90" s="31" t="s">
        <v>9</v>
      </c>
      <c r="I90" s="31" t="s">
        <v>156</v>
      </c>
      <c r="J90" s="30" t="s">
        <v>157</v>
      </c>
    </row>
    <row r="91" spans="1:10" s="5" customFormat="1" ht="75" x14ac:dyDescent="0.2">
      <c r="A91" s="55" t="s">
        <v>158</v>
      </c>
      <c r="B91" s="58" t="s">
        <v>833</v>
      </c>
      <c r="C91" s="29" t="s">
        <v>142</v>
      </c>
      <c r="D91" s="29">
        <v>42200</v>
      </c>
      <c r="E91" s="29">
        <v>52750</v>
      </c>
      <c r="F91" s="30" t="s">
        <v>8</v>
      </c>
      <c r="G91" s="31" t="s">
        <v>722</v>
      </c>
      <c r="H91" s="31" t="s">
        <v>9</v>
      </c>
      <c r="I91" s="31" t="s">
        <v>156</v>
      </c>
      <c r="J91" s="30" t="s">
        <v>159</v>
      </c>
    </row>
    <row r="92" spans="1:10" s="5" customFormat="1" ht="45" x14ac:dyDescent="0.2">
      <c r="A92" s="55" t="s">
        <v>160</v>
      </c>
      <c r="B92" s="58" t="s">
        <v>161</v>
      </c>
      <c r="C92" s="29" t="s">
        <v>107</v>
      </c>
      <c r="D92" s="29">
        <v>1400000</v>
      </c>
      <c r="E92" s="29">
        <v>1750000</v>
      </c>
      <c r="F92" s="30" t="s">
        <v>19</v>
      </c>
      <c r="G92" s="31" t="s">
        <v>722</v>
      </c>
      <c r="H92" s="31" t="s">
        <v>9</v>
      </c>
      <c r="I92" s="31" t="s">
        <v>27</v>
      </c>
      <c r="J92" s="30" t="s">
        <v>162</v>
      </c>
    </row>
    <row r="93" spans="1:10" s="5" customFormat="1" ht="45" x14ac:dyDescent="0.2">
      <c r="A93" s="55" t="s">
        <v>163</v>
      </c>
      <c r="B93" s="58" t="s">
        <v>164</v>
      </c>
      <c r="C93" s="29" t="s">
        <v>96</v>
      </c>
      <c r="D93" s="29">
        <v>30000</v>
      </c>
      <c r="E93" s="29">
        <v>37500</v>
      </c>
      <c r="F93" s="30" t="s">
        <v>8</v>
      </c>
      <c r="G93" s="31" t="s">
        <v>722</v>
      </c>
      <c r="H93" s="31" t="s">
        <v>9</v>
      </c>
      <c r="I93" s="31" t="s">
        <v>27</v>
      </c>
      <c r="J93" s="30" t="s">
        <v>165</v>
      </c>
    </row>
    <row r="94" spans="1:10" s="5" customFormat="1" ht="45" x14ac:dyDescent="0.2">
      <c r="A94" s="55" t="s">
        <v>166</v>
      </c>
      <c r="B94" s="58" t="s">
        <v>167</v>
      </c>
      <c r="C94" s="29" t="s">
        <v>113</v>
      </c>
      <c r="D94" s="29">
        <v>30000</v>
      </c>
      <c r="E94" s="29">
        <v>37500</v>
      </c>
      <c r="F94" s="30" t="s">
        <v>8</v>
      </c>
      <c r="G94" s="31" t="s">
        <v>722</v>
      </c>
      <c r="H94" s="31" t="s">
        <v>9</v>
      </c>
      <c r="I94" s="31" t="s">
        <v>27</v>
      </c>
      <c r="J94" s="30" t="s">
        <v>162</v>
      </c>
    </row>
    <row r="95" spans="1:10" s="5" customFormat="1" ht="45" x14ac:dyDescent="0.2">
      <c r="A95" s="55" t="s">
        <v>168</v>
      </c>
      <c r="B95" s="58" t="s">
        <v>834</v>
      </c>
      <c r="C95" s="29" t="s">
        <v>96</v>
      </c>
      <c r="D95" s="29">
        <v>64000</v>
      </c>
      <c r="E95" s="29">
        <v>80000</v>
      </c>
      <c r="F95" s="30" t="s">
        <v>8</v>
      </c>
      <c r="G95" s="31" t="s">
        <v>722</v>
      </c>
      <c r="H95" s="31" t="s">
        <v>9</v>
      </c>
      <c r="I95" s="31" t="s">
        <v>27</v>
      </c>
      <c r="J95" s="30" t="s">
        <v>169</v>
      </c>
    </row>
    <row r="96" spans="1:10" s="5" customFormat="1" ht="45" x14ac:dyDescent="0.2">
      <c r="A96" s="55" t="s">
        <v>170</v>
      </c>
      <c r="B96" s="58" t="s">
        <v>171</v>
      </c>
      <c r="C96" s="29" t="s">
        <v>113</v>
      </c>
      <c r="D96" s="29">
        <v>56000</v>
      </c>
      <c r="E96" s="29">
        <v>70000</v>
      </c>
      <c r="F96" s="30" t="s">
        <v>8</v>
      </c>
      <c r="G96" s="31" t="s">
        <v>722</v>
      </c>
      <c r="H96" s="31" t="s">
        <v>9</v>
      </c>
      <c r="I96" s="31" t="s">
        <v>27</v>
      </c>
      <c r="J96" s="30" t="s">
        <v>157</v>
      </c>
    </row>
    <row r="97" spans="1:10" s="5" customFormat="1" ht="45" x14ac:dyDescent="0.2">
      <c r="A97" s="55" t="s">
        <v>172</v>
      </c>
      <c r="B97" s="58" t="s">
        <v>173</v>
      </c>
      <c r="C97" s="29" t="s">
        <v>107</v>
      </c>
      <c r="D97" s="29">
        <v>2720000</v>
      </c>
      <c r="E97" s="29">
        <v>3400000</v>
      </c>
      <c r="F97" s="30" t="s">
        <v>19</v>
      </c>
      <c r="G97" s="31" t="s">
        <v>722</v>
      </c>
      <c r="H97" s="31" t="s">
        <v>9</v>
      </c>
      <c r="I97" s="31" t="s">
        <v>27</v>
      </c>
      <c r="J97" s="30" t="s">
        <v>174</v>
      </c>
    </row>
    <row r="98" spans="1:10" s="5" customFormat="1" ht="45" x14ac:dyDescent="0.2">
      <c r="A98" s="55" t="s">
        <v>175</v>
      </c>
      <c r="B98" s="58" t="s">
        <v>176</v>
      </c>
      <c r="C98" s="29" t="s">
        <v>96</v>
      </c>
      <c r="D98" s="29">
        <v>44000</v>
      </c>
      <c r="E98" s="29">
        <v>55000</v>
      </c>
      <c r="F98" s="30" t="s">
        <v>8</v>
      </c>
      <c r="G98" s="31" t="s">
        <v>722</v>
      </c>
      <c r="H98" s="31" t="s">
        <v>9</v>
      </c>
      <c r="I98" s="31" t="s">
        <v>27</v>
      </c>
      <c r="J98" s="30" t="s">
        <v>177</v>
      </c>
    </row>
    <row r="99" spans="1:10" s="5" customFormat="1" ht="45" x14ac:dyDescent="0.2">
      <c r="A99" s="55" t="s">
        <v>178</v>
      </c>
      <c r="B99" s="58" t="s">
        <v>179</v>
      </c>
      <c r="C99" s="29" t="s">
        <v>113</v>
      </c>
      <c r="D99" s="29">
        <v>36000</v>
      </c>
      <c r="E99" s="29">
        <v>45000</v>
      </c>
      <c r="F99" s="30" t="s">
        <v>8</v>
      </c>
      <c r="G99" s="31" t="s">
        <v>722</v>
      </c>
      <c r="H99" s="31" t="s">
        <v>9</v>
      </c>
      <c r="I99" s="31" t="s">
        <v>30</v>
      </c>
      <c r="J99" s="30" t="s">
        <v>174</v>
      </c>
    </row>
    <row r="100" spans="1:10" s="5" customFormat="1" ht="60" x14ac:dyDescent="0.2">
      <c r="A100" s="55" t="s">
        <v>180</v>
      </c>
      <c r="B100" s="58" t="s">
        <v>181</v>
      </c>
      <c r="C100" s="29" t="s">
        <v>142</v>
      </c>
      <c r="D100" s="29">
        <v>11800</v>
      </c>
      <c r="E100" s="29">
        <v>14750</v>
      </c>
      <c r="F100" s="30" t="s">
        <v>8</v>
      </c>
      <c r="G100" s="31" t="s">
        <v>722</v>
      </c>
      <c r="H100" s="31" t="s">
        <v>9</v>
      </c>
      <c r="I100" s="31" t="s">
        <v>129</v>
      </c>
      <c r="J100" s="30" t="s">
        <v>182</v>
      </c>
    </row>
    <row r="101" spans="1:10" s="5" customFormat="1" ht="60" x14ac:dyDescent="0.2">
      <c r="A101" s="55" t="s">
        <v>183</v>
      </c>
      <c r="B101" s="58" t="s">
        <v>184</v>
      </c>
      <c r="C101" s="29" t="s">
        <v>185</v>
      </c>
      <c r="D101" s="29">
        <v>226313.09</v>
      </c>
      <c r="E101" s="29">
        <v>282891.36</v>
      </c>
      <c r="F101" s="30" t="s">
        <v>413</v>
      </c>
      <c r="G101" s="31" t="s">
        <v>722</v>
      </c>
      <c r="H101" s="31" t="s">
        <v>9</v>
      </c>
      <c r="I101" s="31" t="s">
        <v>54</v>
      </c>
      <c r="J101" s="30" t="s">
        <v>187</v>
      </c>
    </row>
    <row r="102" spans="1:10" s="5" customFormat="1" ht="75" x14ac:dyDescent="0.2">
      <c r="A102" s="55" t="s">
        <v>188</v>
      </c>
      <c r="B102" s="58" t="s">
        <v>189</v>
      </c>
      <c r="C102" s="29" t="s">
        <v>185</v>
      </c>
      <c r="D102" s="29">
        <v>86889.87</v>
      </c>
      <c r="E102" s="29">
        <v>108612.34</v>
      </c>
      <c r="F102" s="30" t="s">
        <v>186</v>
      </c>
      <c r="G102" s="31" t="s">
        <v>722</v>
      </c>
      <c r="H102" s="31" t="s">
        <v>9</v>
      </c>
      <c r="I102" s="31" t="s">
        <v>58</v>
      </c>
      <c r="J102" s="30" t="s">
        <v>190</v>
      </c>
    </row>
    <row r="103" spans="1:10" s="5" customFormat="1" ht="60" x14ac:dyDescent="0.2">
      <c r="A103" s="55" t="s">
        <v>191</v>
      </c>
      <c r="B103" s="58" t="s">
        <v>192</v>
      </c>
      <c r="C103" s="29" t="s">
        <v>185</v>
      </c>
      <c r="D103" s="29">
        <v>364410.65</v>
      </c>
      <c r="E103" s="29">
        <v>455513.31</v>
      </c>
      <c r="F103" s="30" t="s">
        <v>186</v>
      </c>
      <c r="G103" s="31" t="s">
        <v>722</v>
      </c>
      <c r="H103" s="31" t="s">
        <v>9</v>
      </c>
      <c r="I103" s="31" t="s">
        <v>58</v>
      </c>
      <c r="J103" s="30" t="s">
        <v>190</v>
      </c>
    </row>
    <row r="104" spans="1:10" s="5" customFormat="1" ht="45" x14ac:dyDescent="0.2">
      <c r="A104" s="55" t="s">
        <v>837</v>
      </c>
      <c r="B104" s="58" t="s">
        <v>838</v>
      </c>
      <c r="C104" s="29" t="s">
        <v>22</v>
      </c>
      <c r="D104" s="29">
        <v>80000</v>
      </c>
      <c r="E104" s="29">
        <v>100000</v>
      </c>
      <c r="F104" s="30" t="s">
        <v>8</v>
      </c>
      <c r="G104" s="31" t="s">
        <v>722</v>
      </c>
      <c r="H104" s="31" t="s">
        <v>9</v>
      </c>
      <c r="I104" s="31" t="s">
        <v>10</v>
      </c>
      <c r="J104" s="30" t="s">
        <v>839</v>
      </c>
    </row>
    <row r="105" spans="1:10" s="5" customFormat="1" ht="60" x14ac:dyDescent="0.2">
      <c r="A105" s="55" t="s">
        <v>840</v>
      </c>
      <c r="B105" s="58" t="s">
        <v>841</v>
      </c>
      <c r="C105" s="29" t="s">
        <v>22</v>
      </c>
      <c r="D105" s="29">
        <v>75000</v>
      </c>
      <c r="E105" s="29">
        <v>93750</v>
      </c>
      <c r="F105" s="30" t="s">
        <v>8</v>
      </c>
      <c r="G105" s="31" t="s">
        <v>722</v>
      </c>
      <c r="H105" s="31" t="s">
        <v>9</v>
      </c>
      <c r="I105" s="31" t="s">
        <v>58</v>
      </c>
      <c r="J105" s="30" t="s">
        <v>842</v>
      </c>
    </row>
    <row r="106" spans="1:10" s="5" customFormat="1" ht="21" customHeight="1" x14ac:dyDescent="0.2">
      <c r="A106" s="67" t="s">
        <v>734</v>
      </c>
      <c r="B106" s="68"/>
      <c r="C106" s="27"/>
      <c r="D106" s="32">
        <f>SUM(D65,D68:D83,D86:D105)</f>
        <v>45098640.18</v>
      </c>
      <c r="E106" s="32">
        <f>SUM(E65,E68:E83,E86:E105)</f>
        <v>56373300.220000006</v>
      </c>
      <c r="F106" s="27"/>
      <c r="G106" s="27"/>
      <c r="H106" s="27"/>
      <c r="I106" s="27"/>
      <c r="J106" s="28"/>
    </row>
    <row r="107" spans="1:10" s="5" customFormat="1" x14ac:dyDescent="0.2">
      <c r="A107" s="6"/>
      <c r="B107" s="7"/>
      <c r="C107" s="8"/>
      <c r="D107" s="9"/>
      <c r="E107" s="9"/>
      <c r="F107" s="10"/>
      <c r="G107" s="10"/>
      <c r="H107" s="10"/>
      <c r="I107" s="10"/>
      <c r="J107" s="11"/>
    </row>
    <row r="108" spans="1:10" s="43" customFormat="1" ht="21" customHeight="1" x14ac:dyDescent="0.2">
      <c r="A108" s="67" t="s">
        <v>735</v>
      </c>
      <c r="B108" s="68"/>
      <c r="C108" s="27"/>
      <c r="D108" s="49"/>
      <c r="E108" s="49"/>
      <c r="F108" s="27"/>
      <c r="G108" s="27"/>
      <c r="H108" s="27"/>
      <c r="I108" s="27"/>
      <c r="J108" s="28"/>
    </row>
    <row r="109" spans="1:10" s="5" customFormat="1" ht="30" x14ac:dyDescent="0.2">
      <c r="A109" s="55" t="s">
        <v>193</v>
      </c>
      <c r="B109" s="58" t="s">
        <v>194</v>
      </c>
      <c r="C109" s="29" t="s">
        <v>195</v>
      </c>
      <c r="D109" s="29">
        <v>104000</v>
      </c>
      <c r="E109" s="29">
        <v>130000</v>
      </c>
      <c r="F109" s="30" t="s">
        <v>8</v>
      </c>
      <c r="G109" s="31" t="s">
        <v>722</v>
      </c>
      <c r="H109" s="31" t="s">
        <v>9</v>
      </c>
      <c r="I109" s="31" t="s">
        <v>10</v>
      </c>
      <c r="J109" s="30" t="s">
        <v>196</v>
      </c>
    </row>
    <row r="110" spans="1:10" s="5" customFormat="1" ht="30" x14ac:dyDescent="0.2">
      <c r="A110" s="55" t="s">
        <v>197</v>
      </c>
      <c r="B110" s="58" t="s">
        <v>198</v>
      </c>
      <c r="C110" s="29" t="s">
        <v>199</v>
      </c>
      <c r="D110" s="29">
        <v>134400</v>
      </c>
      <c r="E110" s="29">
        <v>168000</v>
      </c>
      <c r="F110" s="30" t="s">
        <v>8</v>
      </c>
      <c r="G110" s="31" t="s">
        <v>722</v>
      </c>
      <c r="H110" s="31" t="s">
        <v>9</v>
      </c>
      <c r="I110" s="31" t="s">
        <v>10</v>
      </c>
      <c r="J110" s="30" t="s">
        <v>200</v>
      </c>
    </row>
    <row r="111" spans="1:10" s="5" customFormat="1" ht="45" x14ac:dyDescent="0.2">
      <c r="A111" s="55" t="s">
        <v>201</v>
      </c>
      <c r="B111" s="58" t="s">
        <v>202</v>
      </c>
      <c r="C111" s="29" t="s">
        <v>22</v>
      </c>
      <c r="D111" s="29">
        <v>24000</v>
      </c>
      <c r="E111" s="29">
        <v>30000</v>
      </c>
      <c r="F111" s="30" t="s">
        <v>8</v>
      </c>
      <c r="G111" s="31" t="s">
        <v>722</v>
      </c>
      <c r="H111" s="31" t="s">
        <v>9</v>
      </c>
      <c r="I111" s="31" t="s">
        <v>10</v>
      </c>
      <c r="J111" s="30" t="s">
        <v>203</v>
      </c>
    </row>
    <row r="112" spans="1:10" s="5" customFormat="1" ht="30" x14ac:dyDescent="0.2">
      <c r="A112" s="55" t="s">
        <v>204</v>
      </c>
      <c r="B112" s="58" t="s">
        <v>205</v>
      </c>
      <c r="C112" s="29" t="s">
        <v>199</v>
      </c>
      <c r="D112" s="29">
        <v>120000</v>
      </c>
      <c r="E112" s="29">
        <v>150000</v>
      </c>
      <c r="F112" s="30" t="s">
        <v>8</v>
      </c>
      <c r="G112" s="31" t="s">
        <v>722</v>
      </c>
      <c r="H112" s="31" t="s">
        <v>9</v>
      </c>
      <c r="I112" s="31" t="s">
        <v>10</v>
      </c>
      <c r="J112" s="30" t="s">
        <v>206</v>
      </c>
    </row>
    <row r="113" spans="1:10" s="5" customFormat="1" ht="30" x14ac:dyDescent="0.2">
      <c r="A113" s="55" t="s">
        <v>207</v>
      </c>
      <c r="B113" s="58" t="s">
        <v>208</v>
      </c>
      <c r="C113" s="29" t="s">
        <v>209</v>
      </c>
      <c r="D113" s="29">
        <v>400000</v>
      </c>
      <c r="E113" s="29">
        <v>500000</v>
      </c>
      <c r="F113" s="30" t="s">
        <v>8</v>
      </c>
      <c r="G113" s="31" t="s">
        <v>722</v>
      </c>
      <c r="H113" s="31" t="s">
        <v>9</v>
      </c>
      <c r="I113" s="31" t="s">
        <v>10</v>
      </c>
      <c r="J113" s="30" t="s">
        <v>196</v>
      </c>
    </row>
    <row r="114" spans="1:10" s="5" customFormat="1" ht="30" x14ac:dyDescent="0.2">
      <c r="A114" s="55" t="s">
        <v>210</v>
      </c>
      <c r="B114" s="58" t="s">
        <v>211</v>
      </c>
      <c r="C114" s="29" t="s">
        <v>212</v>
      </c>
      <c r="D114" s="29">
        <v>24000</v>
      </c>
      <c r="E114" s="29">
        <v>30000</v>
      </c>
      <c r="F114" s="30" t="s">
        <v>8</v>
      </c>
      <c r="G114" s="31" t="s">
        <v>722</v>
      </c>
      <c r="H114" s="31" t="s">
        <v>9</v>
      </c>
      <c r="I114" s="31" t="s">
        <v>10</v>
      </c>
      <c r="J114" s="30" t="s">
        <v>196</v>
      </c>
    </row>
    <row r="115" spans="1:10" s="5" customFormat="1" ht="75" x14ac:dyDescent="0.2">
      <c r="A115" s="55" t="s">
        <v>213</v>
      </c>
      <c r="B115" s="58" t="s">
        <v>835</v>
      </c>
      <c r="C115" s="29" t="s">
        <v>214</v>
      </c>
      <c r="D115" s="29">
        <v>359200</v>
      </c>
      <c r="E115" s="29">
        <v>449000</v>
      </c>
      <c r="F115" s="30" t="s">
        <v>8</v>
      </c>
      <c r="G115" s="31" t="s">
        <v>722</v>
      </c>
      <c r="H115" s="31" t="s">
        <v>9</v>
      </c>
      <c r="I115" s="31" t="s">
        <v>10</v>
      </c>
      <c r="J115" s="30" t="s">
        <v>196</v>
      </c>
    </row>
    <row r="116" spans="1:10" s="5" customFormat="1" ht="60" x14ac:dyDescent="0.2">
      <c r="A116" s="55" t="s">
        <v>215</v>
      </c>
      <c r="B116" s="58" t="s">
        <v>216</v>
      </c>
      <c r="C116" s="29" t="s">
        <v>195</v>
      </c>
      <c r="D116" s="29">
        <v>400000</v>
      </c>
      <c r="E116" s="29">
        <v>500000</v>
      </c>
      <c r="F116" s="30" t="s">
        <v>8</v>
      </c>
      <c r="G116" s="31" t="s">
        <v>722</v>
      </c>
      <c r="H116" s="31" t="s">
        <v>9</v>
      </c>
      <c r="I116" s="31" t="s">
        <v>10</v>
      </c>
      <c r="J116" s="30" t="s">
        <v>217</v>
      </c>
    </row>
    <row r="117" spans="1:10" s="5" customFormat="1" ht="30" x14ac:dyDescent="0.2">
      <c r="A117" s="55" t="s">
        <v>218</v>
      </c>
      <c r="B117" s="58" t="s">
        <v>219</v>
      </c>
      <c r="C117" s="29" t="s">
        <v>220</v>
      </c>
      <c r="D117" s="29">
        <v>14000000</v>
      </c>
      <c r="E117" s="29">
        <v>17500000</v>
      </c>
      <c r="F117" s="30" t="s">
        <v>127</v>
      </c>
      <c r="G117" s="31" t="s">
        <v>722</v>
      </c>
      <c r="H117" s="31" t="s">
        <v>128</v>
      </c>
      <c r="I117" s="31" t="s">
        <v>10</v>
      </c>
      <c r="J117" s="30" t="s">
        <v>221</v>
      </c>
    </row>
    <row r="118" spans="1:10" s="5" customFormat="1" ht="30" x14ac:dyDescent="0.2">
      <c r="A118" s="55" t="s">
        <v>222</v>
      </c>
      <c r="B118" s="58" t="s">
        <v>223</v>
      </c>
      <c r="C118" s="29" t="s">
        <v>113</v>
      </c>
      <c r="D118" s="29">
        <v>41600</v>
      </c>
      <c r="E118" s="29">
        <v>52000</v>
      </c>
      <c r="F118" s="30" t="s">
        <v>8</v>
      </c>
      <c r="G118" s="31" t="s">
        <v>722</v>
      </c>
      <c r="H118" s="31" t="s">
        <v>9</v>
      </c>
      <c r="I118" s="31" t="s">
        <v>10</v>
      </c>
      <c r="J118" s="30" t="s">
        <v>224</v>
      </c>
    </row>
    <row r="119" spans="1:10" s="5" customFormat="1" ht="30" x14ac:dyDescent="0.2">
      <c r="A119" s="55" t="s">
        <v>225</v>
      </c>
      <c r="B119" s="58" t="s">
        <v>226</v>
      </c>
      <c r="C119" s="29" t="s">
        <v>227</v>
      </c>
      <c r="D119" s="29">
        <v>144000</v>
      </c>
      <c r="E119" s="29">
        <v>180000</v>
      </c>
      <c r="F119" s="30" t="s">
        <v>8</v>
      </c>
      <c r="G119" s="31" t="s">
        <v>722</v>
      </c>
      <c r="H119" s="31" t="s">
        <v>9</v>
      </c>
      <c r="I119" s="31" t="s">
        <v>54</v>
      </c>
      <c r="J119" s="30" t="s">
        <v>228</v>
      </c>
    </row>
    <row r="120" spans="1:10" s="5" customFormat="1" ht="45" x14ac:dyDescent="0.2">
      <c r="A120" s="55" t="s">
        <v>229</v>
      </c>
      <c r="B120" s="58" t="s">
        <v>230</v>
      </c>
      <c r="C120" s="29" t="s">
        <v>199</v>
      </c>
      <c r="D120" s="29">
        <v>44000</v>
      </c>
      <c r="E120" s="29">
        <v>55000</v>
      </c>
      <c r="F120" s="30" t="s">
        <v>8</v>
      </c>
      <c r="G120" s="31" t="s">
        <v>722</v>
      </c>
      <c r="H120" s="31" t="s">
        <v>9</v>
      </c>
      <c r="I120" s="31" t="s">
        <v>54</v>
      </c>
      <c r="J120" s="30" t="s">
        <v>206</v>
      </c>
    </row>
    <row r="121" spans="1:10" s="5" customFormat="1" ht="45" x14ac:dyDescent="0.2">
      <c r="A121" s="55" t="s">
        <v>231</v>
      </c>
      <c r="B121" s="58" t="s">
        <v>232</v>
      </c>
      <c r="C121" s="29" t="s">
        <v>22</v>
      </c>
      <c r="D121" s="29">
        <v>24000</v>
      </c>
      <c r="E121" s="29">
        <v>30000</v>
      </c>
      <c r="F121" s="30" t="s">
        <v>8</v>
      </c>
      <c r="G121" s="31" t="s">
        <v>722</v>
      </c>
      <c r="H121" s="31" t="s">
        <v>9</v>
      </c>
      <c r="I121" s="31" t="s">
        <v>54</v>
      </c>
      <c r="J121" s="30" t="s">
        <v>233</v>
      </c>
    </row>
    <row r="122" spans="1:10" s="5" customFormat="1" ht="45" x14ac:dyDescent="0.2">
      <c r="A122" s="55" t="s">
        <v>234</v>
      </c>
      <c r="B122" s="58" t="s">
        <v>235</v>
      </c>
      <c r="C122" s="29" t="s">
        <v>22</v>
      </c>
      <c r="D122" s="29">
        <v>20000</v>
      </c>
      <c r="E122" s="29">
        <v>25000</v>
      </c>
      <c r="F122" s="30" t="s">
        <v>8</v>
      </c>
      <c r="G122" s="31" t="s">
        <v>722</v>
      </c>
      <c r="H122" s="31" t="s">
        <v>9</v>
      </c>
      <c r="I122" s="31" t="s">
        <v>54</v>
      </c>
      <c r="J122" s="30" t="s">
        <v>217</v>
      </c>
    </row>
    <row r="123" spans="1:10" s="5" customFormat="1" ht="30" x14ac:dyDescent="0.2">
      <c r="A123" s="55" t="s">
        <v>236</v>
      </c>
      <c r="B123" s="58" t="s">
        <v>237</v>
      </c>
      <c r="C123" s="29" t="s">
        <v>199</v>
      </c>
      <c r="D123" s="29">
        <v>200000</v>
      </c>
      <c r="E123" s="29">
        <v>250000</v>
      </c>
      <c r="F123" s="30" t="s">
        <v>8</v>
      </c>
      <c r="G123" s="31" t="s">
        <v>722</v>
      </c>
      <c r="H123" s="31" t="s">
        <v>9</v>
      </c>
      <c r="I123" s="31" t="s">
        <v>54</v>
      </c>
      <c r="J123" s="30" t="s">
        <v>206</v>
      </c>
    </row>
    <row r="124" spans="1:10" s="5" customFormat="1" ht="30" x14ac:dyDescent="0.2">
      <c r="A124" s="55" t="s">
        <v>238</v>
      </c>
      <c r="B124" s="58" t="s">
        <v>239</v>
      </c>
      <c r="C124" s="29" t="s">
        <v>212</v>
      </c>
      <c r="D124" s="29">
        <v>240000</v>
      </c>
      <c r="E124" s="29">
        <v>300000</v>
      </c>
      <c r="F124" s="30" t="s">
        <v>8</v>
      </c>
      <c r="G124" s="31" t="s">
        <v>722</v>
      </c>
      <c r="H124" s="31" t="s">
        <v>9</v>
      </c>
      <c r="I124" s="31" t="s">
        <v>54</v>
      </c>
      <c r="J124" s="30" t="s">
        <v>217</v>
      </c>
    </row>
    <row r="125" spans="1:10" s="5" customFormat="1" ht="30" x14ac:dyDescent="0.2">
      <c r="A125" s="55" t="s">
        <v>240</v>
      </c>
      <c r="B125" s="58" t="s">
        <v>800</v>
      </c>
      <c r="C125" s="29" t="s">
        <v>241</v>
      </c>
      <c r="D125" s="29">
        <f>SUM(D126:D128)</f>
        <v>96000</v>
      </c>
      <c r="E125" s="29">
        <f>SUM(E126:E128)</f>
        <v>120000</v>
      </c>
      <c r="F125" s="30" t="s">
        <v>8</v>
      </c>
      <c r="G125" s="31" t="s">
        <v>721</v>
      </c>
      <c r="H125" s="31" t="s">
        <v>9</v>
      </c>
      <c r="I125" s="31" t="s">
        <v>54</v>
      </c>
      <c r="J125" s="30" t="s">
        <v>217</v>
      </c>
    </row>
    <row r="126" spans="1:10" s="5" customFormat="1" ht="30" x14ac:dyDescent="0.2">
      <c r="A126" s="55"/>
      <c r="B126" s="58" t="s">
        <v>802</v>
      </c>
      <c r="C126" s="29"/>
      <c r="D126" s="29">
        <v>32000</v>
      </c>
      <c r="E126" s="29">
        <v>40000</v>
      </c>
      <c r="F126" s="30"/>
      <c r="G126" s="31"/>
      <c r="H126" s="31"/>
      <c r="I126" s="31"/>
      <c r="J126" s="30"/>
    </row>
    <row r="127" spans="1:10" s="5" customFormat="1" ht="30" x14ac:dyDescent="0.2">
      <c r="A127" s="55"/>
      <c r="B127" s="58" t="s">
        <v>803</v>
      </c>
      <c r="C127" s="29"/>
      <c r="D127" s="29">
        <v>32000</v>
      </c>
      <c r="E127" s="29">
        <v>40000</v>
      </c>
      <c r="F127" s="30"/>
      <c r="G127" s="31"/>
      <c r="H127" s="31"/>
      <c r="I127" s="31"/>
      <c r="J127" s="30"/>
    </row>
    <row r="128" spans="1:10" s="5" customFormat="1" ht="30" x14ac:dyDescent="0.2">
      <c r="A128" s="55"/>
      <c r="B128" s="58" t="s">
        <v>804</v>
      </c>
      <c r="C128" s="29"/>
      <c r="D128" s="29">
        <v>32000</v>
      </c>
      <c r="E128" s="29">
        <v>40000</v>
      </c>
      <c r="F128" s="30"/>
      <c r="G128" s="31"/>
      <c r="H128" s="31"/>
      <c r="I128" s="31"/>
      <c r="J128" s="30"/>
    </row>
    <row r="129" spans="1:10" s="5" customFormat="1" ht="45" x14ac:dyDescent="0.2">
      <c r="A129" s="55" t="s">
        <v>242</v>
      </c>
      <c r="B129" s="58" t="s">
        <v>243</v>
      </c>
      <c r="C129" s="29" t="s">
        <v>244</v>
      </c>
      <c r="D129" s="29">
        <v>22400</v>
      </c>
      <c r="E129" s="29">
        <v>28000</v>
      </c>
      <c r="F129" s="30" t="s">
        <v>8</v>
      </c>
      <c r="G129" s="31" t="s">
        <v>722</v>
      </c>
      <c r="H129" s="31" t="s">
        <v>9</v>
      </c>
      <c r="I129" s="31" t="s">
        <v>23</v>
      </c>
      <c r="J129" s="30" t="s">
        <v>245</v>
      </c>
    </row>
    <row r="130" spans="1:10" s="5" customFormat="1" ht="30" x14ac:dyDescent="0.2">
      <c r="A130" s="55" t="s">
        <v>246</v>
      </c>
      <c r="B130" s="58" t="s">
        <v>247</v>
      </c>
      <c r="C130" s="29" t="s">
        <v>195</v>
      </c>
      <c r="D130" s="29">
        <v>96000</v>
      </c>
      <c r="E130" s="29">
        <v>120000</v>
      </c>
      <c r="F130" s="30" t="s">
        <v>8</v>
      </c>
      <c r="G130" s="31" t="s">
        <v>722</v>
      </c>
      <c r="H130" s="31" t="s">
        <v>9</v>
      </c>
      <c r="I130" s="31" t="s">
        <v>23</v>
      </c>
      <c r="J130" s="30" t="s">
        <v>248</v>
      </c>
    </row>
    <row r="131" spans="1:10" s="5" customFormat="1" ht="45" x14ac:dyDescent="0.2">
      <c r="A131" s="55" t="s">
        <v>249</v>
      </c>
      <c r="B131" s="58" t="s">
        <v>250</v>
      </c>
      <c r="C131" s="29" t="s">
        <v>195</v>
      </c>
      <c r="D131" s="29">
        <v>659200</v>
      </c>
      <c r="E131" s="29">
        <v>824000</v>
      </c>
      <c r="F131" s="30" t="s">
        <v>19</v>
      </c>
      <c r="G131" s="31" t="s">
        <v>722</v>
      </c>
      <c r="H131" s="31" t="s">
        <v>9</v>
      </c>
      <c r="I131" s="31" t="s">
        <v>23</v>
      </c>
      <c r="J131" s="30" t="s">
        <v>251</v>
      </c>
    </row>
    <row r="132" spans="1:10" s="5" customFormat="1" ht="30" x14ac:dyDescent="0.2">
      <c r="A132" s="55" t="s">
        <v>252</v>
      </c>
      <c r="B132" s="58" t="s">
        <v>253</v>
      </c>
      <c r="C132" s="29" t="s">
        <v>113</v>
      </c>
      <c r="D132" s="29">
        <v>240000</v>
      </c>
      <c r="E132" s="29">
        <v>300000</v>
      </c>
      <c r="F132" s="30" t="s">
        <v>19</v>
      </c>
      <c r="G132" s="31" t="s">
        <v>722</v>
      </c>
      <c r="H132" s="31" t="s">
        <v>9</v>
      </c>
      <c r="I132" s="31" t="s">
        <v>23</v>
      </c>
      <c r="J132" s="30" t="s">
        <v>100</v>
      </c>
    </row>
    <row r="133" spans="1:10" s="5" customFormat="1" ht="30" x14ac:dyDescent="0.2">
      <c r="A133" s="55" t="s">
        <v>254</v>
      </c>
      <c r="B133" s="58" t="s">
        <v>255</v>
      </c>
      <c r="C133" s="29" t="s">
        <v>256</v>
      </c>
      <c r="D133" s="29">
        <v>160000</v>
      </c>
      <c r="E133" s="29">
        <v>200000</v>
      </c>
      <c r="F133" s="30" t="s">
        <v>8</v>
      </c>
      <c r="G133" s="31" t="s">
        <v>722</v>
      </c>
      <c r="H133" s="31" t="s">
        <v>9</v>
      </c>
      <c r="I133" s="31" t="s">
        <v>23</v>
      </c>
      <c r="J133" s="30" t="s">
        <v>257</v>
      </c>
    </row>
    <row r="134" spans="1:10" s="5" customFormat="1" ht="30" x14ac:dyDescent="0.2">
      <c r="A134" s="55" t="s">
        <v>258</v>
      </c>
      <c r="B134" s="58" t="s">
        <v>801</v>
      </c>
      <c r="C134" s="29" t="s">
        <v>22</v>
      </c>
      <c r="D134" s="29">
        <f>SUM(D135:D139)</f>
        <v>128000</v>
      </c>
      <c r="E134" s="29">
        <f>SUM(E135:E139)</f>
        <v>160000</v>
      </c>
      <c r="F134" s="30" t="s">
        <v>8</v>
      </c>
      <c r="G134" s="31" t="s">
        <v>721</v>
      </c>
      <c r="H134" s="31" t="s">
        <v>9</v>
      </c>
      <c r="I134" s="31" t="s">
        <v>23</v>
      </c>
      <c r="J134" s="30" t="s">
        <v>259</v>
      </c>
    </row>
    <row r="135" spans="1:10" s="5" customFormat="1" ht="45" x14ac:dyDescent="0.2">
      <c r="A135" s="55"/>
      <c r="B135" s="58" t="s">
        <v>805</v>
      </c>
      <c r="C135" s="29"/>
      <c r="D135" s="29">
        <v>28000</v>
      </c>
      <c r="E135" s="29">
        <v>35000</v>
      </c>
      <c r="F135" s="30"/>
      <c r="G135" s="31"/>
      <c r="H135" s="31"/>
      <c r="I135" s="31"/>
      <c r="J135" s="30"/>
    </row>
    <row r="136" spans="1:10" s="5" customFormat="1" ht="45" x14ac:dyDescent="0.2">
      <c r="A136" s="55"/>
      <c r="B136" s="58" t="s">
        <v>806</v>
      </c>
      <c r="C136" s="29"/>
      <c r="D136" s="29">
        <v>24000</v>
      </c>
      <c r="E136" s="29">
        <v>30000</v>
      </c>
      <c r="F136" s="30"/>
      <c r="G136" s="31"/>
      <c r="H136" s="31"/>
      <c r="I136" s="31"/>
      <c r="J136" s="30"/>
    </row>
    <row r="137" spans="1:10" s="5" customFormat="1" ht="75" x14ac:dyDescent="0.2">
      <c r="A137" s="55"/>
      <c r="B137" s="58" t="s">
        <v>807</v>
      </c>
      <c r="C137" s="29"/>
      <c r="D137" s="29">
        <v>24000</v>
      </c>
      <c r="E137" s="29">
        <v>30000</v>
      </c>
      <c r="F137" s="30"/>
      <c r="G137" s="31"/>
      <c r="H137" s="31"/>
      <c r="I137" s="31"/>
      <c r="J137" s="30"/>
    </row>
    <row r="138" spans="1:10" s="5" customFormat="1" ht="45" x14ac:dyDescent="0.2">
      <c r="A138" s="55"/>
      <c r="B138" s="58" t="s">
        <v>808</v>
      </c>
      <c r="C138" s="29"/>
      <c r="D138" s="29">
        <v>28000</v>
      </c>
      <c r="E138" s="29">
        <v>35000</v>
      </c>
      <c r="F138" s="30"/>
      <c r="G138" s="31"/>
      <c r="H138" s="31"/>
      <c r="I138" s="31"/>
      <c r="J138" s="30"/>
    </row>
    <row r="139" spans="1:10" s="5" customFormat="1" ht="45" x14ac:dyDescent="0.2">
      <c r="A139" s="55"/>
      <c r="B139" s="58" t="s">
        <v>809</v>
      </c>
      <c r="C139" s="29"/>
      <c r="D139" s="29">
        <v>24000</v>
      </c>
      <c r="E139" s="29">
        <v>30000</v>
      </c>
      <c r="F139" s="30"/>
      <c r="G139" s="31"/>
      <c r="H139" s="31"/>
      <c r="I139" s="31"/>
      <c r="J139" s="30"/>
    </row>
    <row r="140" spans="1:10" s="5" customFormat="1" ht="30" x14ac:dyDescent="0.2">
      <c r="A140" s="55" t="s">
        <v>260</v>
      </c>
      <c r="B140" s="58" t="s">
        <v>261</v>
      </c>
      <c r="C140" s="29" t="s">
        <v>195</v>
      </c>
      <c r="D140" s="29">
        <v>320000</v>
      </c>
      <c r="E140" s="29">
        <v>400000</v>
      </c>
      <c r="F140" s="30" t="s">
        <v>8</v>
      </c>
      <c r="G140" s="31" t="s">
        <v>722</v>
      </c>
      <c r="H140" s="31" t="s">
        <v>9</v>
      </c>
      <c r="I140" s="31" t="s">
        <v>143</v>
      </c>
      <c r="J140" s="30" t="s">
        <v>262</v>
      </c>
    </row>
    <row r="141" spans="1:10" s="5" customFormat="1" ht="45" x14ac:dyDescent="0.2">
      <c r="A141" s="55" t="s">
        <v>263</v>
      </c>
      <c r="B141" s="58" t="s">
        <v>264</v>
      </c>
      <c r="C141" s="29" t="s">
        <v>195</v>
      </c>
      <c r="D141" s="29">
        <v>500800</v>
      </c>
      <c r="E141" s="29">
        <v>626000</v>
      </c>
      <c r="F141" s="30" t="s">
        <v>19</v>
      </c>
      <c r="G141" s="31" t="s">
        <v>722</v>
      </c>
      <c r="H141" s="31" t="s">
        <v>9</v>
      </c>
      <c r="I141" s="31" t="s">
        <v>149</v>
      </c>
      <c r="J141" s="30" t="s">
        <v>265</v>
      </c>
    </row>
    <row r="142" spans="1:10" s="5" customFormat="1" ht="30" x14ac:dyDescent="0.2">
      <c r="A142" s="55" t="s">
        <v>266</v>
      </c>
      <c r="B142" s="58" t="s">
        <v>267</v>
      </c>
      <c r="C142" s="29" t="s">
        <v>212</v>
      </c>
      <c r="D142" s="29">
        <v>352000</v>
      </c>
      <c r="E142" s="29">
        <v>440000</v>
      </c>
      <c r="F142" s="30" t="s">
        <v>8</v>
      </c>
      <c r="G142" s="31" t="s">
        <v>722</v>
      </c>
      <c r="H142" s="31" t="s">
        <v>9</v>
      </c>
      <c r="I142" s="31" t="s">
        <v>149</v>
      </c>
      <c r="J142" s="30" t="s">
        <v>268</v>
      </c>
    </row>
    <row r="143" spans="1:10" s="5" customFormat="1" ht="30" x14ac:dyDescent="0.2">
      <c r="A143" s="55" t="s">
        <v>269</v>
      </c>
      <c r="B143" s="58" t="s">
        <v>270</v>
      </c>
      <c r="C143" s="29" t="s">
        <v>271</v>
      </c>
      <c r="D143" s="29">
        <v>136000</v>
      </c>
      <c r="E143" s="29">
        <v>170000</v>
      </c>
      <c r="F143" s="30" t="s">
        <v>8</v>
      </c>
      <c r="G143" s="31" t="s">
        <v>722</v>
      </c>
      <c r="H143" s="31" t="s">
        <v>9</v>
      </c>
      <c r="I143" s="31" t="s">
        <v>30</v>
      </c>
      <c r="J143" s="30" t="s">
        <v>272</v>
      </c>
    </row>
    <row r="144" spans="1:10" s="5" customFormat="1" ht="30" x14ac:dyDescent="0.2">
      <c r="A144" s="55" t="s">
        <v>273</v>
      </c>
      <c r="B144" s="58" t="s">
        <v>274</v>
      </c>
      <c r="C144" s="29" t="s">
        <v>275</v>
      </c>
      <c r="D144" s="29">
        <v>84000</v>
      </c>
      <c r="E144" s="29">
        <v>105000</v>
      </c>
      <c r="F144" s="30" t="s">
        <v>8</v>
      </c>
      <c r="G144" s="31" t="s">
        <v>722</v>
      </c>
      <c r="H144" s="31" t="s">
        <v>9</v>
      </c>
      <c r="I144" s="31" t="s">
        <v>30</v>
      </c>
      <c r="J144" s="30" t="s">
        <v>272</v>
      </c>
    </row>
    <row r="145" spans="1:10" s="5" customFormat="1" ht="45" x14ac:dyDescent="0.2">
      <c r="A145" s="55" t="s">
        <v>276</v>
      </c>
      <c r="B145" s="58" t="s">
        <v>277</v>
      </c>
      <c r="C145" s="29" t="s">
        <v>278</v>
      </c>
      <c r="D145" s="29">
        <v>56000</v>
      </c>
      <c r="E145" s="29">
        <v>70000</v>
      </c>
      <c r="F145" s="30" t="s">
        <v>8</v>
      </c>
      <c r="G145" s="31" t="s">
        <v>722</v>
      </c>
      <c r="H145" s="31" t="s">
        <v>9</v>
      </c>
      <c r="I145" s="31" t="s">
        <v>30</v>
      </c>
      <c r="J145" s="30" t="s">
        <v>279</v>
      </c>
    </row>
    <row r="146" spans="1:10" s="5" customFormat="1" ht="30" x14ac:dyDescent="0.2">
      <c r="A146" s="55" t="s">
        <v>280</v>
      </c>
      <c r="B146" s="64" t="s">
        <v>762</v>
      </c>
      <c r="C146" s="29" t="s">
        <v>281</v>
      </c>
      <c r="D146" s="29">
        <v>593600</v>
      </c>
      <c r="E146" s="29">
        <v>742000</v>
      </c>
      <c r="F146" s="30" t="s">
        <v>127</v>
      </c>
      <c r="G146" s="31" t="s">
        <v>722</v>
      </c>
      <c r="H146" s="31" t="s">
        <v>128</v>
      </c>
      <c r="I146" s="31" t="s">
        <v>30</v>
      </c>
      <c r="J146" s="30" t="s">
        <v>282</v>
      </c>
    </row>
    <row r="147" spans="1:10" s="5" customFormat="1" ht="45" x14ac:dyDescent="0.2">
      <c r="A147" s="55" t="s">
        <v>283</v>
      </c>
      <c r="B147" s="58" t="s">
        <v>284</v>
      </c>
      <c r="C147" s="29" t="s">
        <v>212</v>
      </c>
      <c r="D147" s="29">
        <v>432000</v>
      </c>
      <c r="E147" s="29">
        <v>540000</v>
      </c>
      <c r="F147" s="30" t="s">
        <v>8</v>
      </c>
      <c r="G147" s="31" t="s">
        <v>722</v>
      </c>
      <c r="H147" s="31" t="s">
        <v>9</v>
      </c>
      <c r="I147" s="31" t="s">
        <v>45</v>
      </c>
      <c r="J147" s="30" t="s">
        <v>272</v>
      </c>
    </row>
    <row r="148" spans="1:10" s="5" customFormat="1" ht="60" x14ac:dyDescent="0.2">
      <c r="A148" s="55" t="s">
        <v>285</v>
      </c>
      <c r="B148" s="58" t="s">
        <v>286</v>
      </c>
      <c r="C148" s="29" t="s">
        <v>271</v>
      </c>
      <c r="D148" s="29">
        <v>160000</v>
      </c>
      <c r="E148" s="29">
        <v>200000</v>
      </c>
      <c r="F148" s="30" t="s">
        <v>8</v>
      </c>
      <c r="G148" s="31" t="s">
        <v>722</v>
      </c>
      <c r="H148" s="31" t="s">
        <v>9</v>
      </c>
      <c r="I148" s="31" t="s">
        <v>45</v>
      </c>
      <c r="J148" s="30" t="s">
        <v>272</v>
      </c>
    </row>
    <row r="149" spans="1:10" s="5" customFormat="1" ht="21" customHeight="1" x14ac:dyDescent="0.2">
      <c r="A149" s="67" t="s">
        <v>736</v>
      </c>
      <c r="B149" s="68"/>
      <c r="C149" s="27"/>
      <c r="D149" s="32">
        <f>SUM(D109:D125,D129:D134,D140:D148)</f>
        <v>20315200</v>
      </c>
      <c r="E149" s="32">
        <f>SUM(E109:E125,E129:E134,E140:E148)</f>
        <v>25394000</v>
      </c>
      <c r="F149" s="27"/>
      <c r="G149" s="27"/>
      <c r="H149" s="27"/>
      <c r="I149" s="27"/>
      <c r="J149" s="28"/>
    </row>
    <row r="150" spans="1:10" s="5" customFormat="1" ht="10.5" customHeight="1" x14ac:dyDescent="0.2">
      <c r="A150" s="12"/>
      <c r="B150" s="7"/>
      <c r="C150" s="8"/>
      <c r="D150" s="9"/>
      <c r="E150" s="9"/>
      <c r="F150" s="10"/>
      <c r="G150" s="10"/>
      <c r="H150" s="10"/>
      <c r="I150" s="10"/>
      <c r="J150" s="11"/>
    </row>
    <row r="151" spans="1:10" s="5" customFormat="1" ht="21" customHeight="1" x14ac:dyDescent="0.2">
      <c r="A151" s="3" t="s">
        <v>737</v>
      </c>
      <c r="B151" s="23"/>
      <c r="C151" s="24"/>
      <c r="D151" s="36">
        <f>D149+D106</f>
        <v>65413840.18</v>
      </c>
      <c r="E151" s="36">
        <f>E149+E106</f>
        <v>81767300.219999999</v>
      </c>
      <c r="F151" s="24"/>
      <c r="G151" s="24"/>
      <c r="H151" s="24"/>
      <c r="I151" s="24"/>
      <c r="J151" s="25"/>
    </row>
    <row r="152" spans="1:10" s="5" customFormat="1" x14ac:dyDescent="0.2">
      <c r="A152" s="6"/>
      <c r="B152" s="7"/>
      <c r="C152" s="8"/>
      <c r="D152" s="9"/>
      <c r="E152" s="9"/>
      <c r="F152" s="10"/>
      <c r="G152" s="10"/>
      <c r="H152" s="10"/>
      <c r="I152" s="10"/>
      <c r="J152" s="11"/>
    </row>
    <row r="153" spans="1:10" s="5" customFormat="1" ht="21" customHeight="1" x14ac:dyDescent="0.2">
      <c r="A153" s="3" t="s">
        <v>738</v>
      </c>
      <c r="B153" s="23"/>
      <c r="C153" s="24"/>
      <c r="D153" s="36"/>
      <c r="E153" s="36"/>
      <c r="F153" s="24"/>
      <c r="G153" s="24"/>
      <c r="H153" s="24"/>
      <c r="I153" s="24"/>
      <c r="J153" s="25"/>
    </row>
    <row r="154" spans="1:10" s="5" customFormat="1" ht="60" x14ac:dyDescent="0.2">
      <c r="A154" s="55" t="s">
        <v>287</v>
      </c>
      <c r="B154" s="58" t="s">
        <v>288</v>
      </c>
      <c r="C154" s="29" t="s">
        <v>289</v>
      </c>
      <c r="D154" s="29">
        <v>60000</v>
      </c>
      <c r="E154" s="29">
        <v>75000</v>
      </c>
      <c r="F154" s="30" t="s">
        <v>8</v>
      </c>
      <c r="G154" s="31" t="s">
        <v>722</v>
      </c>
      <c r="H154" s="31" t="s">
        <v>9</v>
      </c>
      <c r="I154" s="31" t="s">
        <v>54</v>
      </c>
      <c r="J154" s="30" t="s">
        <v>290</v>
      </c>
    </row>
    <row r="155" spans="1:10" s="5" customFormat="1" ht="30" x14ac:dyDescent="0.2">
      <c r="A155" s="55" t="s">
        <v>291</v>
      </c>
      <c r="B155" s="58" t="s">
        <v>292</v>
      </c>
      <c r="C155" s="29" t="s">
        <v>138</v>
      </c>
      <c r="D155" s="29">
        <v>24000</v>
      </c>
      <c r="E155" s="29">
        <v>30000</v>
      </c>
      <c r="F155" s="30" t="s">
        <v>8</v>
      </c>
      <c r="G155" s="31" t="s">
        <v>722</v>
      </c>
      <c r="H155" s="31" t="s">
        <v>9</v>
      </c>
      <c r="I155" s="31" t="s">
        <v>54</v>
      </c>
      <c r="J155" s="30" t="s">
        <v>293</v>
      </c>
    </row>
    <row r="156" spans="1:10" s="5" customFormat="1" ht="30" x14ac:dyDescent="0.2">
      <c r="A156" s="55" t="s">
        <v>294</v>
      </c>
      <c r="B156" s="58" t="s">
        <v>295</v>
      </c>
      <c r="C156" s="29" t="s">
        <v>296</v>
      </c>
      <c r="D156" s="29">
        <v>24000</v>
      </c>
      <c r="E156" s="29">
        <v>30000</v>
      </c>
      <c r="F156" s="30" t="s">
        <v>8</v>
      </c>
      <c r="G156" s="31" t="s">
        <v>722</v>
      </c>
      <c r="H156" s="31" t="s">
        <v>9</v>
      </c>
      <c r="I156" s="31" t="s">
        <v>54</v>
      </c>
      <c r="J156" s="30" t="s">
        <v>297</v>
      </c>
    </row>
    <row r="157" spans="1:10" s="5" customFormat="1" ht="21" customHeight="1" x14ac:dyDescent="0.2">
      <c r="A157" s="3" t="s">
        <v>739</v>
      </c>
      <c r="B157" s="23"/>
      <c r="C157" s="24"/>
      <c r="D157" s="36">
        <f>SUM(D154:D156)</f>
        <v>108000</v>
      </c>
      <c r="E157" s="36">
        <f>SUM(E154:E156)</f>
        <v>135000</v>
      </c>
      <c r="F157" s="24"/>
      <c r="G157" s="24"/>
      <c r="H157" s="24"/>
      <c r="I157" s="24"/>
      <c r="J157" s="25"/>
    </row>
    <row r="158" spans="1:10" s="5" customFormat="1" x14ac:dyDescent="0.2">
      <c r="A158" s="13"/>
      <c r="B158" s="33"/>
      <c r="C158" s="34"/>
      <c r="D158" s="37"/>
      <c r="E158" s="37"/>
      <c r="F158" s="34"/>
      <c r="G158" s="34"/>
      <c r="H158" s="34"/>
      <c r="I158" s="34"/>
      <c r="J158" s="35"/>
    </row>
    <row r="159" spans="1:10" s="5" customFormat="1" ht="21" customHeight="1" x14ac:dyDescent="0.2">
      <c r="A159" s="3" t="s">
        <v>740</v>
      </c>
      <c r="B159" s="23"/>
      <c r="C159" s="24"/>
      <c r="D159" s="36"/>
      <c r="E159" s="36"/>
      <c r="F159" s="24"/>
      <c r="G159" s="24"/>
      <c r="H159" s="24"/>
      <c r="I159" s="24"/>
      <c r="J159" s="25"/>
    </row>
    <row r="160" spans="1:10" s="5" customFormat="1" ht="45" x14ac:dyDescent="0.2">
      <c r="A160" s="55" t="s">
        <v>298</v>
      </c>
      <c r="B160" s="58" t="s">
        <v>299</v>
      </c>
      <c r="C160" s="29" t="s">
        <v>300</v>
      </c>
      <c r="D160" s="29">
        <v>176000</v>
      </c>
      <c r="E160" s="29">
        <v>220000</v>
      </c>
      <c r="F160" s="30" t="s">
        <v>8</v>
      </c>
      <c r="G160" s="31" t="s">
        <v>722</v>
      </c>
      <c r="H160" s="31" t="s">
        <v>9</v>
      </c>
      <c r="I160" s="31" t="s">
        <v>54</v>
      </c>
      <c r="J160" s="30" t="s">
        <v>196</v>
      </c>
    </row>
    <row r="161" spans="1:10" s="5" customFormat="1" ht="30" x14ac:dyDescent="0.2">
      <c r="A161" s="55" t="s">
        <v>301</v>
      </c>
      <c r="B161" s="58" t="s">
        <v>302</v>
      </c>
      <c r="C161" s="29" t="s">
        <v>303</v>
      </c>
      <c r="D161" s="29">
        <v>196000</v>
      </c>
      <c r="E161" s="29">
        <v>245000</v>
      </c>
      <c r="F161" s="30" t="s">
        <v>8</v>
      </c>
      <c r="G161" s="31" t="s">
        <v>722</v>
      </c>
      <c r="H161" s="31" t="s">
        <v>9</v>
      </c>
      <c r="I161" s="31" t="s">
        <v>10</v>
      </c>
      <c r="J161" s="30" t="s">
        <v>304</v>
      </c>
    </row>
    <row r="162" spans="1:10" s="5" customFormat="1" ht="21" customHeight="1" x14ac:dyDescent="0.2">
      <c r="A162" s="3" t="s">
        <v>741</v>
      </c>
      <c r="B162" s="23"/>
      <c r="C162" s="24"/>
      <c r="D162" s="36">
        <f>SUM(D160:D161)</f>
        <v>372000</v>
      </c>
      <c r="E162" s="36">
        <f>SUM(E160:E161)</f>
        <v>465000</v>
      </c>
      <c r="F162" s="24"/>
      <c r="G162" s="24"/>
      <c r="H162" s="24"/>
      <c r="I162" s="24"/>
      <c r="J162" s="25"/>
    </row>
    <row r="163" spans="1:10" s="5" customFormat="1" x14ac:dyDescent="0.2">
      <c r="A163" s="6"/>
      <c r="B163" s="7"/>
      <c r="C163" s="8"/>
      <c r="D163" s="9"/>
      <c r="E163" s="9"/>
      <c r="F163" s="10"/>
      <c r="G163" s="10"/>
      <c r="H163" s="10"/>
      <c r="I163" s="10"/>
      <c r="J163" s="11"/>
    </row>
    <row r="164" spans="1:10" s="5" customFormat="1" ht="21" customHeight="1" x14ac:dyDescent="0.2">
      <c r="A164" s="3" t="s">
        <v>742</v>
      </c>
      <c r="B164" s="23"/>
      <c r="C164" s="24"/>
      <c r="D164" s="36"/>
      <c r="E164" s="36"/>
      <c r="F164" s="24"/>
      <c r="G164" s="24"/>
      <c r="H164" s="24"/>
      <c r="I164" s="24"/>
      <c r="J164" s="25"/>
    </row>
    <row r="165" spans="1:10" s="5" customFormat="1" ht="30" x14ac:dyDescent="0.2">
      <c r="A165" s="55" t="s">
        <v>305</v>
      </c>
      <c r="B165" s="58" t="s">
        <v>306</v>
      </c>
      <c r="C165" s="29" t="s">
        <v>307</v>
      </c>
      <c r="D165" s="29">
        <v>80000</v>
      </c>
      <c r="E165" s="29">
        <v>100000</v>
      </c>
      <c r="F165" s="30" t="s">
        <v>8</v>
      </c>
      <c r="G165" s="31" t="s">
        <v>722</v>
      </c>
      <c r="H165" s="31" t="s">
        <v>9</v>
      </c>
      <c r="I165" s="31" t="s">
        <v>136</v>
      </c>
      <c r="J165" s="30" t="s">
        <v>308</v>
      </c>
    </row>
    <row r="166" spans="1:10" s="5" customFormat="1" ht="30" x14ac:dyDescent="0.2">
      <c r="A166" s="55" t="s">
        <v>309</v>
      </c>
      <c r="B166" s="58" t="s">
        <v>310</v>
      </c>
      <c r="C166" s="29" t="s">
        <v>311</v>
      </c>
      <c r="D166" s="29">
        <v>60000</v>
      </c>
      <c r="E166" s="29">
        <v>60000</v>
      </c>
      <c r="F166" s="30" t="s">
        <v>8</v>
      </c>
      <c r="G166" s="31" t="s">
        <v>722</v>
      </c>
      <c r="H166" s="31" t="s">
        <v>9</v>
      </c>
      <c r="I166" s="31" t="s">
        <v>54</v>
      </c>
      <c r="J166" s="30" t="s">
        <v>196</v>
      </c>
    </row>
    <row r="167" spans="1:10" s="5" customFormat="1" ht="30" x14ac:dyDescent="0.2">
      <c r="A167" s="55" t="s">
        <v>785</v>
      </c>
      <c r="B167" s="58" t="s">
        <v>786</v>
      </c>
      <c r="C167" s="29" t="s">
        <v>787</v>
      </c>
      <c r="D167" s="29">
        <v>2800000</v>
      </c>
      <c r="E167" s="29">
        <v>3500000</v>
      </c>
      <c r="F167" s="30" t="s">
        <v>19</v>
      </c>
      <c r="G167" s="31" t="s">
        <v>722</v>
      </c>
      <c r="H167" s="31" t="s">
        <v>9</v>
      </c>
      <c r="I167" s="31" t="s">
        <v>10</v>
      </c>
      <c r="J167" s="30" t="s">
        <v>104</v>
      </c>
    </row>
    <row r="168" spans="1:10" s="5" customFormat="1" ht="21" customHeight="1" x14ac:dyDescent="0.2">
      <c r="A168" s="3" t="s">
        <v>743</v>
      </c>
      <c r="B168" s="23"/>
      <c r="C168" s="24"/>
      <c r="D168" s="36">
        <f>SUM(D165:D167)</f>
        <v>2940000</v>
      </c>
      <c r="E168" s="36">
        <f>SUM(E165:E167)</f>
        <v>3660000</v>
      </c>
      <c r="F168" s="24"/>
      <c r="G168" s="24"/>
      <c r="H168" s="24"/>
      <c r="I168" s="24"/>
      <c r="J168" s="25"/>
    </row>
    <row r="169" spans="1:10" s="5" customFormat="1" x14ac:dyDescent="0.2">
      <c r="A169" s="6"/>
      <c r="B169" s="7"/>
      <c r="C169" s="8"/>
      <c r="D169" s="9"/>
      <c r="E169" s="9"/>
      <c r="F169" s="10"/>
      <c r="G169" s="10"/>
      <c r="H169" s="10"/>
      <c r="I169" s="10"/>
      <c r="J169" s="11"/>
    </row>
    <row r="170" spans="1:10" s="5" customFormat="1" ht="21" customHeight="1" x14ac:dyDescent="0.2">
      <c r="A170" s="3" t="s">
        <v>744</v>
      </c>
      <c r="B170" s="23"/>
      <c r="C170" s="24"/>
      <c r="D170" s="36"/>
      <c r="E170" s="36"/>
      <c r="F170" s="24"/>
      <c r="G170" s="24"/>
      <c r="H170" s="24"/>
      <c r="I170" s="24"/>
      <c r="J170" s="25"/>
    </row>
    <row r="171" spans="1:10" s="5" customFormat="1" ht="30" x14ac:dyDescent="0.2">
      <c r="A171" s="55" t="s">
        <v>312</v>
      </c>
      <c r="B171" s="58" t="s">
        <v>313</v>
      </c>
      <c r="C171" s="29" t="s">
        <v>314</v>
      </c>
      <c r="D171" s="29">
        <v>23680</v>
      </c>
      <c r="E171" s="29">
        <v>29600</v>
      </c>
      <c r="F171" s="30" t="s">
        <v>8</v>
      </c>
      <c r="G171" s="31" t="s">
        <v>722</v>
      </c>
      <c r="H171" s="31" t="s">
        <v>9</v>
      </c>
      <c r="I171" s="31" t="s">
        <v>10</v>
      </c>
      <c r="J171" s="30" t="s">
        <v>315</v>
      </c>
    </row>
    <row r="172" spans="1:10" s="5" customFormat="1" x14ac:dyDescent="0.2">
      <c r="A172" s="6"/>
      <c r="B172" s="7"/>
      <c r="C172" s="8"/>
      <c r="D172" s="9"/>
      <c r="E172" s="9"/>
      <c r="F172" s="10"/>
      <c r="G172" s="10"/>
      <c r="H172" s="10"/>
      <c r="I172" s="10"/>
      <c r="J172" s="11"/>
    </row>
    <row r="173" spans="1:10" s="5" customFormat="1" ht="21" customHeight="1" x14ac:dyDescent="0.2">
      <c r="A173" s="4" t="s">
        <v>745</v>
      </c>
      <c r="B173" s="26"/>
      <c r="C173" s="27"/>
      <c r="D173" s="49"/>
      <c r="E173" s="49"/>
      <c r="F173" s="27"/>
      <c r="G173" s="27"/>
      <c r="H173" s="27"/>
      <c r="I173" s="27"/>
      <c r="J173" s="28"/>
    </row>
    <row r="174" spans="1:10" s="5" customFormat="1" ht="45" x14ac:dyDescent="0.2">
      <c r="A174" s="55" t="s">
        <v>316</v>
      </c>
      <c r="B174" s="58" t="s">
        <v>811</v>
      </c>
      <c r="C174" s="29" t="s">
        <v>317</v>
      </c>
      <c r="D174" s="29">
        <v>480000</v>
      </c>
      <c r="E174" s="29">
        <v>600000</v>
      </c>
      <c r="F174" s="30" t="s">
        <v>19</v>
      </c>
      <c r="G174" s="31" t="s">
        <v>722</v>
      </c>
      <c r="H174" s="31" t="s">
        <v>9</v>
      </c>
      <c r="I174" s="31" t="s">
        <v>136</v>
      </c>
      <c r="J174" s="30" t="s">
        <v>139</v>
      </c>
    </row>
    <row r="175" spans="1:10" s="5" customFormat="1" ht="45" x14ac:dyDescent="0.2">
      <c r="A175" s="55" t="s">
        <v>318</v>
      </c>
      <c r="B175" s="58" t="s">
        <v>810</v>
      </c>
      <c r="C175" s="29" t="s">
        <v>319</v>
      </c>
      <c r="D175" s="29">
        <f>SUM(D176:D177)</f>
        <v>7198440</v>
      </c>
      <c r="E175" s="29">
        <f>SUM(E176:E177)</f>
        <v>8998050</v>
      </c>
      <c r="F175" s="30" t="s">
        <v>320</v>
      </c>
      <c r="G175" s="31" t="s">
        <v>721</v>
      </c>
      <c r="H175" s="31" t="s">
        <v>9</v>
      </c>
      <c r="I175" s="31" t="s">
        <v>23</v>
      </c>
      <c r="J175" s="30" t="s">
        <v>321</v>
      </c>
    </row>
    <row r="176" spans="1:10" s="5" customFormat="1" ht="30" x14ac:dyDescent="0.2">
      <c r="A176" s="55"/>
      <c r="B176" s="58" t="s">
        <v>812</v>
      </c>
      <c r="C176" s="29"/>
      <c r="D176" s="29">
        <v>3585600</v>
      </c>
      <c r="E176" s="29">
        <v>4482000</v>
      </c>
      <c r="F176" s="30"/>
      <c r="G176" s="31"/>
      <c r="H176" s="31"/>
      <c r="I176" s="31"/>
      <c r="J176" s="30"/>
    </row>
    <row r="177" spans="1:10" s="5" customFormat="1" ht="45" x14ac:dyDescent="0.2">
      <c r="A177" s="55"/>
      <c r="B177" s="58" t="s">
        <v>813</v>
      </c>
      <c r="C177" s="29"/>
      <c r="D177" s="29">
        <v>3612840</v>
      </c>
      <c r="E177" s="29">
        <v>4516050</v>
      </c>
      <c r="F177" s="30"/>
      <c r="G177" s="31"/>
      <c r="H177" s="31"/>
      <c r="I177" s="31"/>
      <c r="J177" s="30"/>
    </row>
    <row r="178" spans="1:10" s="5" customFormat="1" ht="30" x14ac:dyDescent="0.2">
      <c r="A178" s="55" t="s">
        <v>322</v>
      </c>
      <c r="B178" s="58" t="s">
        <v>323</v>
      </c>
      <c r="C178" s="29" t="s">
        <v>324</v>
      </c>
      <c r="D178" s="29">
        <v>80000</v>
      </c>
      <c r="E178" s="29">
        <v>100000</v>
      </c>
      <c r="F178" s="30" t="s">
        <v>8</v>
      </c>
      <c r="G178" s="31" t="s">
        <v>722</v>
      </c>
      <c r="H178" s="31" t="s">
        <v>9</v>
      </c>
      <c r="I178" s="31" t="s">
        <v>54</v>
      </c>
      <c r="J178" s="30" t="s">
        <v>293</v>
      </c>
    </row>
    <row r="179" spans="1:10" s="5" customFormat="1" ht="45" x14ac:dyDescent="0.2">
      <c r="A179" s="55" t="s">
        <v>325</v>
      </c>
      <c r="B179" s="58" t="s">
        <v>326</v>
      </c>
      <c r="C179" s="29" t="s">
        <v>327</v>
      </c>
      <c r="D179" s="29">
        <v>40000</v>
      </c>
      <c r="E179" s="29">
        <v>50000</v>
      </c>
      <c r="F179" s="30" t="s">
        <v>8</v>
      </c>
      <c r="G179" s="31" t="s">
        <v>722</v>
      </c>
      <c r="H179" s="31" t="s">
        <v>9</v>
      </c>
      <c r="I179" s="31" t="s">
        <v>129</v>
      </c>
      <c r="J179" s="30" t="s">
        <v>328</v>
      </c>
    </row>
    <row r="180" spans="1:10" s="5" customFormat="1" ht="60" x14ac:dyDescent="0.2">
      <c r="A180" s="55" t="s">
        <v>329</v>
      </c>
      <c r="B180" s="58" t="s">
        <v>330</v>
      </c>
      <c r="C180" s="29" t="s">
        <v>289</v>
      </c>
      <c r="D180" s="29">
        <v>120000</v>
      </c>
      <c r="E180" s="29">
        <v>150000</v>
      </c>
      <c r="F180" s="30" t="s">
        <v>8</v>
      </c>
      <c r="G180" s="31" t="s">
        <v>722</v>
      </c>
      <c r="H180" s="31" t="s">
        <v>9</v>
      </c>
      <c r="I180" s="31" t="s">
        <v>23</v>
      </c>
      <c r="J180" s="30" t="s">
        <v>331</v>
      </c>
    </row>
    <row r="181" spans="1:10" s="5" customFormat="1" ht="30" x14ac:dyDescent="0.2">
      <c r="A181" s="55" t="s">
        <v>332</v>
      </c>
      <c r="B181" s="58" t="s">
        <v>333</v>
      </c>
      <c r="C181" s="29" t="s">
        <v>22</v>
      </c>
      <c r="D181" s="29">
        <v>56000</v>
      </c>
      <c r="E181" s="29">
        <v>70000</v>
      </c>
      <c r="F181" s="30" t="s">
        <v>8</v>
      </c>
      <c r="G181" s="31" t="s">
        <v>722</v>
      </c>
      <c r="H181" s="31" t="s">
        <v>9</v>
      </c>
      <c r="I181" s="31" t="s">
        <v>10</v>
      </c>
      <c r="J181" s="30" t="s">
        <v>334</v>
      </c>
    </row>
    <row r="182" spans="1:10" s="5" customFormat="1" ht="45" x14ac:dyDescent="0.2">
      <c r="A182" s="55" t="s">
        <v>335</v>
      </c>
      <c r="B182" s="58" t="s">
        <v>336</v>
      </c>
      <c r="C182" s="29" t="s">
        <v>337</v>
      </c>
      <c r="D182" s="29">
        <v>132000</v>
      </c>
      <c r="E182" s="29">
        <v>165000</v>
      </c>
      <c r="F182" s="30" t="s">
        <v>8</v>
      </c>
      <c r="G182" s="31" t="s">
        <v>722</v>
      </c>
      <c r="H182" s="31" t="s">
        <v>9</v>
      </c>
      <c r="I182" s="31" t="s">
        <v>10</v>
      </c>
      <c r="J182" s="30" t="s">
        <v>338</v>
      </c>
    </row>
    <row r="183" spans="1:10" s="5" customFormat="1" ht="30" x14ac:dyDescent="0.2">
      <c r="A183" s="55" t="s">
        <v>339</v>
      </c>
      <c r="B183" s="58" t="s">
        <v>340</v>
      </c>
      <c r="C183" s="29" t="s">
        <v>337</v>
      </c>
      <c r="D183" s="29">
        <v>680000</v>
      </c>
      <c r="E183" s="29">
        <v>850000</v>
      </c>
      <c r="F183" s="30" t="s">
        <v>19</v>
      </c>
      <c r="G183" s="31" t="s">
        <v>722</v>
      </c>
      <c r="H183" s="31" t="s">
        <v>9</v>
      </c>
      <c r="I183" s="31" t="s">
        <v>10</v>
      </c>
      <c r="J183" s="30" t="s">
        <v>341</v>
      </c>
    </row>
    <row r="184" spans="1:10" s="5" customFormat="1" ht="45" x14ac:dyDescent="0.2">
      <c r="A184" s="55" t="s">
        <v>342</v>
      </c>
      <c r="B184" s="58" t="s">
        <v>343</v>
      </c>
      <c r="C184" s="29" t="s">
        <v>99</v>
      </c>
      <c r="D184" s="29">
        <v>160000</v>
      </c>
      <c r="E184" s="29">
        <v>200000</v>
      </c>
      <c r="F184" s="30" t="s">
        <v>8</v>
      </c>
      <c r="G184" s="31" t="s">
        <v>722</v>
      </c>
      <c r="H184" s="31" t="s">
        <v>9</v>
      </c>
      <c r="I184" s="31" t="s">
        <v>10</v>
      </c>
      <c r="J184" s="30" t="s">
        <v>341</v>
      </c>
    </row>
    <row r="185" spans="1:10" s="5" customFormat="1" ht="60" x14ac:dyDescent="0.2">
      <c r="A185" s="55" t="s">
        <v>344</v>
      </c>
      <c r="B185" s="58" t="s">
        <v>345</v>
      </c>
      <c r="C185" s="29" t="s">
        <v>346</v>
      </c>
      <c r="D185" s="29">
        <v>56163080</v>
      </c>
      <c r="E185" s="29">
        <v>70203850</v>
      </c>
      <c r="F185" s="30" t="s">
        <v>320</v>
      </c>
      <c r="G185" s="31" t="s">
        <v>721</v>
      </c>
      <c r="H185" s="31" t="s">
        <v>9</v>
      </c>
      <c r="I185" s="31" t="s">
        <v>10</v>
      </c>
      <c r="J185" s="30" t="s">
        <v>347</v>
      </c>
    </row>
    <row r="186" spans="1:10" s="5" customFormat="1" ht="21" customHeight="1" x14ac:dyDescent="0.2">
      <c r="A186" s="4" t="s">
        <v>746</v>
      </c>
      <c r="B186" s="26"/>
      <c r="C186" s="27"/>
      <c r="D186" s="32">
        <f>D185+D184+D183+D182+D181+D180+D179+D178+D175+D174</f>
        <v>65109520</v>
      </c>
      <c r="E186" s="32">
        <f>E185+E184+E183+E182+E181+E180+E179+E178+E175+E174</f>
        <v>81386900</v>
      </c>
      <c r="F186" s="27"/>
      <c r="G186" s="27"/>
      <c r="H186" s="27"/>
      <c r="I186" s="27"/>
      <c r="J186" s="28"/>
    </row>
    <row r="187" spans="1:10" s="5" customFormat="1" ht="10.5" customHeight="1" x14ac:dyDescent="0.2">
      <c r="A187" s="12"/>
      <c r="B187" s="7"/>
      <c r="C187" s="8"/>
      <c r="D187" s="9"/>
      <c r="E187" s="9"/>
      <c r="F187" s="10"/>
      <c r="G187" s="10"/>
      <c r="H187" s="10"/>
      <c r="I187" s="10"/>
      <c r="J187" s="11"/>
    </row>
    <row r="188" spans="1:10" s="5" customFormat="1" ht="21" customHeight="1" x14ac:dyDescent="0.2">
      <c r="A188" s="3" t="s">
        <v>747</v>
      </c>
      <c r="B188" s="23"/>
      <c r="C188" s="24"/>
      <c r="D188" s="36">
        <f>D186+D171</f>
        <v>65133200</v>
      </c>
      <c r="E188" s="36">
        <f>E186+E171</f>
        <v>81416500</v>
      </c>
      <c r="F188" s="24"/>
      <c r="G188" s="24"/>
      <c r="H188" s="24"/>
      <c r="I188" s="24"/>
      <c r="J188" s="25"/>
    </row>
    <row r="189" spans="1:10" s="5" customFormat="1" x14ac:dyDescent="0.2">
      <c r="A189" s="12"/>
      <c r="B189" s="7"/>
      <c r="C189" s="8"/>
      <c r="D189" s="9"/>
      <c r="E189" s="9"/>
      <c r="F189" s="10"/>
      <c r="G189" s="10"/>
      <c r="H189" s="10"/>
      <c r="I189" s="10"/>
      <c r="J189" s="11"/>
    </row>
    <row r="190" spans="1:10" s="5" customFormat="1" ht="21" customHeight="1" x14ac:dyDescent="0.2">
      <c r="A190" s="3" t="s">
        <v>748</v>
      </c>
      <c r="B190" s="23"/>
      <c r="C190" s="24"/>
      <c r="D190" s="36"/>
      <c r="E190" s="36"/>
      <c r="F190" s="24"/>
      <c r="G190" s="24"/>
      <c r="H190" s="24"/>
      <c r="I190" s="24"/>
      <c r="J190" s="25"/>
    </row>
    <row r="191" spans="1:10" s="5" customFormat="1" ht="30" x14ac:dyDescent="0.2">
      <c r="A191" s="55" t="s">
        <v>348</v>
      </c>
      <c r="B191" s="58" t="s">
        <v>816</v>
      </c>
      <c r="C191" s="29" t="s">
        <v>349</v>
      </c>
      <c r="D191" s="29">
        <f>SUM(D192:D193)</f>
        <v>3400000</v>
      </c>
      <c r="E191" s="29">
        <f>SUM(E192:E193)</f>
        <v>3400000</v>
      </c>
      <c r="F191" s="30" t="s">
        <v>320</v>
      </c>
      <c r="G191" s="31" t="s">
        <v>721</v>
      </c>
      <c r="H191" s="31" t="s">
        <v>9</v>
      </c>
      <c r="I191" s="31" t="s">
        <v>156</v>
      </c>
      <c r="J191" s="30" t="s">
        <v>350</v>
      </c>
    </row>
    <row r="192" spans="1:10" s="5" customFormat="1" ht="30" x14ac:dyDescent="0.2">
      <c r="A192" s="55"/>
      <c r="B192" s="58" t="s">
        <v>814</v>
      </c>
      <c r="C192" s="29"/>
      <c r="D192" s="29">
        <v>3000000</v>
      </c>
      <c r="E192" s="29">
        <v>3000000</v>
      </c>
      <c r="F192" s="30"/>
      <c r="G192" s="31"/>
      <c r="H192" s="31"/>
      <c r="I192" s="31"/>
      <c r="J192" s="30"/>
    </row>
    <row r="193" spans="1:10" s="5" customFormat="1" ht="30" x14ac:dyDescent="0.2">
      <c r="A193" s="55"/>
      <c r="B193" s="58" t="s">
        <v>815</v>
      </c>
      <c r="C193" s="29"/>
      <c r="D193" s="29">
        <v>400000</v>
      </c>
      <c r="E193" s="29">
        <v>400000</v>
      </c>
      <c r="F193" s="30"/>
      <c r="G193" s="31"/>
      <c r="H193" s="31"/>
      <c r="I193" s="31"/>
      <c r="J193" s="30"/>
    </row>
    <row r="194" spans="1:10" s="5" customFormat="1" ht="30" x14ac:dyDescent="0.2">
      <c r="A194" s="55" t="s">
        <v>351</v>
      </c>
      <c r="B194" s="58" t="s">
        <v>352</v>
      </c>
      <c r="C194" s="29" t="s">
        <v>353</v>
      </c>
      <c r="D194" s="29">
        <v>50000</v>
      </c>
      <c r="E194" s="29">
        <v>50000</v>
      </c>
      <c r="F194" s="30" t="s">
        <v>8</v>
      </c>
      <c r="G194" s="31" t="s">
        <v>722</v>
      </c>
      <c r="H194" s="31" t="s">
        <v>9</v>
      </c>
      <c r="I194" s="31" t="s">
        <v>30</v>
      </c>
      <c r="J194" s="30" t="s">
        <v>272</v>
      </c>
    </row>
    <row r="195" spans="1:10" s="5" customFormat="1" ht="60" x14ac:dyDescent="0.2">
      <c r="A195" s="55" t="s">
        <v>354</v>
      </c>
      <c r="B195" s="58" t="s">
        <v>355</v>
      </c>
      <c r="C195" s="29" t="s">
        <v>356</v>
      </c>
      <c r="D195" s="29">
        <v>156000</v>
      </c>
      <c r="E195" s="29">
        <v>156000</v>
      </c>
      <c r="F195" s="30" t="s">
        <v>8</v>
      </c>
      <c r="G195" s="31" t="s">
        <v>722</v>
      </c>
      <c r="H195" s="31" t="s">
        <v>9</v>
      </c>
      <c r="I195" s="31" t="s">
        <v>30</v>
      </c>
      <c r="J195" s="30" t="s">
        <v>272</v>
      </c>
    </row>
    <row r="196" spans="1:10" s="5" customFormat="1" ht="45" x14ac:dyDescent="0.2">
      <c r="A196" s="55" t="s">
        <v>357</v>
      </c>
      <c r="B196" s="58" t="s">
        <v>358</v>
      </c>
      <c r="C196" s="29" t="s">
        <v>359</v>
      </c>
      <c r="D196" s="29">
        <v>30000</v>
      </c>
      <c r="E196" s="29">
        <v>30000</v>
      </c>
      <c r="F196" s="30" t="s">
        <v>8</v>
      </c>
      <c r="G196" s="31" t="s">
        <v>722</v>
      </c>
      <c r="H196" s="31" t="s">
        <v>9</v>
      </c>
      <c r="I196" s="31" t="s">
        <v>30</v>
      </c>
      <c r="J196" s="30" t="s">
        <v>272</v>
      </c>
    </row>
    <row r="197" spans="1:10" s="5" customFormat="1" ht="21" customHeight="1" x14ac:dyDescent="0.2">
      <c r="A197" s="3" t="s">
        <v>749</v>
      </c>
      <c r="B197" s="23"/>
      <c r="C197" s="24"/>
      <c r="D197" s="36">
        <f>D196+D195+D194+D191</f>
        <v>3636000</v>
      </c>
      <c r="E197" s="36">
        <f>E196+E195+E194+E191</f>
        <v>3636000</v>
      </c>
      <c r="F197" s="24"/>
      <c r="G197" s="24"/>
      <c r="H197" s="24"/>
      <c r="I197" s="24"/>
      <c r="J197" s="25"/>
    </row>
    <row r="198" spans="1:10" s="5" customFormat="1" ht="11.25" customHeight="1" x14ac:dyDescent="0.2">
      <c r="A198" s="6"/>
      <c r="B198" s="7"/>
      <c r="C198" s="8"/>
      <c r="D198" s="9"/>
      <c r="E198" s="9"/>
      <c r="F198" s="10"/>
      <c r="G198" s="10"/>
      <c r="H198" s="10"/>
      <c r="I198" s="10"/>
      <c r="J198" s="11"/>
    </row>
    <row r="199" spans="1:10" s="5" customFormat="1" ht="21" customHeight="1" x14ac:dyDescent="0.2">
      <c r="A199" s="3" t="s">
        <v>750</v>
      </c>
      <c r="B199" s="23"/>
      <c r="C199" s="24"/>
      <c r="D199" s="36"/>
      <c r="E199" s="36"/>
      <c r="F199" s="24"/>
      <c r="G199" s="24"/>
      <c r="H199" s="24"/>
      <c r="I199" s="24"/>
      <c r="J199" s="25"/>
    </row>
    <row r="200" spans="1:10" s="5" customFormat="1" ht="30" x14ac:dyDescent="0.2">
      <c r="A200" s="55" t="s">
        <v>360</v>
      </c>
      <c r="B200" s="58" t="s">
        <v>361</v>
      </c>
      <c r="C200" s="29" t="s">
        <v>362</v>
      </c>
      <c r="D200" s="29">
        <v>63600</v>
      </c>
      <c r="E200" s="29">
        <v>79500</v>
      </c>
      <c r="F200" s="30" t="s">
        <v>8</v>
      </c>
      <c r="G200" s="31" t="s">
        <v>722</v>
      </c>
      <c r="H200" s="31" t="s">
        <v>9</v>
      </c>
      <c r="I200" s="31" t="s">
        <v>10</v>
      </c>
      <c r="J200" s="30" t="s">
        <v>363</v>
      </c>
    </row>
    <row r="201" spans="1:10" s="5" customFormat="1" ht="30" x14ac:dyDescent="0.2">
      <c r="A201" s="55" t="s">
        <v>364</v>
      </c>
      <c r="B201" s="58" t="s">
        <v>761</v>
      </c>
      <c r="C201" s="29" t="s">
        <v>365</v>
      </c>
      <c r="D201" s="29">
        <v>160000</v>
      </c>
      <c r="E201" s="29">
        <v>200000</v>
      </c>
      <c r="F201" s="30" t="s">
        <v>8</v>
      </c>
      <c r="G201" s="31" t="s">
        <v>722</v>
      </c>
      <c r="H201" s="31" t="s">
        <v>9</v>
      </c>
      <c r="I201" s="31" t="s">
        <v>10</v>
      </c>
      <c r="J201" s="30" t="s">
        <v>196</v>
      </c>
    </row>
    <row r="202" spans="1:10" s="5" customFormat="1" ht="45" x14ac:dyDescent="0.2">
      <c r="A202" s="55" t="s">
        <v>366</v>
      </c>
      <c r="B202" s="58" t="s">
        <v>367</v>
      </c>
      <c r="C202" s="29" t="s">
        <v>368</v>
      </c>
      <c r="D202" s="29">
        <v>144000</v>
      </c>
      <c r="E202" s="29">
        <v>180000</v>
      </c>
      <c r="F202" s="30" t="s">
        <v>8</v>
      </c>
      <c r="G202" s="31" t="s">
        <v>722</v>
      </c>
      <c r="H202" s="31" t="s">
        <v>9</v>
      </c>
      <c r="I202" s="31" t="s">
        <v>10</v>
      </c>
      <c r="J202" s="30" t="s">
        <v>196</v>
      </c>
    </row>
    <row r="203" spans="1:10" s="5" customFormat="1" ht="31.5" customHeight="1" x14ac:dyDescent="0.2">
      <c r="A203" s="55" t="s">
        <v>369</v>
      </c>
      <c r="B203" s="58" t="s">
        <v>819</v>
      </c>
      <c r="C203" s="29" t="s">
        <v>370</v>
      </c>
      <c r="D203" s="29">
        <f>SUM(D204:D205)</f>
        <v>96000</v>
      </c>
      <c r="E203" s="29">
        <f>SUM(E204:E205)</f>
        <v>120000</v>
      </c>
      <c r="F203" s="30" t="s">
        <v>8</v>
      </c>
      <c r="G203" s="31" t="s">
        <v>721</v>
      </c>
      <c r="H203" s="31" t="s">
        <v>9</v>
      </c>
      <c r="I203" s="31" t="s">
        <v>10</v>
      </c>
      <c r="J203" s="30" t="s">
        <v>371</v>
      </c>
    </row>
    <row r="204" spans="1:10" s="5" customFormat="1" ht="23.25" customHeight="1" x14ac:dyDescent="0.2">
      <c r="A204" s="55"/>
      <c r="B204" s="58" t="s">
        <v>817</v>
      </c>
      <c r="C204" s="29"/>
      <c r="D204" s="29">
        <v>76000</v>
      </c>
      <c r="E204" s="29">
        <v>95000</v>
      </c>
      <c r="F204" s="30"/>
      <c r="G204" s="31"/>
      <c r="H204" s="31"/>
      <c r="I204" s="31"/>
      <c r="J204" s="30"/>
    </row>
    <row r="205" spans="1:10" s="5" customFormat="1" ht="23.25" customHeight="1" x14ac:dyDescent="0.2">
      <c r="A205" s="55"/>
      <c r="B205" s="58" t="s">
        <v>818</v>
      </c>
      <c r="C205" s="29"/>
      <c r="D205" s="29">
        <v>20000</v>
      </c>
      <c r="E205" s="29">
        <v>25000</v>
      </c>
      <c r="F205" s="30"/>
      <c r="G205" s="31"/>
      <c r="H205" s="31"/>
      <c r="I205" s="31"/>
      <c r="J205" s="30"/>
    </row>
    <row r="206" spans="1:10" s="5" customFormat="1" ht="30" x14ac:dyDescent="0.2">
      <c r="A206" s="55" t="s">
        <v>372</v>
      </c>
      <c r="B206" s="58" t="s">
        <v>373</v>
      </c>
      <c r="C206" s="29" t="s">
        <v>374</v>
      </c>
      <c r="D206" s="29">
        <v>48000</v>
      </c>
      <c r="E206" s="29">
        <v>60000</v>
      </c>
      <c r="F206" s="30" t="s">
        <v>8</v>
      </c>
      <c r="G206" s="31" t="s">
        <v>722</v>
      </c>
      <c r="H206" s="31" t="s">
        <v>9</v>
      </c>
      <c r="I206" s="31" t="s">
        <v>23</v>
      </c>
      <c r="J206" s="30" t="s">
        <v>100</v>
      </c>
    </row>
    <row r="207" spans="1:10" s="5" customFormat="1" ht="30" x14ac:dyDescent="0.2">
      <c r="A207" s="55" t="s">
        <v>375</v>
      </c>
      <c r="B207" s="58" t="s">
        <v>822</v>
      </c>
      <c r="C207" s="29" t="s">
        <v>376</v>
      </c>
      <c r="D207" s="29">
        <f>SUM(D208:D209)</f>
        <v>137600</v>
      </c>
      <c r="E207" s="29">
        <f>SUM(E208:E209)</f>
        <v>172000</v>
      </c>
      <c r="F207" s="30" t="s">
        <v>8</v>
      </c>
      <c r="G207" s="31" t="s">
        <v>721</v>
      </c>
      <c r="H207" s="31" t="s">
        <v>9</v>
      </c>
      <c r="I207" s="31" t="s">
        <v>23</v>
      </c>
      <c r="J207" s="30" t="s">
        <v>100</v>
      </c>
    </row>
    <row r="208" spans="1:10" s="5" customFormat="1" ht="30" x14ac:dyDescent="0.2">
      <c r="A208" s="55"/>
      <c r="B208" s="58" t="s">
        <v>820</v>
      </c>
      <c r="C208" s="29"/>
      <c r="D208" s="29">
        <v>120000</v>
      </c>
      <c r="E208" s="29">
        <v>150000</v>
      </c>
      <c r="F208" s="30"/>
      <c r="G208" s="31"/>
      <c r="H208" s="31"/>
      <c r="I208" s="31"/>
      <c r="J208" s="30"/>
    </row>
    <row r="209" spans="1:10" s="5" customFormat="1" ht="30" x14ac:dyDescent="0.2">
      <c r="A209" s="55"/>
      <c r="B209" s="58" t="s">
        <v>821</v>
      </c>
      <c r="C209" s="29"/>
      <c r="D209" s="29">
        <v>17600</v>
      </c>
      <c r="E209" s="29">
        <v>22000</v>
      </c>
      <c r="F209" s="30"/>
      <c r="G209" s="31"/>
      <c r="H209" s="31"/>
      <c r="I209" s="31"/>
      <c r="J209" s="30"/>
    </row>
    <row r="210" spans="1:10" s="5" customFormat="1" ht="30" x14ac:dyDescent="0.2">
      <c r="A210" s="55" t="s">
        <v>377</v>
      </c>
      <c r="B210" s="58" t="s">
        <v>378</v>
      </c>
      <c r="C210" s="29" t="s">
        <v>379</v>
      </c>
      <c r="D210" s="29">
        <v>40000</v>
      </c>
      <c r="E210" s="29">
        <v>50000</v>
      </c>
      <c r="F210" s="30" t="s">
        <v>8</v>
      </c>
      <c r="G210" s="31" t="s">
        <v>722</v>
      </c>
      <c r="H210" s="31" t="s">
        <v>9</v>
      </c>
      <c r="I210" s="31" t="s">
        <v>23</v>
      </c>
      <c r="J210" s="30" t="s">
        <v>100</v>
      </c>
    </row>
    <row r="211" spans="1:10" s="5" customFormat="1" ht="30" x14ac:dyDescent="0.2">
      <c r="A211" s="55" t="s">
        <v>380</v>
      </c>
      <c r="B211" s="58" t="s">
        <v>381</v>
      </c>
      <c r="C211" s="29" t="s">
        <v>379</v>
      </c>
      <c r="D211" s="29">
        <v>40000</v>
      </c>
      <c r="E211" s="29">
        <v>50000</v>
      </c>
      <c r="F211" s="30" t="s">
        <v>8</v>
      </c>
      <c r="G211" s="31" t="s">
        <v>722</v>
      </c>
      <c r="H211" s="31" t="s">
        <v>9</v>
      </c>
      <c r="I211" s="31" t="s">
        <v>23</v>
      </c>
      <c r="J211" s="30" t="s">
        <v>100</v>
      </c>
    </row>
    <row r="212" spans="1:10" s="5" customFormat="1" ht="30" x14ac:dyDescent="0.2">
      <c r="A212" s="55" t="s">
        <v>382</v>
      </c>
      <c r="B212" s="58" t="s">
        <v>383</v>
      </c>
      <c r="C212" s="29" t="s">
        <v>384</v>
      </c>
      <c r="D212" s="29">
        <v>1880000</v>
      </c>
      <c r="E212" s="29">
        <v>2350000</v>
      </c>
      <c r="F212" s="30" t="s">
        <v>385</v>
      </c>
      <c r="G212" s="31" t="s">
        <v>722</v>
      </c>
      <c r="H212" s="31" t="s">
        <v>128</v>
      </c>
      <c r="I212" s="31" t="s">
        <v>143</v>
      </c>
      <c r="J212" s="30" t="s">
        <v>386</v>
      </c>
    </row>
    <row r="213" spans="1:10" s="5" customFormat="1" ht="30" x14ac:dyDescent="0.2">
      <c r="A213" s="55" t="s">
        <v>387</v>
      </c>
      <c r="B213" s="58" t="s">
        <v>388</v>
      </c>
      <c r="C213" s="29" t="s">
        <v>389</v>
      </c>
      <c r="D213" s="29">
        <v>691200</v>
      </c>
      <c r="E213" s="29">
        <v>864000</v>
      </c>
      <c r="F213" s="30" t="s">
        <v>127</v>
      </c>
      <c r="G213" s="31" t="s">
        <v>722</v>
      </c>
      <c r="H213" s="31" t="s">
        <v>128</v>
      </c>
      <c r="I213" s="31" t="s">
        <v>143</v>
      </c>
      <c r="J213" s="30" t="s">
        <v>386</v>
      </c>
    </row>
    <row r="214" spans="1:10" s="5" customFormat="1" ht="45" x14ac:dyDescent="0.2">
      <c r="A214" s="55" t="s">
        <v>390</v>
      </c>
      <c r="B214" s="58" t="s">
        <v>391</v>
      </c>
      <c r="C214" s="29" t="s">
        <v>392</v>
      </c>
      <c r="D214" s="29">
        <v>1360000</v>
      </c>
      <c r="E214" s="29">
        <v>1700000</v>
      </c>
      <c r="F214" s="30" t="s">
        <v>127</v>
      </c>
      <c r="G214" s="31" t="s">
        <v>722</v>
      </c>
      <c r="H214" s="31" t="s">
        <v>128</v>
      </c>
      <c r="I214" s="31" t="s">
        <v>143</v>
      </c>
      <c r="J214" s="30" t="s">
        <v>282</v>
      </c>
    </row>
    <row r="215" spans="1:10" s="5" customFormat="1" ht="30" x14ac:dyDescent="0.2">
      <c r="A215" s="55" t="s">
        <v>393</v>
      </c>
      <c r="B215" s="58" t="s">
        <v>394</v>
      </c>
      <c r="C215" s="29" t="s">
        <v>395</v>
      </c>
      <c r="D215" s="29">
        <v>1068000</v>
      </c>
      <c r="E215" s="29">
        <v>1335000</v>
      </c>
      <c r="F215" s="30" t="s">
        <v>396</v>
      </c>
      <c r="G215" s="31" t="s">
        <v>722</v>
      </c>
      <c r="H215" s="31" t="s">
        <v>128</v>
      </c>
      <c r="I215" s="31" t="s">
        <v>30</v>
      </c>
      <c r="J215" s="30" t="s">
        <v>282</v>
      </c>
    </row>
    <row r="216" spans="1:10" s="5" customFormat="1" ht="30" x14ac:dyDescent="0.2">
      <c r="A216" s="55" t="s">
        <v>397</v>
      </c>
      <c r="B216" s="58" t="s">
        <v>398</v>
      </c>
      <c r="C216" s="29" t="s">
        <v>399</v>
      </c>
      <c r="D216" s="29">
        <v>100000</v>
      </c>
      <c r="E216" s="29">
        <v>125000</v>
      </c>
      <c r="F216" s="30" t="s">
        <v>8</v>
      </c>
      <c r="G216" s="31" t="s">
        <v>722</v>
      </c>
      <c r="H216" s="31" t="s">
        <v>9</v>
      </c>
      <c r="I216" s="31" t="s">
        <v>30</v>
      </c>
      <c r="J216" s="30" t="s">
        <v>282</v>
      </c>
    </row>
    <row r="217" spans="1:10" s="5" customFormat="1" ht="30" x14ac:dyDescent="0.2">
      <c r="A217" s="55" t="s">
        <v>400</v>
      </c>
      <c r="B217" s="58" t="s">
        <v>401</v>
      </c>
      <c r="C217" s="29" t="s">
        <v>402</v>
      </c>
      <c r="D217" s="29">
        <v>112000</v>
      </c>
      <c r="E217" s="29">
        <v>140000</v>
      </c>
      <c r="F217" s="30" t="s">
        <v>8</v>
      </c>
      <c r="G217" s="31" t="s">
        <v>722</v>
      </c>
      <c r="H217" s="31" t="s">
        <v>9</v>
      </c>
      <c r="I217" s="31" t="s">
        <v>30</v>
      </c>
      <c r="J217" s="30" t="s">
        <v>282</v>
      </c>
    </row>
    <row r="218" spans="1:10" s="5" customFormat="1" ht="30" x14ac:dyDescent="0.2">
      <c r="A218" s="55" t="s">
        <v>403</v>
      </c>
      <c r="B218" s="58" t="s">
        <v>404</v>
      </c>
      <c r="C218" s="29" t="s">
        <v>405</v>
      </c>
      <c r="D218" s="29">
        <v>152000</v>
      </c>
      <c r="E218" s="29">
        <v>190000</v>
      </c>
      <c r="F218" s="30" t="s">
        <v>8</v>
      </c>
      <c r="G218" s="31" t="s">
        <v>722</v>
      </c>
      <c r="H218" s="31" t="s">
        <v>9</v>
      </c>
      <c r="I218" s="31" t="s">
        <v>30</v>
      </c>
      <c r="J218" s="30" t="s">
        <v>272</v>
      </c>
    </row>
    <row r="219" spans="1:10" s="5" customFormat="1" ht="30" x14ac:dyDescent="0.2">
      <c r="A219" s="55" t="s">
        <v>406</v>
      </c>
      <c r="B219" s="58" t="s">
        <v>407</v>
      </c>
      <c r="C219" s="29" t="s">
        <v>384</v>
      </c>
      <c r="D219" s="29">
        <v>48000</v>
      </c>
      <c r="E219" s="29">
        <v>60000</v>
      </c>
      <c r="F219" s="30" t="s">
        <v>8</v>
      </c>
      <c r="G219" s="31" t="s">
        <v>722</v>
      </c>
      <c r="H219" s="31" t="s">
        <v>9</v>
      </c>
      <c r="I219" s="31" t="s">
        <v>30</v>
      </c>
      <c r="J219" s="30" t="s">
        <v>272</v>
      </c>
    </row>
    <row r="220" spans="1:10" s="5" customFormat="1" ht="30" x14ac:dyDescent="0.2">
      <c r="A220" s="55" t="s">
        <v>408</v>
      </c>
      <c r="B220" s="58" t="s">
        <v>409</v>
      </c>
      <c r="C220" s="29" t="s">
        <v>185</v>
      </c>
      <c r="D220" s="29">
        <v>198000</v>
      </c>
      <c r="E220" s="29">
        <v>247500</v>
      </c>
      <c r="F220" s="30" t="s">
        <v>8</v>
      </c>
      <c r="G220" s="31" t="s">
        <v>722</v>
      </c>
      <c r="H220" s="31" t="s">
        <v>9</v>
      </c>
      <c r="I220" s="31" t="s">
        <v>30</v>
      </c>
      <c r="J220" s="30" t="s">
        <v>272</v>
      </c>
    </row>
    <row r="221" spans="1:10" s="5" customFormat="1" ht="30" x14ac:dyDescent="0.2">
      <c r="A221" s="55" t="s">
        <v>410</v>
      </c>
      <c r="B221" s="58" t="s">
        <v>411</v>
      </c>
      <c r="C221" s="29" t="s">
        <v>412</v>
      </c>
      <c r="D221" s="29">
        <v>424000</v>
      </c>
      <c r="E221" s="29">
        <v>530000</v>
      </c>
      <c r="F221" s="30" t="s">
        <v>413</v>
      </c>
      <c r="G221" s="31" t="s">
        <v>722</v>
      </c>
      <c r="H221" s="31" t="s">
        <v>9</v>
      </c>
      <c r="I221" s="31" t="s">
        <v>45</v>
      </c>
      <c r="J221" s="30" t="s">
        <v>272</v>
      </c>
    </row>
    <row r="222" spans="1:10" s="5" customFormat="1" ht="21" customHeight="1" x14ac:dyDescent="0.2">
      <c r="A222" s="3" t="s">
        <v>751</v>
      </c>
      <c r="B222" s="23"/>
      <c r="C222" s="24"/>
      <c r="D222" s="36">
        <f>SUM(D200:D203,D206:D207,D210:D221)</f>
        <v>6762400</v>
      </c>
      <c r="E222" s="36">
        <f>SUM(E200:E203,E206:E207,E210:E221)</f>
        <v>8453000</v>
      </c>
      <c r="F222" s="24"/>
      <c r="G222" s="24"/>
      <c r="H222" s="24"/>
      <c r="I222" s="24"/>
      <c r="J222" s="25"/>
    </row>
    <row r="223" spans="1:10" s="5" customFormat="1" x14ac:dyDescent="0.2">
      <c r="A223" s="6"/>
      <c r="B223" s="7"/>
      <c r="C223" s="8"/>
      <c r="D223" s="9"/>
      <c r="E223" s="9"/>
      <c r="F223" s="10"/>
      <c r="G223" s="10"/>
      <c r="H223" s="10"/>
      <c r="I223" s="10"/>
      <c r="J223" s="11"/>
    </row>
    <row r="224" spans="1:10" s="5" customFormat="1" ht="21" customHeight="1" x14ac:dyDescent="0.2">
      <c r="A224" s="3" t="s">
        <v>752</v>
      </c>
      <c r="B224" s="23"/>
      <c r="C224" s="24"/>
      <c r="D224" s="36"/>
      <c r="E224" s="36"/>
      <c r="F224" s="24"/>
      <c r="G224" s="24"/>
      <c r="H224" s="24"/>
      <c r="I224" s="24"/>
      <c r="J224" s="25"/>
    </row>
    <row r="225" spans="1:10" s="5" customFormat="1" ht="30" x14ac:dyDescent="0.2">
      <c r="A225" s="55" t="s">
        <v>414</v>
      </c>
      <c r="B225" s="58" t="s">
        <v>415</v>
      </c>
      <c r="C225" s="29" t="s">
        <v>416</v>
      </c>
      <c r="D225" s="29">
        <v>72000</v>
      </c>
      <c r="E225" s="29">
        <v>90000</v>
      </c>
      <c r="F225" s="30" t="s">
        <v>8</v>
      </c>
      <c r="G225" s="31" t="s">
        <v>722</v>
      </c>
      <c r="H225" s="31" t="s">
        <v>9</v>
      </c>
      <c r="I225" s="31" t="s">
        <v>10</v>
      </c>
      <c r="J225" s="30" t="s">
        <v>363</v>
      </c>
    </row>
    <row r="226" spans="1:10" s="5" customFormat="1" ht="45" x14ac:dyDescent="0.2">
      <c r="A226" s="55" t="s">
        <v>417</v>
      </c>
      <c r="B226" s="58" t="s">
        <v>418</v>
      </c>
      <c r="C226" s="29" t="s">
        <v>419</v>
      </c>
      <c r="D226" s="29">
        <v>64000</v>
      </c>
      <c r="E226" s="29">
        <v>80000</v>
      </c>
      <c r="F226" s="30" t="s">
        <v>8</v>
      </c>
      <c r="G226" s="31" t="s">
        <v>722</v>
      </c>
      <c r="H226" s="31" t="s">
        <v>9</v>
      </c>
      <c r="I226" s="31" t="s">
        <v>10</v>
      </c>
      <c r="J226" s="30" t="s">
        <v>420</v>
      </c>
    </row>
    <row r="227" spans="1:10" s="5" customFormat="1" ht="45" x14ac:dyDescent="0.2">
      <c r="A227" s="55" t="s">
        <v>421</v>
      </c>
      <c r="B227" s="58" t="s">
        <v>422</v>
      </c>
      <c r="C227" s="29" t="s">
        <v>423</v>
      </c>
      <c r="D227" s="29">
        <v>85200</v>
      </c>
      <c r="E227" s="29">
        <v>106500</v>
      </c>
      <c r="F227" s="30" t="s">
        <v>8</v>
      </c>
      <c r="G227" s="31" t="s">
        <v>722</v>
      </c>
      <c r="H227" s="31" t="s">
        <v>9</v>
      </c>
      <c r="I227" s="31" t="s">
        <v>10</v>
      </c>
      <c r="J227" s="30" t="s">
        <v>424</v>
      </c>
    </row>
    <row r="228" spans="1:10" s="5" customFormat="1" ht="45" x14ac:dyDescent="0.2">
      <c r="A228" s="55" t="s">
        <v>425</v>
      </c>
      <c r="B228" s="58" t="s">
        <v>426</v>
      </c>
      <c r="C228" s="29" t="s">
        <v>427</v>
      </c>
      <c r="D228" s="29">
        <v>48000</v>
      </c>
      <c r="E228" s="29">
        <v>60000</v>
      </c>
      <c r="F228" s="30" t="s">
        <v>8</v>
      </c>
      <c r="G228" s="31" t="s">
        <v>722</v>
      </c>
      <c r="H228" s="31" t="s">
        <v>9</v>
      </c>
      <c r="I228" s="31" t="s">
        <v>10</v>
      </c>
      <c r="J228" s="30" t="s">
        <v>428</v>
      </c>
    </row>
    <row r="229" spans="1:10" s="5" customFormat="1" ht="30" x14ac:dyDescent="0.2">
      <c r="A229" s="55" t="s">
        <v>429</v>
      </c>
      <c r="B229" s="58" t="s">
        <v>430</v>
      </c>
      <c r="C229" s="29" t="s">
        <v>431</v>
      </c>
      <c r="D229" s="29">
        <v>48000</v>
      </c>
      <c r="E229" s="29">
        <v>60000</v>
      </c>
      <c r="F229" s="30" t="s">
        <v>8</v>
      </c>
      <c r="G229" s="31" t="s">
        <v>722</v>
      </c>
      <c r="H229" s="31" t="s">
        <v>9</v>
      </c>
      <c r="I229" s="31" t="s">
        <v>10</v>
      </c>
      <c r="J229" s="30" t="s">
        <v>420</v>
      </c>
    </row>
    <row r="230" spans="1:10" s="5" customFormat="1" ht="45" x14ac:dyDescent="0.2">
      <c r="A230" s="55" t="s">
        <v>432</v>
      </c>
      <c r="B230" s="58" t="s">
        <v>433</v>
      </c>
      <c r="C230" s="29" t="s">
        <v>434</v>
      </c>
      <c r="D230" s="29">
        <v>64000</v>
      </c>
      <c r="E230" s="29">
        <v>80000</v>
      </c>
      <c r="F230" s="30" t="s">
        <v>8</v>
      </c>
      <c r="G230" s="31" t="s">
        <v>722</v>
      </c>
      <c r="H230" s="31" t="s">
        <v>9</v>
      </c>
      <c r="I230" s="31" t="s">
        <v>10</v>
      </c>
      <c r="J230" s="30" t="s">
        <v>420</v>
      </c>
    </row>
    <row r="231" spans="1:10" s="5" customFormat="1" ht="30" x14ac:dyDescent="0.2">
      <c r="A231" s="55" t="s">
        <v>435</v>
      </c>
      <c r="B231" s="58" t="s">
        <v>436</v>
      </c>
      <c r="C231" s="29" t="s">
        <v>437</v>
      </c>
      <c r="D231" s="29">
        <v>26000</v>
      </c>
      <c r="E231" s="29">
        <v>32500</v>
      </c>
      <c r="F231" s="30" t="s">
        <v>8</v>
      </c>
      <c r="G231" s="31" t="s">
        <v>722</v>
      </c>
      <c r="H231" s="31" t="s">
        <v>9</v>
      </c>
      <c r="I231" s="31" t="s">
        <v>10</v>
      </c>
      <c r="J231" s="30" t="s">
        <v>420</v>
      </c>
    </row>
    <row r="232" spans="1:10" s="5" customFormat="1" ht="45" x14ac:dyDescent="0.2">
      <c r="A232" s="55" t="s">
        <v>438</v>
      </c>
      <c r="B232" s="58" t="s">
        <v>439</v>
      </c>
      <c r="C232" s="29" t="s">
        <v>440</v>
      </c>
      <c r="D232" s="29">
        <v>40000</v>
      </c>
      <c r="E232" s="29">
        <v>50000</v>
      </c>
      <c r="F232" s="30" t="s">
        <v>8</v>
      </c>
      <c r="G232" s="31" t="s">
        <v>722</v>
      </c>
      <c r="H232" s="31" t="s">
        <v>9</v>
      </c>
      <c r="I232" s="31" t="s">
        <v>10</v>
      </c>
      <c r="J232" s="30" t="s">
        <v>420</v>
      </c>
    </row>
    <row r="233" spans="1:10" s="5" customFormat="1" ht="30" x14ac:dyDescent="0.2">
      <c r="A233" s="55" t="s">
        <v>441</v>
      </c>
      <c r="B233" s="58" t="s">
        <v>442</v>
      </c>
      <c r="C233" s="29" t="s">
        <v>443</v>
      </c>
      <c r="D233" s="29">
        <v>68000</v>
      </c>
      <c r="E233" s="29">
        <v>85000</v>
      </c>
      <c r="F233" s="30" t="s">
        <v>8</v>
      </c>
      <c r="G233" s="31" t="s">
        <v>722</v>
      </c>
      <c r="H233" s="31" t="s">
        <v>9</v>
      </c>
      <c r="I233" s="31" t="s">
        <v>10</v>
      </c>
      <c r="J233" s="30" t="s">
        <v>428</v>
      </c>
    </row>
    <row r="234" spans="1:10" s="5" customFormat="1" ht="30" x14ac:dyDescent="0.2">
      <c r="A234" s="55" t="s">
        <v>444</v>
      </c>
      <c r="B234" s="58" t="s">
        <v>445</v>
      </c>
      <c r="C234" s="29" t="s">
        <v>446</v>
      </c>
      <c r="D234" s="29">
        <v>110000</v>
      </c>
      <c r="E234" s="29">
        <v>137500</v>
      </c>
      <c r="F234" s="30" t="s">
        <v>8</v>
      </c>
      <c r="G234" s="31" t="s">
        <v>722</v>
      </c>
      <c r="H234" s="31" t="s">
        <v>9</v>
      </c>
      <c r="I234" s="31" t="s">
        <v>10</v>
      </c>
      <c r="J234" s="30" t="s">
        <v>420</v>
      </c>
    </row>
    <row r="235" spans="1:10" s="5" customFormat="1" ht="30" x14ac:dyDescent="0.2">
      <c r="A235" s="55" t="s">
        <v>447</v>
      </c>
      <c r="B235" s="58" t="s">
        <v>448</v>
      </c>
      <c r="C235" s="29" t="s">
        <v>449</v>
      </c>
      <c r="D235" s="29">
        <v>100000</v>
      </c>
      <c r="E235" s="29">
        <v>125000</v>
      </c>
      <c r="F235" s="30" t="s">
        <v>8</v>
      </c>
      <c r="G235" s="31" t="s">
        <v>722</v>
      </c>
      <c r="H235" s="31" t="s">
        <v>9</v>
      </c>
      <c r="I235" s="31" t="s">
        <v>10</v>
      </c>
      <c r="J235" s="30" t="s">
        <v>420</v>
      </c>
    </row>
    <row r="236" spans="1:10" s="5" customFormat="1" ht="30" x14ac:dyDescent="0.2">
      <c r="A236" s="55" t="s">
        <v>450</v>
      </c>
      <c r="B236" s="58" t="s">
        <v>451</v>
      </c>
      <c r="C236" s="29" t="s">
        <v>452</v>
      </c>
      <c r="D236" s="29">
        <v>40000</v>
      </c>
      <c r="E236" s="29">
        <v>50000</v>
      </c>
      <c r="F236" s="30" t="s">
        <v>8</v>
      </c>
      <c r="G236" s="31" t="s">
        <v>722</v>
      </c>
      <c r="H236" s="31" t="s">
        <v>9</v>
      </c>
      <c r="I236" s="31" t="s">
        <v>54</v>
      </c>
      <c r="J236" s="30" t="s">
        <v>206</v>
      </c>
    </row>
    <row r="237" spans="1:10" s="5" customFormat="1" ht="45" x14ac:dyDescent="0.2">
      <c r="A237" s="55" t="s">
        <v>453</v>
      </c>
      <c r="B237" s="58" t="s">
        <v>454</v>
      </c>
      <c r="C237" s="29" t="s">
        <v>455</v>
      </c>
      <c r="D237" s="29">
        <v>49500</v>
      </c>
      <c r="E237" s="29">
        <v>61875</v>
      </c>
      <c r="F237" s="30" t="s">
        <v>8</v>
      </c>
      <c r="G237" s="31" t="s">
        <v>722</v>
      </c>
      <c r="H237" s="31" t="s">
        <v>9</v>
      </c>
      <c r="I237" s="31" t="s">
        <v>10</v>
      </c>
      <c r="J237" s="30" t="s">
        <v>456</v>
      </c>
    </row>
    <row r="238" spans="1:10" s="5" customFormat="1" ht="30" x14ac:dyDescent="0.2">
      <c r="A238" s="55" t="s">
        <v>457</v>
      </c>
      <c r="B238" s="58" t="s">
        <v>458</v>
      </c>
      <c r="C238" s="29" t="s">
        <v>459</v>
      </c>
      <c r="D238" s="29">
        <v>112000</v>
      </c>
      <c r="E238" s="29">
        <v>140000</v>
      </c>
      <c r="F238" s="30" t="s">
        <v>8</v>
      </c>
      <c r="G238" s="31" t="s">
        <v>722</v>
      </c>
      <c r="H238" s="31" t="s">
        <v>9</v>
      </c>
      <c r="I238" s="31" t="s">
        <v>129</v>
      </c>
      <c r="J238" s="30" t="s">
        <v>328</v>
      </c>
    </row>
    <row r="239" spans="1:10" s="5" customFormat="1" ht="30" x14ac:dyDescent="0.2">
      <c r="A239" s="55" t="s">
        <v>460</v>
      </c>
      <c r="B239" s="58" t="s">
        <v>461</v>
      </c>
      <c r="C239" s="29" t="s">
        <v>462</v>
      </c>
      <c r="D239" s="29">
        <v>46400</v>
      </c>
      <c r="E239" s="29">
        <v>58000</v>
      </c>
      <c r="F239" s="30" t="s">
        <v>8</v>
      </c>
      <c r="G239" s="31" t="s">
        <v>722</v>
      </c>
      <c r="H239" s="31" t="s">
        <v>9</v>
      </c>
      <c r="I239" s="31" t="s">
        <v>10</v>
      </c>
      <c r="J239" s="30" t="s">
        <v>463</v>
      </c>
    </row>
    <row r="240" spans="1:10" s="5" customFormat="1" ht="30" x14ac:dyDescent="0.2">
      <c r="A240" s="55" t="s">
        <v>464</v>
      </c>
      <c r="B240" s="58" t="s">
        <v>465</v>
      </c>
      <c r="C240" s="29" t="s">
        <v>466</v>
      </c>
      <c r="D240" s="29">
        <v>40000</v>
      </c>
      <c r="E240" s="29">
        <v>50000</v>
      </c>
      <c r="F240" s="30" t="s">
        <v>8</v>
      </c>
      <c r="G240" s="31" t="s">
        <v>722</v>
      </c>
      <c r="H240" s="31" t="s">
        <v>9</v>
      </c>
      <c r="I240" s="31" t="s">
        <v>10</v>
      </c>
      <c r="J240" s="30" t="s">
        <v>467</v>
      </c>
    </row>
    <row r="241" spans="1:10" s="5" customFormat="1" ht="30" x14ac:dyDescent="0.2">
      <c r="A241" s="55" t="s">
        <v>468</v>
      </c>
      <c r="B241" s="58" t="s">
        <v>469</v>
      </c>
      <c r="C241" s="29" t="s">
        <v>470</v>
      </c>
      <c r="D241" s="29">
        <v>30000</v>
      </c>
      <c r="E241" s="29">
        <v>30000</v>
      </c>
      <c r="F241" s="30" t="s">
        <v>8</v>
      </c>
      <c r="G241" s="31" t="s">
        <v>722</v>
      </c>
      <c r="H241" s="31" t="s">
        <v>9</v>
      </c>
      <c r="I241" s="31" t="s">
        <v>30</v>
      </c>
      <c r="J241" s="30" t="s">
        <v>471</v>
      </c>
    </row>
    <row r="242" spans="1:10" s="5" customFormat="1" ht="30" x14ac:dyDescent="0.2">
      <c r="A242" s="55" t="s">
        <v>472</v>
      </c>
      <c r="B242" s="58" t="s">
        <v>473</v>
      </c>
      <c r="C242" s="29" t="s">
        <v>423</v>
      </c>
      <c r="D242" s="29">
        <v>34000</v>
      </c>
      <c r="E242" s="29">
        <v>42500</v>
      </c>
      <c r="F242" s="30" t="s">
        <v>8</v>
      </c>
      <c r="G242" s="31" t="s">
        <v>722</v>
      </c>
      <c r="H242" s="31" t="s">
        <v>9</v>
      </c>
      <c r="I242" s="31" t="s">
        <v>45</v>
      </c>
      <c r="J242" s="30" t="s">
        <v>474</v>
      </c>
    </row>
    <row r="243" spans="1:10" s="5" customFormat="1" ht="30" x14ac:dyDescent="0.2">
      <c r="A243" s="55" t="s">
        <v>475</v>
      </c>
      <c r="B243" s="58" t="s">
        <v>476</v>
      </c>
      <c r="C243" s="29" t="s">
        <v>477</v>
      </c>
      <c r="D243" s="29">
        <v>81000</v>
      </c>
      <c r="E243" s="29">
        <v>101250</v>
      </c>
      <c r="F243" s="30" t="s">
        <v>8</v>
      </c>
      <c r="G243" s="31" t="s">
        <v>722</v>
      </c>
      <c r="H243" s="31" t="s">
        <v>9</v>
      </c>
      <c r="I243" s="31" t="s">
        <v>54</v>
      </c>
      <c r="J243" s="30" t="s">
        <v>836</v>
      </c>
    </row>
    <row r="244" spans="1:10" s="5" customFormat="1" ht="21" customHeight="1" x14ac:dyDescent="0.2">
      <c r="A244" s="3" t="s">
        <v>753</v>
      </c>
      <c r="B244" s="23"/>
      <c r="C244" s="24"/>
      <c r="D244" s="36">
        <f>D243+D242+D241+D240+D239+D238+D237+D236+D235+D234+D233+D232+D231+D230+D229+D228+D227+D226+D225</f>
        <v>1158100</v>
      </c>
      <c r="E244" s="36">
        <f>E243+E242+E241+E240+E239+E238+E237+E236+E235+E234+E233+E232+E231+E230+E229+E228+E227+E226+E225</f>
        <v>1440125</v>
      </c>
      <c r="F244" s="24"/>
      <c r="G244" s="24"/>
      <c r="H244" s="24"/>
      <c r="I244" s="24"/>
      <c r="J244" s="25"/>
    </row>
    <row r="245" spans="1:10" s="5" customFormat="1" x14ac:dyDescent="0.2">
      <c r="A245" s="6"/>
      <c r="B245" s="7"/>
      <c r="C245" s="8"/>
      <c r="D245" s="9"/>
      <c r="E245" s="9"/>
      <c r="F245" s="10"/>
      <c r="G245" s="10"/>
      <c r="H245" s="10"/>
      <c r="I245" s="10"/>
      <c r="J245" s="11"/>
    </row>
    <row r="246" spans="1:10" s="5" customFormat="1" ht="21" customHeight="1" x14ac:dyDescent="0.2">
      <c r="A246" s="3" t="s">
        <v>754</v>
      </c>
      <c r="B246" s="23"/>
      <c r="C246" s="24"/>
      <c r="D246" s="36"/>
      <c r="E246" s="36"/>
      <c r="F246" s="24"/>
      <c r="G246" s="24"/>
      <c r="H246" s="24"/>
      <c r="I246" s="24"/>
      <c r="J246" s="25"/>
    </row>
    <row r="247" spans="1:10" s="5" customFormat="1" ht="45" x14ac:dyDescent="0.2">
      <c r="A247" s="55" t="s">
        <v>478</v>
      </c>
      <c r="B247" s="58" t="s">
        <v>479</v>
      </c>
      <c r="C247" s="29" t="s">
        <v>480</v>
      </c>
      <c r="D247" s="29">
        <v>184000</v>
      </c>
      <c r="E247" s="29">
        <v>230000</v>
      </c>
      <c r="F247" s="30" t="s">
        <v>8</v>
      </c>
      <c r="G247" s="31" t="s">
        <v>722</v>
      </c>
      <c r="H247" s="31" t="s">
        <v>9</v>
      </c>
      <c r="I247" s="31" t="s">
        <v>10</v>
      </c>
      <c r="J247" s="30" t="s">
        <v>363</v>
      </c>
    </row>
    <row r="248" spans="1:10" s="5" customFormat="1" ht="30" x14ac:dyDescent="0.2">
      <c r="A248" s="55" t="s">
        <v>481</v>
      </c>
      <c r="B248" s="58" t="s">
        <v>482</v>
      </c>
      <c r="C248" s="29" t="s">
        <v>480</v>
      </c>
      <c r="D248" s="29">
        <v>54000</v>
      </c>
      <c r="E248" s="29">
        <v>67500</v>
      </c>
      <c r="F248" s="30" t="s">
        <v>8</v>
      </c>
      <c r="G248" s="31" t="s">
        <v>722</v>
      </c>
      <c r="H248" s="31" t="s">
        <v>9</v>
      </c>
      <c r="I248" s="31" t="s">
        <v>10</v>
      </c>
      <c r="J248" s="30" t="s">
        <v>196</v>
      </c>
    </row>
    <row r="249" spans="1:10" s="5" customFormat="1" ht="30" x14ac:dyDescent="0.2">
      <c r="A249" s="55" t="s">
        <v>483</v>
      </c>
      <c r="B249" s="58" t="s">
        <v>484</v>
      </c>
      <c r="C249" s="29" t="s">
        <v>485</v>
      </c>
      <c r="D249" s="29">
        <v>40000</v>
      </c>
      <c r="E249" s="29">
        <v>50000</v>
      </c>
      <c r="F249" s="30" t="s">
        <v>8</v>
      </c>
      <c r="G249" s="31" t="s">
        <v>722</v>
      </c>
      <c r="H249" s="31" t="s">
        <v>9</v>
      </c>
      <c r="I249" s="31" t="s">
        <v>54</v>
      </c>
      <c r="J249" s="30" t="s">
        <v>486</v>
      </c>
    </row>
    <row r="250" spans="1:10" s="5" customFormat="1" ht="30" x14ac:dyDescent="0.2">
      <c r="A250" s="55" t="s">
        <v>487</v>
      </c>
      <c r="B250" s="58" t="s">
        <v>488</v>
      </c>
      <c r="C250" s="29" t="s">
        <v>489</v>
      </c>
      <c r="D250" s="29">
        <v>48000</v>
      </c>
      <c r="E250" s="29">
        <v>60000</v>
      </c>
      <c r="F250" s="30" t="s">
        <v>8</v>
      </c>
      <c r="G250" s="31" t="s">
        <v>722</v>
      </c>
      <c r="H250" s="31" t="s">
        <v>9</v>
      </c>
      <c r="I250" s="31" t="s">
        <v>10</v>
      </c>
      <c r="J250" s="30" t="s">
        <v>363</v>
      </c>
    </row>
    <row r="251" spans="1:10" s="5" customFormat="1" ht="30" x14ac:dyDescent="0.2">
      <c r="A251" s="55" t="s">
        <v>490</v>
      </c>
      <c r="B251" s="58" t="s">
        <v>491</v>
      </c>
      <c r="C251" s="29" t="s">
        <v>492</v>
      </c>
      <c r="D251" s="29">
        <v>24000</v>
      </c>
      <c r="E251" s="29">
        <v>30000</v>
      </c>
      <c r="F251" s="30" t="s">
        <v>8</v>
      </c>
      <c r="G251" s="31" t="s">
        <v>722</v>
      </c>
      <c r="H251" s="31" t="s">
        <v>9</v>
      </c>
      <c r="I251" s="31" t="s">
        <v>10</v>
      </c>
      <c r="J251" s="30" t="s">
        <v>196</v>
      </c>
    </row>
    <row r="252" spans="1:10" s="5" customFormat="1" ht="45" x14ac:dyDescent="0.2">
      <c r="A252" s="55" t="s">
        <v>493</v>
      </c>
      <c r="B252" s="58" t="s">
        <v>494</v>
      </c>
      <c r="C252" s="29" t="s">
        <v>489</v>
      </c>
      <c r="D252" s="29">
        <v>80000</v>
      </c>
      <c r="E252" s="29">
        <v>100000</v>
      </c>
      <c r="F252" s="30" t="s">
        <v>8</v>
      </c>
      <c r="G252" s="31" t="s">
        <v>722</v>
      </c>
      <c r="H252" s="31" t="s">
        <v>9</v>
      </c>
      <c r="I252" s="31" t="s">
        <v>10</v>
      </c>
      <c r="J252" s="30" t="s">
        <v>203</v>
      </c>
    </row>
    <row r="253" spans="1:10" s="5" customFormat="1" ht="45" x14ac:dyDescent="0.2">
      <c r="A253" s="55" t="s">
        <v>495</v>
      </c>
      <c r="B253" s="58" t="s">
        <v>496</v>
      </c>
      <c r="C253" s="29" t="s">
        <v>485</v>
      </c>
      <c r="D253" s="29">
        <v>7840000</v>
      </c>
      <c r="E253" s="29">
        <v>9800000</v>
      </c>
      <c r="F253" s="30" t="s">
        <v>320</v>
      </c>
      <c r="G253" s="31" t="s">
        <v>722</v>
      </c>
      <c r="H253" s="31" t="s">
        <v>9</v>
      </c>
      <c r="I253" s="31" t="s">
        <v>10</v>
      </c>
      <c r="J253" s="30" t="s">
        <v>497</v>
      </c>
    </row>
    <row r="254" spans="1:10" s="5" customFormat="1" ht="45" x14ac:dyDescent="0.2">
      <c r="A254" s="55" t="s">
        <v>498</v>
      </c>
      <c r="B254" s="58" t="s">
        <v>499</v>
      </c>
      <c r="C254" s="29" t="s">
        <v>480</v>
      </c>
      <c r="D254" s="29">
        <v>800000</v>
      </c>
      <c r="E254" s="29">
        <v>1000000</v>
      </c>
      <c r="F254" s="30" t="s">
        <v>19</v>
      </c>
      <c r="G254" s="31" t="s">
        <v>722</v>
      </c>
      <c r="H254" s="31" t="s">
        <v>9</v>
      </c>
      <c r="I254" s="31" t="s">
        <v>54</v>
      </c>
      <c r="J254" s="30" t="s">
        <v>500</v>
      </c>
    </row>
    <row r="255" spans="1:10" s="5" customFormat="1" ht="30" x14ac:dyDescent="0.2">
      <c r="A255" s="55" t="s">
        <v>501</v>
      </c>
      <c r="B255" s="58" t="s">
        <v>502</v>
      </c>
      <c r="C255" s="29" t="s">
        <v>480</v>
      </c>
      <c r="D255" s="29">
        <v>80000</v>
      </c>
      <c r="E255" s="29">
        <v>100000</v>
      </c>
      <c r="F255" s="30" t="s">
        <v>8</v>
      </c>
      <c r="G255" s="31" t="s">
        <v>722</v>
      </c>
      <c r="H255" s="31" t="s">
        <v>9</v>
      </c>
      <c r="I255" s="31" t="s">
        <v>23</v>
      </c>
      <c r="J255" s="30" t="s">
        <v>257</v>
      </c>
    </row>
    <row r="256" spans="1:10" s="5" customFormat="1" ht="30" x14ac:dyDescent="0.2">
      <c r="A256" s="55" t="s">
        <v>503</v>
      </c>
      <c r="B256" s="58" t="s">
        <v>504</v>
      </c>
      <c r="C256" s="29" t="s">
        <v>480</v>
      </c>
      <c r="D256" s="29">
        <v>40000</v>
      </c>
      <c r="E256" s="29">
        <v>50000</v>
      </c>
      <c r="F256" s="30" t="s">
        <v>8</v>
      </c>
      <c r="G256" s="31" t="s">
        <v>722</v>
      </c>
      <c r="H256" s="31" t="s">
        <v>9</v>
      </c>
      <c r="I256" s="31" t="s">
        <v>23</v>
      </c>
      <c r="J256" s="30" t="s">
        <v>257</v>
      </c>
    </row>
    <row r="257" spans="1:10" s="5" customFormat="1" ht="30" x14ac:dyDescent="0.2">
      <c r="A257" s="55" t="s">
        <v>505</v>
      </c>
      <c r="B257" s="58" t="s">
        <v>506</v>
      </c>
      <c r="C257" s="29" t="s">
        <v>489</v>
      </c>
      <c r="D257" s="29">
        <v>33000</v>
      </c>
      <c r="E257" s="29">
        <v>41250</v>
      </c>
      <c r="F257" s="30" t="s">
        <v>8</v>
      </c>
      <c r="G257" s="31" t="s">
        <v>722</v>
      </c>
      <c r="H257" s="31" t="s">
        <v>9</v>
      </c>
      <c r="I257" s="31" t="s">
        <v>23</v>
      </c>
      <c r="J257" s="30" t="s">
        <v>507</v>
      </c>
    </row>
    <row r="258" spans="1:10" s="5" customFormat="1" ht="45" x14ac:dyDescent="0.2">
      <c r="A258" s="55" t="s">
        <v>508</v>
      </c>
      <c r="B258" s="58" t="s">
        <v>509</v>
      </c>
      <c r="C258" s="29" t="s">
        <v>489</v>
      </c>
      <c r="D258" s="29">
        <v>112000</v>
      </c>
      <c r="E258" s="29">
        <v>140000</v>
      </c>
      <c r="F258" s="30" t="s">
        <v>8</v>
      </c>
      <c r="G258" s="31" t="s">
        <v>722</v>
      </c>
      <c r="H258" s="31" t="s">
        <v>9</v>
      </c>
      <c r="I258" s="31" t="s">
        <v>23</v>
      </c>
      <c r="J258" s="30" t="s">
        <v>507</v>
      </c>
    </row>
    <row r="259" spans="1:10" s="5" customFormat="1" ht="30" x14ac:dyDescent="0.2">
      <c r="A259" s="55" t="s">
        <v>510</v>
      </c>
      <c r="B259" s="58" t="s">
        <v>511</v>
      </c>
      <c r="C259" s="29" t="s">
        <v>489</v>
      </c>
      <c r="D259" s="29">
        <v>30000</v>
      </c>
      <c r="E259" s="29">
        <v>37500</v>
      </c>
      <c r="F259" s="30" t="s">
        <v>8</v>
      </c>
      <c r="G259" s="31" t="s">
        <v>722</v>
      </c>
      <c r="H259" s="31" t="s">
        <v>9</v>
      </c>
      <c r="I259" s="31" t="s">
        <v>23</v>
      </c>
      <c r="J259" s="30" t="s">
        <v>507</v>
      </c>
    </row>
    <row r="260" spans="1:10" s="5" customFormat="1" ht="30" x14ac:dyDescent="0.2">
      <c r="A260" s="55" t="s">
        <v>512</v>
      </c>
      <c r="B260" s="58" t="s">
        <v>513</v>
      </c>
      <c r="C260" s="29" t="s">
        <v>514</v>
      </c>
      <c r="D260" s="29">
        <v>32000</v>
      </c>
      <c r="E260" s="29">
        <v>40000</v>
      </c>
      <c r="F260" s="30" t="s">
        <v>8</v>
      </c>
      <c r="G260" s="31" t="s">
        <v>722</v>
      </c>
      <c r="H260" s="31" t="s">
        <v>9</v>
      </c>
      <c r="I260" s="31" t="s">
        <v>10</v>
      </c>
      <c r="J260" s="30" t="s">
        <v>196</v>
      </c>
    </row>
    <row r="261" spans="1:10" s="5" customFormat="1" ht="30" x14ac:dyDescent="0.2">
      <c r="A261" s="55" t="s">
        <v>515</v>
      </c>
      <c r="B261" s="58" t="s">
        <v>516</v>
      </c>
      <c r="C261" s="29" t="s">
        <v>517</v>
      </c>
      <c r="D261" s="29">
        <v>176000</v>
      </c>
      <c r="E261" s="29">
        <v>220000</v>
      </c>
      <c r="F261" s="30" t="s">
        <v>8</v>
      </c>
      <c r="G261" s="31" t="s">
        <v>722</v>
      </c>
      <c r="H261" s="31" t="s">
        <v>9</v>
      </c>
      <c r="I261" s="31" t="s">
        <v>23</v>
      </c>
      <c r="J261" s="30" t="s">
        <v>518</v>
      </c>
    </row>
    <row r="262" spans="1:10" s="5" customFormat="1" ht="30" x14ac:dyDescent="0.2">
      <c r="A262" s="55" t="s">
        <v>519</v>
      </c>
      <c r="B262" s="58" t="s">
        <v>520</v>
      </c>
      <c r="C262" s="29" t="s">
        <v>517</v>
      </c>
      <c r="D262" s="29">
        <v>32000</v>
      </c>
      <c r="E262" s="29">
        <v>40000</v>
      </c>
      <c r="F262" s="30" t="s">
        <v>8</v>
      </c>
      <c r="G262" s="31" t="s">
        <v>722</v>
      </c>
      <c r="H262" s="31" t="s">
        <v>9</v>
      </c>
      <c r="I262" s="31" t="s">
        <v>58</v>
      </c>
      <c r="J262" s="30" t="s">
        <v>521</v>
      </c>
    </row>
    <row r="263" spans="1:10" s="5" customFormat="1" ht="60" x14ac:dyDescent="0.2">
      <c r="A263" s="55" t="s">
        <v>522</v>
      </c>
      <c r="B263" s="58" t="s">
        <v>523</v>
      </c>
      <c r="C263" s="29" t="s">
        <v>524</v>
      </c>
      <c r="D263" s="29">
        <v>100000</v>
      </c>
      <c r="E263" s="29">
        <v>125000</v>
      </c>
      <c r="F263" s="30" t="s">
        <v>8</v>
      </c>
      <c r="G263" s="31" t="s">
        <v>722</v>
      </c>
      <c r="H263" s="31" t="s">
        <v>9</v>
      </c>
      <c r="I263" s="31" t="s">
        <v>58</v>
      </c>
      <c r="J263" s="30" t="s">
        <v>525</v>
      </c>
    </row>
    <row r="264" spans="1:10" s="5" customFormat="1" ht="75" x14ac:dyDescent="0.2">
      <c r="A264" s="55" t="s">
        <v>526</v>
      </c>
      <c r="B264" s="58" t="s">
        <v>527</v>
      </c>
      <c r="C264" s="29" t="s">
        <v>524</v>
      </c>
      <c r="D264" s="29">
        <v>56000</v>
      </c>
      <c r="E264" s="29">
        <v>70000</v>
      </c>
      <c r="F264" s="30" t="s">
        <v>8</v>
      </c>
      <c r="G264" s="31" t="s">
        <v>722</v>
      </c>
      <c r="H264" s="31" t="s">
        <v>9</v>
      </c>
      <c r="I264" s="31" t="s">
        <v>23</v>
      </c>
      <c r="J264" s="30" t="s">
        <v>100</v>
      </c>
    </row>
    <row r="265" spans="1:10" s="5" customFormat="1" ht="30" x14ac:dyDescent="0.2">
      <c r="A265" s="55" t="s">
        <v>528</v>
      </c>
      <c r="B265" s="58" t="s">
        <v>529</v>
      </c>
      <c r="C265" s="29" t="s">
        <v>530</v>
      </c>
      <c r="D265" s="29">
        <v>184000</v>
      </c>
      <c r="E265" s="29">
        <v>184000</v>
      </c>
      <c r="F265" s="30" t="s">
        <v>8</v>
      </c>
      <c r="G265" s="31" t="s">
        <v>722</v>
      </c>
      <c r="H265" s="31" t="s">
        <v>9</v>
      </c>
      <c r="I265" s="31" t="s">
        <v>10</v>
      </c>
      <c r="J265" s="30" t="s">
        <v>363</v>
      </c>
    </row>
    <row r="266" spans="1:10" s="5" customFormat="1" ht="45" x14ac:dyDescent="0.2">
      <c r="A266" s="55" t="s">
        <v>531</v>
      </c>
      <c r="B266" s="58" t="s">
        <v>532</v>
      </c>
      <c r="C266" s="29" t="s">
        <v>533</v>
      </c>
      <c r="D266" s="29">
        <v>320000</v>
      </c>
      <c r="E266" s="29">
        <v>400000</v>
      </c>
      <c r="F266" s="30" t="s">
        <v>19</v>
      </c>
      <c r="G266" s="31" t="s">
        <v>722</v>
      </c>
      <c r="H266" s="31" t="s">
        <v>9</v>
      </c>
      <c r="I266" s="31" t="s">
        <v>10</v>
      </c>
      <c r="J266" s="30" t="s">
        <v>206</v>
      </c>
    </row>
    <row r="267" spans="1:10" s="5" customFormat="1" ht="30" x14ac:dyDescent="0.2">
      <c r="A267" s="55" t="s">
        <v>534</v>
      </c>
      <c r="B267" s="58" t="s">
        <v>535</v>
      </c>
      <c r="C267" s="29" t="s">
        <v>485</v>
      </c>
      <c r="D267" s="29">
        <v>192000</v>
      </c>
      <c r="E267" s="29">
        <v>240000</v>
      </c>
      <c r="F267" s="30" t="s">
        <v>8</v>
      </c>
      <c r="G267" s="31" t="s">
        <v>722</v>
      </c>
      <c r="H267" s="31" t="s">
        <v>9</v>
      </c>
      <c r="I267" s="31" t="s">
        <v>10</v>
      </c>
      <c r="J267" s="30" t="s">
        <v>536</v>
      </c>
    </row>
    <row r="268" spans="1:10" s="5" customFormat="1" ht="30" x14ac:dyDescent="0.2">
      <c r="A268" s="55" t="s">
        <v>537</v>
      </c>
      <c r="B268" s="58" t="s">
        <v>538</v>
      </c>
      <c r="C268" s="29" t="s">
        <v>489</v>
      </c>
      <c r="D268" s="29">
        <v>890000</v>
      </c>
      <c r="E268" s="29">
        <v>1112500</v>
      </c>
      <c r="F268" s="30" t="s">
        <v>413</v>
      </c>
      <c r="G268" s="31" t="s">
        <v>722</v>
      </c>
      <c r="H268" s="31" t="s">
        <v>9</v>
      </c>
      <c r="I268" s="31" t="s">
        <v>10</v>
      </c>
      <c r="J268" s="30" t="s">
        <v>363</v>
      </c>
    </row>
    <row r="269" spans="1:10" s="5" customFormat="1" ht="30" x14ac:dyDescent="0.2">
      <c r="A269" s="55" t="s">
        <v>539</v>
      </c>
      <c r="B269" s="58" t="s">
        <v>540</v>
      </c>
      <c r="C269" s="29" t="s">
        <v>489</v>
      </c>
      <c r="D269" s="29">
        <v>20800</v>
      </c>
      <c r="E269" s="29">
        <v>26000</v>
      </c>
      <c r="F269" s="30" t="s">
        <v>8</v>
      </c>
      <c r="G269" s="31" t="s">
        <v>722</v>
      </c>
      <c r="H269" s="31" t="s">
        <v>9</v>
      </c>
      <c r="I269" s="31" t="s">
        <v>10</v>
      </c>
      <c r="J269" s="30" t="s">
        <v>363</v>
      </c>
    </row>
    <row r="270" spans="1:10" s="5" customFormat="1" ht="45" x14ac:dyDescent="0.2">
      <c r="A270" s="55" t="s">
        <v>541</v>
      </c>
      <c r="B270" s="58" t="s">
        <v>542</v>
      </c>
      <c r="C270" s="29" t="s">
        <v>489</v>
      </c>
      <c r="D270" s="29">
        <v>72000</v>
      </c>
      <c r="E270" s="29">
        <v>90000</v>
      </c>
      <c r="F270" s="30" t="s">
        <v>8</v>
      </c>
      <c r="G270" s="31" t="s">
        <v>722</v>
      </c>
      <c r="H270" s="31" t="s">
        <v>9</v>
      </c>
      <c r="I270" s="31" t="s">
        <v>10</v>
      </c>
      <c r="J270" s="30" t="s">
        <v>363</v>
      </c>
    </row>
    <row r="271" spans="1:10" s="5" customFormat="1" ht="21" customHeight="1" x14ac:dyDescent="0.2">
      <c r="A271" s="3" t="s">
        <v>755</v>
      </c>
      <c r="B271" s="23"/>
      <c r="C271" s="24"/>
      <c r="D271" s="36">
        <f>SUM(D247:D270)</f>
        <v>11439800</v>
      </c>
      <c r="E271" s="36">
        <f>SUM(E247:E270)</f>
        <v>14253750</v>
      </c>
      <c r="F271" s="24"/>
      <c r="G271" s="24"/>
      <c r="H271" s="24"/>
      <c r="I271" s="24"/>
      <c r="J271" s="25"/>
    </row>
    <row r="272" spans="1:10" s="5" customFormat="1" x14ac:dyDescent="0.2">
      <c r="A272" s="6"/>
      <c r="B272" s="7"/>
      <c r="C272" s="8"/>
      <c r="D272" s="9"/>
      <c r="E272" s="9"/>
      <c r="F272" s="10"/>
      <c r="G272" s="10"/>
      <c r="H272" s="10"/>
      <c r="I272" s="10"/>
      <c r="J272" s="11"/>
    </row>
    <row r="273" spans="1:10" s="5" customFormat="1" ht="21" customHeight="1" x14ac:dyDescent="0.2">
      <c r="A273" s="3" t="s">
        <v>756</v>
      </c>
      <c r="B273" s="23"/>
      <c r="C273" s="24"/>
      <c r="D273" s="36"/>
      <c r="E273" s="36"/>
      <c r="F273" s="24"/>
      <c r="G273" s="24"/>
      <c r="H273" s="24"/>
      <c r="I273" s="24"/>
      <c r="J273" s="25"/>
    </row>
    <row r="274" spans="1:10" s="5" customFormat="1" ht="60" x14ac:dyDescent="0.2">
      <c r="A274" s="55" t="s">
        <v>543</v>
      </c>
      <c r="B274" s="58" t="s">
        <v>544</v>
      </c>
      <c r="C274" s="29" t="s">
        <v>545</v>
      </c>
      <c r="D274" s="29">
        <v>160000</v>
      </c>
      <c r="E274" s="29">
        <v>200000</v>
      </c>
      <c r="F274" s="30" t="s">
        <v>8</v>
      </c>
      <c r="G274" s="31" t="s">
        <v>722</v>
      </c>
      <c r="H274" s="31" t="s">
        <v>9</v>
      </c>
      <c r="I274" s="31" t="s">
        <v>30</v>
      </c>
      <c r="J274" s="30" t="s">
        <v>272</v>
      </c>
    </row>
    <row r="275" spans="1:10" s="5" customFormat="1" ht="60" x14ac:dyDescent="0.2">
      <c r="A275" s="55" t="s">
        <v>546</v>
      </c>
      <c r="B275" s="58" t="s">
        <v>547</v>
      </c>
      <c r="C275" s="29" t="s">
        <v>113</v>
      </c>
      <c r="D275" s="29">
        <v>56000</v>
      </c>
      <c r="E275" s="29">
        <v>70000</v>
      </c>
      <c r="F275" s="30" t="s">
        <v>8</v>
      </c>
      <c r="G275" s="31" t="s">
        <v>722</v>
      </c>
      <c r="H275" s="31" t="s">
        <v>9</v>
      </c>
      <c r="I275" s="31" t="s">
        <v>54</v>
      </c>
      <c r="J275" s="30" t="s">
        <v>206</v>
      </c>
    </row>
    <row r="276" spans="1:10" s="5" customFormat="1" ht="75" x14ac:dyDescent="0.2">
      <c r="A276" s="55" t="s">
        <v>548</v>
      </c>
      <c r="B276" s="58" t="s">
        <v>549</v>
      </c>
      <c r="C276" s="29" t="s">
        <v>22</v>
      </c>
      <c r="D276" s="29">
        <v>100000</v>
      </c>
      <c r="E276" s="29">
        <v>125000</v>
      </c>
      <c r="F276" s="30" t="s">
        <v>8</v>
      </c>
      <c r="G276" s="31" t="s">
        <v>722</v>
      </c>
      <c r="H276" s="31" t="s">
        <v>9</v>
      </c>
      <c r="I276" s="31" t="s">
        <v>23</v>
      </c>
      <c r="J276" s="30" t="s">
        <v>100</v>
      </c>
    </row>
    <row r="277" spans="1:10" s="5" customFormat="1" ht="75" x14ac:dyDescent="0.2">
      <c r="A277" s="55" t="s">
        <v>550</v>
      </c>
      <c r="B277" s="58" t="s">
        <v>551</v>
      </c>
      <c r="C277" s="29" t="s">
        <v>22</v>
      </c>
      <c r="D277" s="29">
        <v>64000</v>
      </c>
      <c r="E277" s="29">
        <v>80000</v>
      </c>
      <c r="F277" s="30" t="s">
        <v>8</v>
      </c>
      <c r="G277" s="31" t="s">
        <v>722</v>
      </c>
      <c r="H277" s="31" t="s">
        <v>9</v>
      </c>
      <c r="I277" s="31" t="s">
        <v>54</v>
      </c>
      <c r="J277" s="30" t="s">
        <v>206</v>
      </c>
    </row>
    <row r="278" spans="1:10" s="5" customFormat="1" ht="45" x14ac:dyDescent="0.2">
      <c r="A278" s="55" t="s">
        <v>552</v>
      </c>
      <c r="B278" s="58" t="s">
        <v>553</v>
      </c>
      <c r="C278" s="29" t="s">
        <v>554</v>
      </c>
      <c r="D278" s="29">
        <v>40000</v>
      </c>
      <c r="E278" s="29">
        <v>50000</v>
      </c>
      <c r="F278" s="30" t="s">
        <v>8</v>
      </c>
      <c r="G278" s="31" t="s">
        <v>722</v>
      </c>
      <c r="H278" s="31" t="s">
        <v>9</v>
      </c>
      <c r="I278" s="31" t="s">
        <v>54</v>
      </c>
      <c r="J278" s="30" t="s">
        <v>206</v>
      </c>
    </row>
    <row r="279" spans="1:10" s="5" customFormat="1" ht="45" x14ac:dyDescent="0.2">
      <c r="A279" s="55" t="s">
        <v>555</v>
      </c>
      <c r="B279" s="58" t="s">
        <v>556</v>
      </c>
      <c r="C279" s="29" t="s">
        <v>557</v>
      </c>
      <c r="D279" s="29">
        <v>188000</v>
      </c>
      <c r="E279" s="29">
        <v>235000</v>
      </c>
      <c r="F279" s="30" t="s">
        <v>8</v>
      </c>
      <c r="G279" s="31" t="s">
        <v>722</v>
      </c>
      <c r="H279" s="31" t="s">
        <v>9</v>
      </c>
      <c r="I279" s="31" t="s">
        <v>30</v>
      </c>
      <c r="J279" s="30" t="s">
        <v>272</v>
      </c>
    </row>
    <row r="280" spans="1:10" s="5" customFormat="1" ht="75" x14ac:dyDescent="0.2">
      <c r="A280" s="55" t="s">
        <v>558</v>
      </c>
      <c r="B280" s="58" t="s">
        <v>559</v>
      </c>
      <c r="C280" s="29" t="s">
        <v>557</v>
      </c>
      <c r="D280" s="29">
        <v>90000</v>
      </c>
      <c r="E280" s="29">
        <v>112500</v>
      </c>
      <c r="F280" s="30" t="s">
        <v>8</v>
      </c>
      <c r="G280" s="31" t="s">
        <v>722</v>
      </c>
      <c r="H280" s="31" t="s">
        <v>9</v>
      </c>
      <c r="I280" s="31" t="s">
        <v>30</v>
      </c>
      <c r="J280" s="30" t="s">
        <v>272</v>
      </c>
    </row>
    <row r="281" spans="1:10" s="5" customFormat="1" ht="45" x14ac:dyDescent="0.2">
      <c r="A281" s="55" t="s">
        <v>560</v>
      </c>
      <c r="B281" s="58" t="s">
        <v>561</v>
      </c>
      <c r="C281" s="29" t="s">
        <v>562</v>
      </c>
      <c r="D281" s="29">
        <v>200133.09</v>
      </c>
      <c r="E281" s="29">
        <v>250166.36</v>
      </c>
      <c r="F281" s="30" t="s">
        <v>8</v>
      </c>
      <c r="G281" s="31" t="s">
        <v>722</v>
      </c>
      <c r="H281" s="31" t="s">
        <v>9</v>
      </c>
      <c r="I281" s="31" t="s">
        <v>10</v>
      </c>
      <c r="J281" s="30" t="s">
        <v>563</v>
      </c>
    </row>
    <row r="282" spans="1:10" s="5" customFormat="1" ht="75" x14ac:dyDescent="0.2">
      <c r="A282" s="55" t="s">
        <v>564</v>
      </c>
      <c r="B282" s="58" t="s">
        <v>565</v>
      </c>
      <c r="C282" s="29" t="s">
        <v>566</v>
      </c>
      <c r="D282" s="29">
        <v>192000</v>
      </c>
      <c r="E282" s="29">
        <v>240000</v>
      </c>
      <c r="F282" s="30" t="s">
        <v>8</v>
      </c>
      <c r="G282" s="31" t="s">
        <v>722</v>
      </c>
      <c r="H282" s="31" t="s">
        <v>9</v>
      </c>
      <c r="I282" s="31" t="s">
        <v>58</v>
      </c>
      <c r="J282" s="30" t="s">
        <v>567</v>
      </c>
    </row>
    <row r="283" spans="1:10" s="5" customFormat="1" ht="45" x14ac:dyDescent="0.2">
      <c r="A283" s="55" t="s">
        <v>568</v>
      </c>
      <c r="B283" s="58" t="s">
        <v>569</v>
      </c>
      <c r="C283" s="29" t="s">
        <v>570</v>
      </c>
      <c r="D283" s="29">
        <v>70000</v>
      </c>
      <c r="E283" s="29">
        <v>87500</v>
      </c>
      <c r="F283" s="30" t="s">
        <v>8</v>
      </c>
      <c r="G283" s="31" t="s">
        <v>722</v>
      </c>
      <c r="H283" s="31" t="s">
        <v>9</v>
      </c>
      <c r="I283" s="31" t="s">
        <v>10</v>
      </c>
      <c r="J283" s="30" t="s">
        <v>571</v>
      </c>
    </row>
    <row r="284" spans="1:10" s="5" customFormat="1" ht="45" x14ac:dyDescent="0.2">
      <c r="A284" s="55" t="s">
        <v>572</v>
      </c>
      <c r="B284" s="58" t="s">
        <v>573</v>
      </c>
      <c r="C284" s="29" t="s">
        <v>574</v>
      </c>
      <c r="D284" s="29">
        <v>120000</v>
      </c>
      <c r="E284" s="29">
        <v>150000</v>
      </c>
      <c r="F284" s="30" t="s">
        <v>8</v>
      </c>
      <c r="G284" s="31" t="s">
        <v>722</v>
      </c>
      <c r="H284" s="31" t="s">
        <v>9</v>
      </c>
      <c r="I284" s="31" t="s">
        <v>10</v>
      </c>
      <c r="J284" s="30" t="s">
        <v>575</v>
      </c>
    </row>
    <row r="285" spans="1:10" s="5" customFormat="1" ht="30" x14ac:dyDescent="0.2">
      <c r="A285" s="55" t="s">
        <v>576</v>
      </c>
      <c r="B285" s="58" t="s">
        <v>577</v>
      </c>
      <c r="C285" s="29" t="s">
        <v>574</v>
      </c>
      <c r="D285" s="29">
        <v>120000</v>
      </c>
      <c r="E285" s="29">
        <v>150000</v>
      </c>
      <c r="F285" s="30" t="s">
        <v>8</v>
      </c>
      <c r="G285" s="31" t="s">
        <v>722</v>
      </c>
      <c r="H285" s="31" t="s">
        <v>9</v>
      </c>
      <c r="I285" s="31" t="s">
        <v>58</v>
      </c>
      <c r="J285" s="30" t="s">
        <v>578</v>
      </c>
    </row>
    <row r="286" spans="1:10" s="5" customFormat="1" ht="75" x14ac:dyDescent="0.2">
      <c r="A286" s="55" t="s">
        <v>579</v>
      </c>
      <c r="B286" s="58" t="s">
        <v>823</v>
      </c>
      <c r="C286" s="29" t="s">
        <v>580</v>
      </c>
      <c r="D286" s="29">
        <v>48000</v>
      </c>
      <c r="E286" s="29">
        <v>60000</v>
      </c>
      <c r="F286" s="30" t="s">
        <v>8</v>
      </c>
      <c r="G286" s="31" t="s">
        <v>722</v>
      </c>
      <c r="H286" s="31" t="s">
        <v>9</v>
      </c>
      <c r="I286" s="31" t="s">
        <v>54</v>
      </c>
      <c r="J286" s="30" t="s">
        <v>581</v>
      </c>
    </row>
    <row r="287" spans="1:10" s="5" customFormat="1" ht="90" x14ac:dyDescent="0.2">
      <c r="A287" s="55" t="s">
        <v>582</v>
      </c>
      <c r="B287" s="58" t="s">
        <v>583</v>
      </c>
      <c r="C287" s="29" t="s">
        <v>584</v>
      </c>
      <c r="D287" s="29">
        <v>80000</v>
      </c>
      <c r="E287" s="29">
        <v>100000</v>
      </c>
      <c r="F287" s="30" t="s">
        <v>8</v>
      </c>
      <c r="G287" s="31" t="s">
        <v>722</v>
      </c>
      <c r="H287" s="31" t="s">
        <v>9</v>
      </c>
      <c r="I287" s="31" t="s">
        <v>54</v>
      </c>
      <c r="J287" s="30" t="s">
        <v>581</v>
      </c>
    </row>
    <row r="288" spans="1:10" s="5" customFormat="1" ht="60" x14ac:dyDescent="0.2">
      <c r="A288" s="55" t="s">
        <v>585</v>
      </c>
      <c r="B288" s="58" t="s">
        <v>586</v>
      </c>
      <c r="C288" s="29" t="s">
        <v>587</v>
      </c>
      <c r="D288" s="29">
        <v>288000</v>
      </c>
      <c r="E288" s="29">
        <v>360000</v>
      </c>
      <c r="F288" s="30" t="s">
        <v>8</v>
      </c>
      <c r="G288" s="31" t="s">
        <v>722</v>
      </c>
      <c r="H288" s="31" t="s">
        <v>9</v>
      </c>
      <c r="I288" s="31" t="s">
        <v>10</v>
      </c>
      <c r="J288" s="30" t="s">
        <v>78</v>
      </c>
    </row>
    <row r="289" spans="1:10" s="5" customFormat="1" ht="90" x14ac:dyDescent="0.2">
      <c r="A289" s="55" t="s">
        <v>588</v>
      </c>
      <c r="B289" s="58" t="s">
        <v>589</v>
      </c>
      <c r="C289" s="29" t="s">
        <v>590</v>
      </c>
      <c r="D289" s="29">
        <v>72000</v>
      </c>
      <c r="E289" s="29">
        <v>90000</v>
      </c>
      <c r="F289" s="30" t="s">
        <v>8</v>
      </c>
      <c r="G289" s="31" t="s">
        <v>722</v>
      </c>
      <c r="H289" s="31" t="s">
        <v>9</v>
      </c>
      <c r="I289" s="31" t="s">
        <v>54</v>
      </c>
      <c r="J289" s="30" t="s">
        <v>581</v>
      </c>
    </row>
    <row r="290" spans="1:10" s="5" customFormat="1" ht="75" x14ac:dyDescent="0.2">
      <c r="A290" s="55" t="s">
        <v>591</v>
      </c>
      <c r="B290" s="58" t="s">
        <v>592</v>
      </c>
      <c r="C290" s="29" t="s">
        <v>587</v>
      </c>
      <c r="D290" s="29">
        <v>40000</v>
      </c>
      <c r="E290" s="29">
        <v>50000</v>
      </c>
      <c r="F290" s="30" t="s">
        <v>8</v>
      </c>
      <c r="G290" s="31" t="s">
        <v>722</v>
      </c>
      <c r="H290" s="31" t="s">
        <v>9</v>
      </c>
      <c r="I290" s="31" t="s">
        <v>54</v>
      </c>
      <c r="J290" s="30" t="s">
        <v>581</v>
      </c>
    </row>
    <row r="291" spans="1:10" s="5" customFormat="1" ht="45" x14ac:dyDescent="0.2">
      <c r="A291" s="55" t="s">
        <v>593</v>
      </c>
      <c r="B291" s="58" t="s">
        <v>594</v>
      </c>
      <c r="C291" s="29" t="s">
        <v>580</v>
      </c>
      <c r="D291" s="29">
        <v>32000</v>
      </c>
      <c r="E291" s="29">
        <v>40000</v>
      </c>
      <c r="F291" s="30" t="s">
        <v>8</v>
      </c>
      <c r="G291" s="31" t="s">
        <v>722</v>
      </c>
      <c r="H291" s="31" t="s">
        <v>9</v>
      </c>
      <c r="I291" s="31" t="s">
        <v>23</v>
      </c>
      <c r="J291" s="30" t="s">
        <v>595</v>
      </c>
    </row>
    <row r="292" spans="1:10" s="5" customFormat="1" ht="45" x14ac:dyDescent="0.2">
      <c r="A292" s="55" t="s">
        <v>596</v>
      </c>
      <c r="B292" s="58" t="s">
        <v>597</v>
      </c>
      <c r="C292" s="29" t="s">
        <v>598</v>
      </c>
      <c r="D292" s="29">
        <v>80000</v>
      </c>
      <c r="E292" s="29">
        <v>100000</v>
      </c>
      <c r="F292" s="30" t="s">
        <v>8</v>
      </c>
      <c r="G292" s="31" t="s">
        <v>722</v>
      </c>
      <c r="H292" s="31" t="s">
        <v>9</v>
      </c>
      <c r="I292" s="31" t="s">
        <v>58</v>
      </c>
      <c r="J292" s="30" t="s">
        <v>578</v>
      </c>
    </row>
    <row r="293" spans="1:10" s="5" customFormat="1" ht="45" x14ac:dyDescent="0.2">
      <c r="A293" s="55" t="s">
        <v>599</v>
      </c>
      <c r="B293" s="58" t="s">
        <v>600</v>
      </c>
      <c r="C293" s="29" t="s">
        <v>601</v>
      </c>
      <c r="D293" s="29">
        <v>24000</v>
      </c>
      <c r="E293" s="29">
        <v>30000</v>
      </c>
      <c r="F293" s="30" t="s">
        <v>8</v>
      </c>
      <c r="G293" s="31" t="s">
        <v>722</v>
      </c>
      <c r="H293" s="31" t="s">
        <v>9</v>
      </c>
      <c r="I293" s="31" t="s">
        <v>58</v>
      </c>
      <c r="J293" s="30" t="s">
        <v>578</v>
      </c>
    </row>
    <row r="294" spans="1:10" s="5" customFormat="1" ht="45" x14ac:dyDescent="0.2">
      <c r="A294" s="55" t="s">
        <v>602</v>
      </c>
      <c r="B294" s="58" t="s">
        <v>603</v>
      </c>
      <c r="C294" s="29" t="s">
        <v>604</v>
      </c>
      <c r="D294" s="29">
        <v>24000</v>
      </c>
      <c r="E294" s="29">
        <v>30000</v>
      </c>
      <c r="F294" s="30" t="s">
        <v>8</v>
      </c>
      <c r="G294" s="31" t="s">
        <v>722</v>
      </c>
      <c r="H294" s="31" t="s">
        <v>9</v>
      </c>
      <c r="I294" s="31" t="s">
        <v>23</v>
      </c>
      <c r="J294" s="30" t="s">
        <v>595</v>
      </c>
    </row>
    <row r="295" spans="1:10" s="5" customFormat="1" ht="30" x14ac:dyDescent="0.2">
      <c r="A295" s="55" t="s">
        <v>605</v>
      </c>
      <c r="B295" s="58" t="s">
        <v>606</v>
      </c>
      <c r="C295" s="29" t="s">
        <v>598</v>
      </c>
      <c r="D295" s="29">
        <v>40000</v>
      </c>
      <c r="E295" s="29">
        <v>50000</v>
      </c>
      <c r="F295" s="30" t="s">
        <v>8</v>
      </c>
      <c r="G295" s="31" t="s">
        <v>722</v>
      </c>
      <c r="H295" s="31" t="s">
        <v>9</v>
      </c>
      <c r="I295" s="31" t="s">
        <v>58</v>
      </c>
      <c r="J295" s="30" t="s">
        <v>578</v>
      </c>
    </row>
    <row r="296" spans="1:10" s="5" customFormat="1" ht="45" x14ac:dyDescent="0.2">
      <c r="A296" s="55" t="s">
        <v>607</v>
      </c>
      <c r="B296" s="58" t="s">
        <v>608</v>
      </c>
      <c r="C296" s="29" t="s">
        <v>580</v>
      </c>
      <c r="D296" s="29">
        <v>24000</v>
      </c>
      <c r="E296" s="29">
        <v>30000</v>
      </c>
      <c r="F296" s="30" t="s">
        <v>8</v>
      </c>
      <c r="G296" s="31" t="s">
        <v>722</v>
      </c>
      <c r="H296" s="31" t="s">
        <v>9</v>
      </c>
      <c r="I296" s="31" t="s">
        <v>23</v>
      </c>
      <c r="J296" s="30" t="s">
        <v>595</v>
      </c>
    </row>
    <row r="297" spans="1:10" s="5" customFormat="1" ht="45" x14ac:dyDescent="0.2">
      <c r="A297" s="55" t="s">
        <v>609</v>
      </c>
      <c r="B297" s="58" t="s">
        <v>610</v>
      </c>
      <c r="C297" s="29" t="s">
        <v>580</v>
      </c>
      <c r="D297" s="29">
        <v>28000</v>
      </c>
      <c r="E297" s="29">
        <v>35000</v>
      </c>
      <c r="F297" s="30" t="s">
        <v>8</v>
      </c>
      <c r="G297" s="31" t="s">
        <v>722</v>
      </c>
      <c r="H297" s="31" t="s">
        <v>9</v>
      </c>
      <c r="I297" s="31" t="s">
        <v>23</v>
      </c>
      <c r="J297" s="30" t="s">
        <v>595</v>
      </c>
    </row>
    <row r="298" spans="1:10" s="5" customFormat="1" ht="30" x14ac:dyDescent="0.2">
      <c r="A298" s="55" t="s">
        <v>611</v>
      </c>
      <c r="B298" s="58" t="s">
        <v>612</v>
      </c>
      <c r="C298" s="29" t="s">
        <v>574</v>
      </c>
      <c r="D298" s="29">
        <v>32000</v>
      </c>
      <c r="E298" s="29">
        <v>40000</v>
      </c>
      <c r="F298" s="30" t="s">
        <v>8</v>
      </c>
      <c r="G298" s="31" t="s">
        <v>722</v>
      </c>
      <c r="H298" s="31" t="s">
        <v>9</v>
      </c>
      <c r="I298" s="31" t="s">
        <v>58</v>
      </c>
      <c r="J298" s="30" t="s">
        <v>613</v>
      </c>
    </row>
    <row r="299" spans="1:10" s="5" customFormat="1" ht="90" x14ac:dyDescent="0.2">
      <c r="A299" s="55" t="s">
        <v>614</v>
      </c>
      <c r="B299" s="58" t="s">
        <v>615</v>
      </c>
      <c r="C299" s="29" t="s">
        <v>616</v>
      </c>
      <c r="D299" s="29">
        <v>45600</v>
      </c>
      <c r="E299" s="29">
        <v>57000</v>
      </c>
      <c r="F299" s="30" t="s">
        <v>8</v>
      </c>
      <c r="G299" s="31" t="s">
        <v>722</v>
      </c>
      <c r="H299" s="31" t="s">
        <v>9</v>
      </c>
      <c r="I299" s="31" t="s">
        <v>58</v>
      </c>
      <c r="J299" s="30" t="s">
        <v>613</v>
      </c>
    </row>
    <row r="300" spans="1:10" s="5" customFormat="1" ht="30" x14ac:dyDescent="0.2">
      <c r="A300" s="55" t="s">
        <v>617</v>
      </c>
      <c r="B300" s="58" t="s">
        <v>618</v>
      </c>
      <c r="C300" s="29" t="s">
        <v>619</v>
      </c>
      <c r="D300" s="29">
        <v>100000</v>
      </c>
      <c r="E300" s="29">
        <v>125000</v>
      </c>
      <c r="F300" s="30" t="s">
        <v>8</v>
      </c>
      <c r="G300" s="31" t="s">
        <v>722</v>
      </c>
      <c r="H300" s="31" t="s">
        <v>9</v>
      </c>
      <c r="I300" s="31" t="s">
        <v>129</v>
      </c>
      <c r="J300" s="30" t="s">
        <v>620</v>
      </c>
    </row>
    <row r="301" spans="1:10" s="5" customFormat="1" ht="45" x14ac:dyDescent="0.2">
      <c r="A301" s="55" t="s">
        <v>621</v>
      </c>
      <c r="B301" s="58" t="s">
        <v>622</v>
      </c>
      <c r="C301" s="29" t="s">
        <v>574</v>
      </c>
      <c r="D301" s="29">
        <v>50000</v>
      </c>
      <c r="E301" s="29">
        <v>62500</v>
      </c>
      <c r="F301" s="30" t="s">
        <v>8</v>
      </c>
      <c r="G301" s="31" t="s">
        <v>722</v>
      </c>
      <c r="H301" s="31" t="s">
        <v>9</v>
      </c>
      <c r="I301" s="31" t="s">
        <v>129</v>
      </c>
      <c r="J301" s="30" t="s">
        <v>623</v>
      </c>
    </row>
    <row r="302" spans="1:10" s="5" customFormat="1" ht="105" x14ac:dyDescent="0.2">
      <c r="A302" s="55" t="s">
        <v>624</v>
      </c>
      <c r="B302" s="58" t="s">
        <v>625</v>
      </c>
      <c r="C302" s="29" t="s">
        <v>584</v>
      </c>
      <c r="D302" s="29">
        <v>188880</v>
      </c>
      <c r="E302" s="29">
        <v>236100</v>
      </c>
      <c r="F302" s="30" t="s">
        <v>8</v>
      </c>
      <c r="G302" s="31" t="s">
        <v>722</v>
      </c>
      <c r="H302" s="31" t="s">
        <v>9</v>
      </c>
      <c r="I302" s="31" t="s">
        <v>136</v>
      </c>
      <c r="J302" s="30" t="s">
        <v>626</v>
      </c>
    </row>
    <row r="303" spans="1:10" s="5" customFormat="1" ht="60" x14ac:dyDescent="0.2">
      <c r="A303" s="55" t="s">
        <v>627</v>
      </c>
      <c r="B303" s="58" t="s">
        <v>628</v>
      </c>
      <c r="C303" s="29" t="s">
        <v>574</v>
      </c>
      <c r="D303" s="29">
        <v>40000</v>
      </c>
      <c r="E303" s="29">
        <v>50000</v>
      </c>
      <c r="F303" s="30" t="s">
        <v>8</v>
      </c>
      <c r="G303" s="31" t="s">
        <v>722</v>
      </c>
      <c r="H303" s="31" t="s">
        <v>9</v>
      </c>
      <c r="I303" s="31" t="s">
        <v>143</v>
      </c>
      <c r="J303" s="30" t="s">
        <v>629</v>
      </c>
    </row>
    <row r="304" spans="1:10" s="5" customFormat="1" ht="60" x14ac:dyDescent="0.2">
      <c r="A304" s="55" t="s">
        <v>630</v>
      </c>
      <c r="B304" s="58" t="s">
        <v>631</v>
      </c>
      <c r="C304" s="29" t="s">
        <v>632</v>
      </c>
      <c r="D304" s="29">
        <v>68000</v>
      </c>
      <c r="E304" s="29">
        <v>85000</v>
      </c>
      <c r="F304" s="30" t="s">
        <v>8</v>
      </c>
      <c r="G304" s="31" t="s">
        <v>722</v>
      </c>
      <c r="H304" s="31" t="s">
        <v>9</v>
      </c>
      <c r="I304" s="31" t="s">
        <v>54</v>
      </c>
      <c r="J304" s="30" t="s">
        <v>486</v>
      </c>
    </row>
    <row r="305" spans="1:10" s="5" customFormat="1" ht="90" x14ac:dyDescent="0.2">
      <c r="A305" s="55" t="s">
        <v>633</v>
      </c>
      <c r="B305" s="58" t="s">
        <v>634</v>
      </c>
      <c r="C305" s="29" t="s">
        <v>584</v>
      </c>
      <c r="D305" s="29">
        <v>164000</v>
      </c>
      <c r="E305" s="29">
        <v>205000</v>
      </c>
      <c r="F305" s="30" t="s">
        <v>8</v>
      </c>
      <c r="G305" s="31" t="s">
        <v>722</v>
      </c>
      <c r="H305" s="31" t="s">
        <v>9</v>
      </c>
      <c r="I305" s="31" t="s">
        <v>129</v>
      </c>
      <c r="J305" s="30" t="s">
        <v>578</v>
      </c>
    </row>
    <row r="306" spans="1:10" s="5" customFormat="1" ht="90" x14ac:dyDescent="0.2">
      <c r="A306" s="55" t="s">
        <v>635</v>
      </c>
      <c r="B306" s="58" t="s">
        <v>636</v>
      </c>
      <c r="C306" s="29" t="s">
        <v>574</v>
      </c>
      <c r="D306" s="29">
        <v>82000</v>
      </c>
      <c r="E306" s="29">
        <v>102500</v>
      </c>
      <c r="F306" s="30" t="s">
        <v>8</v>
      </c>
      <c r="G306" s="31" t="s">
        <v>722</v>
      </c>
      <c r="H306" s="31" t="s">
        <v>9</v>
      </c>
      <c r="I306" s="31" t="s">
        <v>23</v>
      </c>
      <c r="J306" s="30" t="s">
        <v>248</v>
      </c>
    </row>
    <row r="307" spans="1:10" s="5" customFormat="1" ht="60" x14ac:dyDescent="0.2">
      <c r="A307" s="55" t="s">
        <v>637</v>
      </c>
      <c r="B307" s="58" t="s">
        <v>638</v>
      </c>
      <c r="C307" s="29" t="s">
        <v>639</v>
      </c>
      <c r="D307" s="29">
        <v>59200</v>
      </c>
      <c r="E307" s="29">
        <v>74000</v>
      </c>
      <c r="F307" s="30" t="s">
        <v>8</v>
      </c>
      <c r="G307" s="31" t="s">
        <v>722</v>
      </c>
      <c r="H307" s="31" t="s">
        <v>9</v>
      </c>
      <c r="I307" s="31" t="s">
        <v>23</v>
      </c>
      <c r="J307" s="30" t="s">
        <v>257</v>
      </c>
    </row>
    <row r="308" spans="1:10" s="5" customFormat="1" ht="30" x14ac:dyDescent="0.2">
      <c r="A308" s="55" t="s">
        <v>640</v>
      </c>
      <c r="B308" s="58" t="s">
        <v>641</v>
      </c>
      <c r="C308" s="29" t="s">
        <v>580</v>
      </c>
      <c r="D308" s="29">
        <v>40000</v>
      </c>
      <c r="E308" s="29">
        <v>50000</v>
      </c>
      <c r="F308" s="30" t="s">
        <v>8</v>
      </c>
      <c r="G308" s="31" t="s">
        <v>722</v>
      </c>
      <c r="H308" s="31" t="s">
        <v>9</v>
      </c>
      <c r="I308" s="31" t="s">
        <v>10</v>
      </c>
      <c r="J308" s="30" t="s">
        <v>196</v>
      </c>
    </row>
    <row r="309" spans="1:10" s="5" customFormat="1" ht="30" x14ac:dyDescent="0.2">
      <c r="A309" s="55" t="s">
        <v>642</v>
      </c>
      <c r="B309" s="58" t="s">
        <v>643</v>
      </c>
      <c r="C309" s="29" t="s">
        <v>644</v>
      </c>
      <c r="D309" s="29">
        <v>192000</v>
      </c>
      <c r="E309" s="29">
        <v>240000</v>
      </c>
      <c r="F309" s="30" t="s">
        <v>8</v>
      </c>
      <c r="G309" s="31" t="s">
        <v>722</v>
      </c>
      <c r="H309" s="31" t="s">
        <v>9</v>
      </c>
      <c r="I309" s="31" t="s">
        <v>54</v>
      </c>
      <c r="J309" s="30" t="s">
        <v>81</v>
      </c>
    </row>
    <row r="310" spans="1:10" s="5" customFormat="1" ht="45" x14ac:dyDescent="0.2">
      <c r="A310" s="55" t="s">
        <v>645</v>
      </c>
      <c r="B310" s="58" t="s">
        <v>646</v>
      </c>
      <c r="C310" s="29" t="s">
        <v>580</v>
      </c>
      <c r="D310" s="29">
        <v>184000</v>
      </c>
      <c r="E310" s="29">
        <v>230000</v>
      </c>
      <c r="F310" s="30" t="s">
        <v>8</v>
      </c>
      <c r="G310" s="31" t="s">
        <v>722</v>
      </c>
      <c r="H310" s="31" t="s">
        <v>9</v>
      </c>
      <c r="I310" s="31" t="s">
        <v>54</v>
      </c>
      <c r="J310" s="30" t="s">
        <v>647</v>
      </c>
    </row>
    <row r="311" spans="1:10" s="5" customFormat="1" ht="30" x14ac:dyDescent="0.2">
      <c r="A311" s="55" t="s">
        <v>648</v>
      </c>
      <c r="B311" s="58" t="s">
        <v>649</v>
      </c>
      <c r="C311" s="29" t="s">
        <v>314</v>
      </c>
      <c r="D311" s="29">
        <v>144000</v>
      </c>
      <c r="E311" s="29">
        <v>180000</v>
      </c>
      <c r="F311" s="30" t="s">
        <v>8</v>
      </c>
      <c r="G311" s="31" t="s">
        <v>722</v>
      </c>
      <c r="H311" s="31" t="s">
        <v>9</v>
      </c>
      <c r="I311" s="31" t="s">
        <v>143</v>
      </c>
      <c r="J311" s="30" t="s">
        <v>650</v>
      </c>
    </row>
    <row r="312" spans="1:10" s="5" customFormat="1" ht="60" x14ac:dyDescent="0.2">
      <c r="A312" s="55" t="s">
        <v>651</v>
      </c>
      <c r="B312" s="58" t="s">
        <v>652</v>
      </c>
      <c r="C312" s="29" t="s">
        <v>574</v>
      </c>
      <c r="D312" s="29">
        <v>56000</v>
      </c>
      <c r="E312" s="29">
        <v>70000</v>
      </c>
      <c r="F312" s="30" t="s">
        <v>8</v>
      </c>
      <c r="G312" s="31" t="s">
        <v>722</v>
      </c>
      <c r="H312" s="31" t="s">
        <v>9</v>
      </c>
      <c r="I312" s="31" t="s">
        <v>58</v>
      </c>
      <c r="J312" s="30" t="s">
        <v>613</v>
      </c>
    </row>
    <row r="313" spans="1:10" s="5" customFormat="1" ht="45" x14ac:dyDescent="0.2">
      <c r="A313" s="55" t="s">
        <v>653</v>
      </c>
      <c r="B313" s="58" t="s">
        <v>654</v>
      </c>
      <c r="C313" s="29" t="s">
        <v>655</v>
      </c>
      <c r="D313" s="29">
        <v>28000</v>
      </c>
      <c r="E313" s="29">
        <v>35000</v>
      </c>
      <c r="F313" s="30" t="s">
        <v>8</v>
      </c>
      <c r="G313" s="31" t="s">
        <v>722</v>
      </c>
      <c r="H313" s="31" t="s">
        <v>9</v>
      </c>
      <c r="I313" s="31" t="s">
        <v>58</v>
      </c>
      <c r="J313" s="30" t="s">
        <v>613</v>
      </c>
    </row>
    <row r="314" spans="1:10" s="5" customFormat="1" ht="60" x14ac:dyDescent="0.2">
      <c r="A314" s="55" t="s">
        <v>656</v>
      </c>
      <c r="B314" s="58" t="s">
        <v>657</v>
      </c>
      <c r="C314" s="29" t="s">
        <v>580</v>
      </c>
      <c r="D314" s="29">
        <v>240000</v>
      </c>
      <c r="E314" s="29">
        <v>300000</v>
      </c>
      <c r="F314" s="30" t="s">
        <v>8</v>
      </c>
      <c r="G314" s="31" t="s">
        <v>722</v>
      </c>
      <c r="H314" s="31" t="s">
        <v>9</v>
      </c>
      <c r="I314" s="31" t="s">
        <v>58</v>
      </c>
      <c r="J314" s="30" t="s">
        <v>658</v>
      </c>
    </row>
    <row r="315" spans="1:10" s="5" customFormat="1" ht="30" x14ac:dyDescent="0.2">
      <c r="A315" s="55" t="s">
        <v>659</v>
      </c>
      <c r="B315" s="58" t="s">
        <v>660</v>
      </c>
      <c r="C315" s="29" t="s">
        <v>661</v>
      </c>
      <c r="D315" s="29">
        <v>104000</v>
      </c>
      <c r="E315" s="29">
        <v>130000</v>
      </c>
      <c r="F315" s="30" t="s">
        <v>8</v>
      </c>
      <c r="G315" s="31" t="s">
        <v>722</v>
      </c>
      <c r="H315" s="31" t="s">
        <v>9</v>
      </c>
      <c r="I315" s="31" t="s">
        <v>10</v>
      </c>
      <c r="J315" s="30" t="s">
        <v>662</v>
      </c>
    </row>
    <row r="316" spans="1:10" s="5" customFormat="1" ht="45" x14ac:dyDescent="0.2">
      <c r="A316" s="55" t="s">
        <v>663</v>
      </c>
      <c r="B316" s="58" t="s">
        <v>664</v>
      </c>
      <c r="C316" s="29" t="s">
        <v>665</v>
      </c>
      <c r="D316" s="29">
        <v>32000</v>
      </c>
      <c r="E316" s="29">
        <v>40000</v>
      </c>
      <c r="F316" s="30" t="s">
        <v>8</v>
      </c>
      <c r="G316" s="31" t="s">
        <v>722</v>
      </c>
      <c r="H316" s="31" t="s">
        <v>9</v>
      </c>
      <c r="I316" s="31" t="s">
        <v>58</v>
      </c>
      <c r="J316" s="30" t="s">
        <v>666</v>
      </c>
    </row>
    <row r="317" spans="1:10" s="5" customFormat="1" ht="30" x14ac:dyDescent="0.2">
      <c r="A317" s="55" t="s">
        <v>667</v>
      </c>
      <c r="B317" s="58" t="s">
        <v>668</v>
      </c>
      <c r="C317" s="29" t="s">
        <v>346</v>
      </c>
      <c r="D317" s="29">
        <v>104000</v>
      </c>
      <c r="E317" s="29">
        <v>130000</v>
      </c>
      <c r="F317" s="30" t="s">
        <v>8</v>
      </c>
      <c r="G317" s="31" t="s">
        <v>722</v>
      </c>
      <c r="H317" s="31" t="s">
        <v>9</v>
      </c>
      <c r="I317" s="31" t="s">
        <v>54</v>
      </c>
      <c r="J317" s="30" t="s">
        <v>647</v>
      </c>
    </row>
    <row r="318" spans="1:10" s="5" customFormat="1" ht="30" x14ac:dyDescent="0.2">
      <c r="A318" s="55" t="s">
        <v>669</v>
      </c>
      <c r="B318" s="58" t="s">
        <v>670</v>
      </c>
      <c r="C318" s="29" t="s">
        <v>671</v>
      </c>
      <c r="D318" s="29">
        <v>48000</v>
      </c>
      <c r="E318" s="29">
        <v>60000</v>
      </c>
      <c r="F318" s="30" t="s">
        <v>8</v>
      </c>
      <c r="G318" s="31" t="s">
        <v>722</v>
      </c>
      <c r="H318" s="31" t="s">
        <v>9</v>
      </c>
      <c r="I318" s="31" t="s">
        <v>10</v>
      </c>
      <c r="J318" s="30" t="s">
        <v>672</v>
      </c>
    </row>
    <row r="319" spans="1:10" s="5" customFormat="1" ht="45" x14ac:dyDescent="0.2">
      <c r="A319" s="55" t="s">
        <v>673</v>
      </c>
      <c r="B319" s="58" t="s">
        <v>674</v>
      </c>
      <c r="C319" s="29" t="s">
        <v>601</v>
      </c>
      <c r="D319" s="29">
        <v>96000</v>
      </c>
      <c r="E319" s="29">
        <v>120000</v>
      </c>
      <c r="F319" s="30" t="s">
        <v>8</v>
      </c>
      <c r="G319" s="31" t="s">
        <v>722</v>
      </c>
      <c r="H319" s="31" t="s">
        <v>9</v>
      </c>
      <c r="I319" s="31" t="s">
        <v>143</v>
      </c>
      <c r="J319" s="30" t="s">
        <v>675</v>
      </c>
    </row>
    <row r="320" spans="1:10" s="5" customFormat="1" ht="30" x14ac:dyDescent="0.2">
      <c r="A320" s="55" t="s">
        <v>676</v>
      </c>
      <c r="B320" s="58" t="s">
        <v>677</v>
      </c>
      <c r="C320" s="29" t="s">
        <v>678</v>
      </c>
      <c r="D320" s="29">
        <v>36000</v>
      </c>
      <c r="E320" s="29">
        <v>45000</v>
      </c>
      <c r="F320" s="30" t="s">
        <v>8</v>
      </c>
      <c r="G320" s="31" t="s">
        <v>722</v>
      </c>
      <c r="H320" s="31" t="s">
        <v>9</v>
      </c>
      <c r="I320" s="31" t="s">
        <v>143</v>
      </c>
      <c r="J320" s="30" t="s">
        <v>675</v>
      </c>
    </row>
    <row r="321" spans="1:10" s="5" customFormat="1" ht="45" x14ac:dyDescent="0.2">
      <c r="A321" s="55" t="s">
        <v>679</v>
      </c>
      <c r="B321" s="58" t="s">
        <v>680</v>
      </c>
      <c r="C321" s="29" t="s">
        <v>580</v>
      </c>
      <c r="D321" s="29">
        <v>132000</v>
      </c>
      <c r="E321" s="29">
        <v>165000</v>
      </c>
      <c r="F321" s="30" t="s">
        <v>8</v>
      </c>
      <c r="G321" s="31" t="s">
        <v>722</v>
      </c>
      <c r="H321" s="31" t="s">
        <v>9</v>
      </c>
      <c r="I321" s="31" t="s">
        <v>143</v>
      </c>
      <c r="J321" s="30" t="s">
        <v>675</v>
      </c>
    </row>
    <row r="322" spans="1:10" s="5" customFormat="1" ht="30" x14ac:dyDescent="0.2">
      <c r="A322" s="55" t="s">
        <v>681</v>
      </c>
      <c r="B322" s="58" t="s">
        <v>682</v>
      </c>
      <c r="C322" s="29" t="s">
        <v>683</v>
      </c>
      <c r="D322" s="29">
        <v>56000</v>
      </c>
      <c r="E322" s="29">
        <v>70000</v>
      </c>
      <c r="F322" s="30" t="s">
        <v>8</v>
      </c>
      <c r="G322" s="31" t="s">
        <v>722</v>
      </c>
      <c r="H322" s="31" t="s">
        <v>9</v>
      </c>
      <c r="I322" s="31" t="s">
        <v>143</v>
      </c>
      <c r="J322" s="30" t="s">
        <v>675</v>
      </c>
    </row>
    <row r="323" spans="1:10" s="5" customFormat="1" ht="30" x14ac:dyDescent="0.2">
      <c r="A323" s="55" t="s">
        <v>684</v>
      </c>
      <c r="B323" s="58" t="s">
        <v>685</v>
      </c>
      <c r="C323" s="29" t="s">
        <v>346</v>
      </c>
      <c r="D323" s="29">
        <v>96000</v>
      </c>
      <c r="E323" s="29">
        <v>120000</v>
      </c>
      <c r="F323" s="30" t="s">
        <v>8</v>
      </c>
      <c r="G323" s="31" t="s">
        <v>722</v>
      </c>
      <c r="H323" s="31" t="s">
        <v>9</v>
      </c>
      <c r="I323" s="31" t="s">
        <v>143</v>
      </c>
      <c r="J323" s="30" t="s">
        <v>675</v>
      </c>
    </row>
    <row r="324" spans="1:10" s="5" customFormat="1" ht="45" x14ac:dyDescent="0.2">
      <c r="A324" s="55" t="s">
        <v>686</v>
      </c>
      <c r="B324" s="58" t="s">
        <v>687</v>
      </c>
      <c r="C324" s="29" t="s">
        <v>688</v>
      </c>
      <c r="D324" s="29">
        <v>92000</v>
      </c>
      <c r="E324" s="29">
        <v>115000</v>
      </c>
      <c r="F324" s="30" t="s">
        <v>8</v>
      </c>
      <c r="G324" s="31" t="s">
        <v>722</v>
      </c>
      <c r="H324" s="31" t="s">
        <v>9</v>
      </c>
      <c r="I324" s="31" t="s">
        <v>143</v>
      </c>
      <c r="J324" s="30" t="s">
        <v>675</v>
      </c>
    </row>
    <row r="325" spans="1:10" s="5" customFormat="1" ht="45" x14ac:dyDescent="0.2">
      <c r="A325" s="55" t="s">
        <v>689</v>
      </c>
      <c r="B325" s="58" t="s">
        <v>690</v>
      </c>
      <c r="C325" s="29" t="s">
        <v>314</v>
      </c>
      <c r="D325" s="29">
        <v>5522334.9100000001</v>
      </c>
      <c r="E325" s="29">
        <v>6902918.6299999999</v>
      </c>
      <c r="F325" s="30" t="s">
        <v>19</v>
      </c>
      <c r="G325" s="31" t="s">
        <v>722</v>
      </c>
      <c r="H325" s="31" t="s">
        <v>9</v>
      </c>
      <c r="I325" s="31" t="s">
        <v>23</v>
      </c>
      <c r="J325" s="30" t="s">
        <v>691</v>
      </c>
    </row>
    <row r="326" spans="1:10" s="5" customFormat="1" ht="60" x14ac:dyDescent="0.2">
      <c r="A326" s="55" t="s">
        <v>692</v>
      </c>
      <c r="B326" s="58" t="s">
        <v>693</v>
      </c>
      <c r="C326" s="29" t="s">
        <v>694</v>
      </c>
      <c r="D326" s="29">
        <v>122000</v>
      </c>
      <c r="E326" s="29">
        <v>152500</v>
      </c>
      <c r="F326" s="30" t="s">
        <v>8</v>
      </c>
      <c r="G326" s="31" t="s">
        <v>722</v>
      </c>
      <c r="H326" s="31" t="s">
        <v>9</v>
      </c>
      <c r="I326" s="31" t="s">
        <v>23</v>
      </c>
      <c r="J326" s="30" t="s">
        <v>691</v>
      </c>
    </row>
    <row r="327" spans="1:10" s="5" customFormat="1" ht="45" x14ac:dyDescent="0.2">
      <c r="A327" s="55" t="s">
        <v>695</v>
      </c>
      <c r="B327" s="58" t="s">
        <v>696</v>
      </c>
      <c r="C327" s="29" t="s">
        <v>314</v>
      </c>
      <c r="D327" s="29">
        <v>5219210.51</v>
      </c>
      <c r="E327" s="29">
        <v>6524013.1299999999</v>
      </c>
      <c r="F327" s="30" t="s">
        <v>19</v>
      </c>
      <c r="G327" s="31" t="s">
        <v>722</v>
      </c>
      <c r="H327" s="31" t="s">
        <v>9</v>
      </c>
      <c r="I327" s="31" t="s">
        <v>23</v>
      </c>
      <c r="J327" s="30" t="s">
        <v>691</v>
      </c>
    </row>
    <row r="328" spans="1:10" s="5" customFormat="1" ht="60" x14ac:dyDescent="0.2">
      <c r="A328" s="55" t="s">
        <v>697</v>
      </c>
      <c r="B328" s="58" t="s">
        <v>698</v>
      </c>
      <c r="C328" s="29" t="s">
        <v>694</v>
      </c>
      <c r="D328" s="29">
        <v>174600</v>
      </c>
      <c r="E328" s="29">
        <v>218250</v>
      </c>
      <c r="F328" s="30" t="s">
        <v>8</v>
      </c>
      <c r="G328" s="31" t="s">
        <v>722</v>
      </c>
      <c r="H328" s="31" t="s">
        <v>9</v>
      </c>
      <c r="I328" s="31" t="s">
        <v>23</v>
      </c>
      <c r="J328" s="30" t="s">
        <v>691</v>
      </c>
    </row>
    <row r="329" spans="1:10" s="5" customFormat="1" ht="30" x14ac:dyDescent="0.2">
      <c r="A329" s="55" t="s">
        <v>699</v>
      </c>
      <c r="B329" s="58" t="s">
        <v>700</v>
      </c>
      <c r="C329" s="29" t="s">
        <v>314</v>
      </c>
      <c r="D329" s="29">
        <v>5543373</v>
      </c>
      <c r="E329" s="29">
        <v>6929216.25</v>
      </c>
      <c r="F329" s="30" t="s">
        <v>19</v>
      </c>
      <c r="G329" s="31" t="s">
        <v>722</v>
      </c>
      <c r="H329" s="31" t="s">
        <v>9</v>
      </c>
      <c r="I329" s="31" t="s">
        <v>23</v>
      </c>
      <c r="J329" s="30" t="s">
        <v>691</v>
      </c>
    </row>
    <row r="330" spans="1:10" s="5" customFormat="1" ht="75" x14ac:dyDescent="0.2">
      <c r="A330" s="55" t="s">
        <v>701</v>
      </c>
      <c r="B330" s="58" t="s">
        <v>702</v>
      </c>
      <c r="C330" s="29" t="s">
        <v>694</v>
      </c>
      <c r="D330" s="29">
        <v>155000</v>
      </c>
      <c r="E330" s="29">
        <v>193750</v>
      </c>
      <c r="F330" s="30" t="s">
        <v>8</v>
      </c>
      <c r="G330" s="31" t="s">
        <v>722</v>
      </c>
      <c r="H330" s="31" t="s">
        <v>9</v>
      </c>
      <c r="I330" s="31" t="s">
        <v>23</v>
      </c>
      <c r="J330" s="30" t="s">
        <v>691</v>
      </c>
    </row>
    <row r="331" spans="1:10" s="5" customFormat="1" ht="45" x14ac:dyDescent="0.2">
      <c r="A331" s="55" t="s">
        <v>703</v>
      </c>
      <c r="B331" s="58" t="s">
        <v>704</v>
      </c>
      <c r="C331" s="29" t="s">
        <v>314</v>
      </c>
      <c r="D331" s="29">
        <v>1160596.44</v>
      </c>
      <c r="E331" s="29">
        <v>1450745.54</v>
      </c>
      <c r="F331" s="30" t="s">
        <v>19</v>
      </c>
      <c r="G331" s="31" t="s">
        <v>722</v>
      </c>
      <c r="H331" s="31" t="s">
        <v>9</v>
      </c>
      <c r="I331" s="31" t="s">
        <v>23</v>
      </c>
      <c r="J331" s="30" t="s">
        <v>691</v>
      </c>
    </row>
    <row r="332" spans="1:10" s="5" customFormat="1" ht="60" x14ac:dyDescent="0.2">
      <c r="A332" s="55" t="s">
        <v>705</v>
      </c>
      <c r="B332" s="58" t="s">
        <v>706</v>
      </c>
      <c r="C332" s="29" t="s">
        <v>694</v>
      </c>
      <c r="D332" s="29">
        <v>30200</v>
      </c>
      <c r="E332" s="29">
        <v>37750</v>
      </c>
      <c r="F332" s="30" t="s">
        <v>8</v>
      </c>
      <c r="G332" s="31" t="s">
        <v>722</v>
      </c>
      <c r="H332" s="31" t="s">
        <v>9</v>
      </c>
      <c r="I332" s="31" t="s">
        <v>23</v>
      </c>
      <c r="J332" s="30" t="s">
        <v>691</v>
      </c>
    </row>
    <row r="333" spans="1:10" s="5" customFormat="1" ht="45" x14ac:dyDescent="0.2">
      <c r="A333" s="55" t="s">
        <v>707</v>
      </c>
      <c r="B333" s="58" t="s">
        <v>708</v>
      </c>
      <c r="C333" s="29" t="s">
        <v>314</v>
      </c>
      <c r="D333" s="29">
        <v>1499237</v>
      </c>
      <c r="E333" s="29">
        <v>1874046.25</v>
      </c>
      <c r="F333" s="30" t="s">
        <v>19</v>
      </c>
      <c r="G333" s="31" t="s">
        <v>722</v>
      </c>
      <c r="H333" s="31" t="s">
        <v>9</v>
      </c>
      <c r="I333" s="31" t="s">
        <v>54</v>
      </c>
      <c r="J333" s="30" t="s">
        <v>116</v>
      </c>
    </row>
    <row r="334" spans="1:10" s="5" customFormat="1" ht="60" x14ac:dyDescent="0.2">
      <c r="A334" s="55" t="s">
        <v>709</v>
      </c>
      <c r="B334" s="58" t="s">
        <v>710</v>
      </c>
      <c r="C334" s="29" t="s">
        <v>694</v>
      </c>
      <c r="D334" s="29">
        <v>43000</v>
      </c>
      <c r="E334" s="29">
        <v>53750</v>
      </c>
      <c r="F334" s="30" t="s">
        <v>8</v>
      </c>
      <c r="G334" s="31" t="s">
        <v>722</v>
      </c>
      <c r="H334" s="31" t="s">
        <v>9</v>
      </c>
      <c r="I334" s="31" t="s">
        <v>54</v>
      </c>
      <c r="J334" s="30" t="s">
        <v>116</v>
      </c>
    </row>
    <row r="335" spans="1:10" s="5" customFormat="1" ht="45" x14ac:dyDescent="0.2">
      <c r="A335" s="55" t="s">
        <v>711</v>
      </c>
      <c r="B335" s="58" t="s">
        <v>712</v>
      </c>
      <c r="C335" s="29" t="s">
        <v>314</v>
      </c>
      <c r="D335" s="29">
        <v>2282126</v>
      </c>
      <c r="E335" s="29">
        <v>2852657.5</v>
      </c>
      <c r="F335" s="30" t="s">
        <v>19</v>
      </c>
      <c r="G335" s="31" t="s">
        <v>722</v>
      </c>
      <c r="H335" s="31" t="s">
        <v>9</v>
      </c>
      <c r="I335" s="31" t="s">
        <v>23</v>
      </c>
      <c r="J335" s="30" t="s">
        <v>259</v>
      </c>
    </row>
    <row r="336" spans="1:10" s="5" customFormat="1" ht="60" x14ac:dyDescent="0.2">
      <c r="A336" s="55" t="s">
        <v>713</v>
      </c>
      <c r="B336" s="58" t="s">
        <v>714</v>
      </c>
      <c r="C336" s="29" t="s">
        <v>694</v>
      </c>
      <c r="D336" s="29">
        <v>69472</v>
      </c>
      <c r="E336" s="29">
        <v>86840</v>
      </c>
      <c r="F336" s="30" t="s">
        <v>8</v>
      </c>
      <c r="G336" s="31" t="s">
        <v>722</v>
      </c>
      <c r="H336" s="31" t="s">
        <v>9</v>
      </c>
      <c r="I336" s="31" t="s">
        <v>23</v>
      </c>
      <c r="J336" s="30" t="s">
        <v>259</v>
      </c>
    </row>
    <row r="337" spans="1:10" s="5" customFormat="1" ht="90" x14ac:dyDescent="0.2">
      <c r="A337" s="55" t="s">
        <v>715</v>
      </c>
      <c r="B337" s="58" t="s">
        <v>716</v>
      </c>
      <c r="C337" s="29" t="s">
        <v>570</v>
      </c>
      <c r="D337" s="29">
        <v>100000</v>
      </c>
      <c r="E337" s="29">
        <v>125000</v>
      </c>
      <c r="F337" s="30" t="s">
        <v>8</v>
      </c>
      <c r="G337" s="31" t="s">
        <v>722</v>
      </c>
      <c r="H337" s="31" t="s">
        <v>9</v>
      </c>
      <c r="I337" s="31" t="s">
        <v>54</v>
      </c>
      <c r="J337" s="30" t="s">
        <v>486</v>
      </c>
    </row>
    <row r="338" spans="1:10" s="5" customFormat="1" ht="105" x14ac:dyDescent="0.2">
      <c r="A338" s="55" t="s">
        <v>717</v>
      </c>
      <c r="B338" s="58" t="s">
        <v>718</v>
      </c>
      <c r="C338" s="29" t="s">
        <v>314</v>
      </c>
      <c r="D338" s="29">
        <v>6680000</v>
      </c>
      <c r="E338" s="29">
        <v>8350000</v>
      </c>
      <c r="F338" s="30" t="s">
        <v>127</v>
      </c>
      <c r="G338" s="31" t="s">
        <v>722</v>
      </c>
      <c r="H338" s="31" t="s">
        <v>128</v>
      </c>
      <c r="I338" s="31" t="s">
        <v>10</v>
      </c>
      <c r="J338" s="30" t="s">
        <v>719</v>
      </c>
    </row>
    <row r="339" spans="1:10" ht="21" customHeight="1" x14ac:dyDescent="0.2">
      <c r="A339" s="3" t="s">
        <v>756</v>
      </c>
      <c r="B339" s="23"/>
      <c r="C339" s="24"/>
      <c r="D339" s="36">
        <f>SUM(D274:D338)</f>
        <v>33290962.949999999</v>
      </c>
      <c r="E339" s="36">
        <f>SUM(E274:E338)</f>
        <v>41613703.659999996</v>
      </c>
      <c r="F339" s="24"/>
      <c r="G339" s="24"/>
      <c r="H339" s="24"/>
      <c r="I339" s="24"/>
      <c r="J339" s="25"/>
    </row>
    <row r="340" spans="1:10" ht="21" customHeight="1" x14ac:dyDescent="0.2">
      <c r="A340" s="14" t="s">
        <v>757</v>
      </c>
      <c r="B340" s="15"/>
      <c r="C340" s="45"/>
      <c r="D340" s="38">
        <f>D339+D271+D244+D222+D197+D188+D168+D162+D157+D151+D61</f>
        <v>198597925.29999998</v>
      </c>
      <c r="E340" s="38">
        <f>E339+E271+E244+E222+E197+E188+E168+E162+E157+E151+E61</f>
        <v>247269906.59</v>
      </c>
      <c r="F340" s="39"/>
      <c r="G340" s="39"/>
      <c r="H340" s="39"/>
      <c r="I340" s="16"/>
      <c r="J340" s="17"/>
    </row>
  </sheetData>
  <mergeCells count="6">
    <mergeCell ref="A61:B61"/>
    <mergeCell ref="A106:B106"/>
    <mergeCell ref="A149:B149"/>
    <mergeCell ref="A2:J2"/>
    <mergeCell ref="A3:J3"/>
    <mergeCell ref="A108:B108"/>
  </mergeCells>
  <printOptions horizontalCentered="1" verticalCentered="1"/>
  <pageMargins left="0.15748031496062992" right="0.15748031496062992" top="0.55118110236220474" bottom="0.35433070866141736" header="0.51181102362204722" footer="0.15748031496062992"/>
  <pageSetup paperSize="9" scale="75" orientation="landscape" r:id="rId1"/>
  <headerFooter>
    <oddFooter>&amp;CStranica &amp;P</oddFooter>
  </headerFooter>
  <rowBreaks count="2" manualBreakCount="2">
    <brk id="162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</vt:lpstr>
      <vt:lpstr>PLAN!Print_Area</vt:lpstr>
      <vt:lpstr>PLAN!Print_Titles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Ivaniš Zdjelar Vanja</cp:lastModifiedBy>
  <cp:lastPrinted>2019-01-16T09:39:04Z</cp:lastPrinted>
  <dcterms:created xsi:type="dcterms:W3CDTF">2004-01-30T09:33:00Z</dcterms:created>
  <dcterms:modified xsi:type="dcterms:W3CDTF">2019-01-22T12:12:22Z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