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mc:AlternateContent xmlns:mc="http://schemas.openxmlformats.org/markup-compatibility/2006">
    <mc:Choice Requires="x15">
      <x15ac:absPath xmlns:x15ac="http://schemas.microsoft.com/office/spreadsheetml/2010/11/ac" url="C:\Users\ibriks_goran\Documents\2019\Predmeti u 2019\Javna nabava\14 - EO OŠ Pehlin-Blažić\2-Za objavu-savjetovanje\"/>
    </mc:Choice>
  </mc:AlternateContent>
  <bookViews>
    <workbookView xWindow="0" yWindow="0" windowWidth="28800" windowHeight="12435" tabRatio="921" activeTab="1"/>
  </bookViews>
  <sheets>
    <sheet name="NASLOVNA" sheetId="35" r:id="rId1"/>
    <sheet name="SVEUKUPNA REKAPITULACIJA" sheetId="36" r:id="rId2"/>
    <sheet name="001_OPĆI_I_TEHNIČKI_UVJETI" sheetId="37" r:id="rId3"/>
    <sheet name="1_REKAPITULACIJA" sheetId="51" r:id="rId4"/>
    <sheet name="100_PRIPREMNI_RADOVI" sheetId="38" r:id="rId5"/>
    <sheet name="200_ZIDARSKI_RADOVI" sheetId="39" r:id="rId6"/>
    <sheet name="300_IZOLATERSKI_RADOVI" sheetId="40" r:id="rId7"/>
    <sheet name="400_FASADERSKI_RADOVI" sheetId="41" r:id="rId8"/>
    <sheet name="500_ALU_STOLARIJA" sheetId="42" r:id="rId9"/>
    <sheet name="600_KAMENOREZAČKI_RADOVI" sheetId="43" r:id="rId10"/>
    <sheet name="700_LIMARSKI_RADOVI" sheetId="44" r:id="rId11"/>
    <sheet name="800_LIČILAČKI_RADOVI" sheetId="45" r:id="rId12"/>
    <sheet name="900_BRAVARSKI_RADOVI" sheetId="46" r:id="rId13"/>
    <sheet name="1000_UREĐENJE_OKOLIŠA" sheetId="47" r:id="rId14"/>
    <sheet name="1100_KIPARSKI_RADOVI" sheetId="48" r:id="rId15"/>
    <sheet name="1200_GIPSKARTONSKI_RADOVI" sheetId="49" r:id="rId16"/>
    <sheet name="1300_OSTALI_RADOVI" sheetId="50" r:id="rId17"/>
    <sheet name="2_ELEKTRO_UVOD" sheetId="63" r:id="rId18"/>
    <sheet name="2_ELEKTRO REK" sheetId="64" r:id="rId19"/>
    <sheet name="2.1_EL. INSTALACIJA" sheetId="65" r:id="rId20"/>
    <sheet name="2.2_KOTLOVNICA" sheetId="66" r:id="rId21"/>
    <sheet name="2.3_SZM" sheetId="67" r:id="rId22"/>
    <sheet name="2.4_ISPITIVANJE" sheetId="68" r:id="rId23"/>
    <sheet name="3_STROJARSKI RADOVI" sheetId="62" r:id="rId24"/>
  </sheets>
  <definedNames>
    <definedName name="ELEKTRIČNA_INSTALACIJA_ZAJEDNIČKE_POTROŠNJE" localSheetId="19">#REF!</definedName>
    <definedName name="ELEKTRIČNA_INSTALACIJA_ZAJEDNIČKE_POTROŠNJE" localSheetId="20">#REF!</definedName>
    <definedName name="ELEKTRIČNA_INSTALACIJA_ZAJEDNIČKE_POTROŠNJE" localSheetId="21">#REF!</definedName>
    <definedName name="ELEKTRIČNA_INSTALACIJA_ZAJEDNIČKE_POTROŠNJE" localSheetId="22">#REF!</definedName>
    <definedName name="ELEKTRIČNA_INSTALACIJA_ZAJEDNIČKE_POTROŠNJE" localSheetId="18">#REF!</definedName>
    <definedName name="ELEKTRIČNA_INSTALACIJA_ZAJEDNIČKE_POTROŠNJE" localSheetId="17">#REF!</definedName>
    <definedName name="ELEKTRIČNA_INSTALACIJA_ZAJEDNIČKE_POTROŠNJE" localSheetId="23">#REF!</definedName>
    <definedName name="ELEKTRIČNA_INSTALACIJA_ZAJEDNIČKE_POTROŠNJE">#REF!</definedName>
    <definedName name="hrk">#REF!</definedName>
    <definedName name="kn" localSheetId="19">#REF!</definedName>
    <definedName name="kn" localSheetId="20">#REF!</definedName>
    <definedName name="kn" localSheetId="21">#REF!</definedName>
    <definedName name="kn" localSheetId="22">#REF!</definedName>
    <definedName name="kn" localSheetId="18">#REF!</definedName>
    <definedName name="kn" localSheetId="17">#REF!</definedName>
    <definedName name="kn" localSheetId="23">#REF!</definedName>
    <definedName name="kn">#REF!</definedName>
    <definedName name="_xlnm.Print_Area" localSheetId="2">'001_OPĆI_I_TEHNIČKI_UVJETI'!$A$1:$L$50</definedName>
    <definedName name="_xlnm.Print_Area" localSheetId="3">'1_REKAPITULACIJA'!$A$1:$F$42</definedName>
    <definedName name="_xlnm.Print_Area" localSheetId="4">'100_PRIPREMNI_RADOVI'!$A$1:$G$50</definedName>
    <definedName name="_xlnm.Print_Area" localSheetId="14">'1100_KIPARSKI_RADOVI'!$A$1:$G$12</definedName>
    <definedName name="_xlnm.Print_Area" localSheetId="15">'1200_GIPSKARTONSKI_RADOVI'!$A$1:$G$12</definedName>
    <definedName name="_xlnm.Print_Area" localSheetId="16">'1300_OSTALI_RADOVI'!$A$1:$H$28</definedName>
    <definedName name="_xlnm.Print_Area" localSheetId="19">'2.1_EL. INSTALACIJA'!#REF!</definedName>
    <definedName name="_xlnm.Print_Area" localSheetId="21">'2.3_SZM'!#REF!</definedName>
    <definedName name="_xlnm.Print_Area" localSheetId="22">'2.4_ISPITIVANJE'!$A$1:$J$16</definedName>
    <definedName name="_xlnm.Print_Area" localSheetId="18">'2_ELEKTRO REK'!$A$1:$J$21</definedName>
    <definedName name="_xlnm.Print_Area" localSheetId="17">'2_ELEKTRO_UVOD'!#REF!</definedName>
    <definedName name="_xlnm.Print_Area" localSheetId="23">'3_STROJARSKI RADOVI'!$B$1:$G$740</definedName>
    <definedName name="_xlnm.Print_Area" localSheetId="7">'400_FASADERSKI_RADOVI'!$A$1:$G$23</definedName>
    <definedName name="_xlnm.Print_Area" localSheetId="8">'500_ALU_STOLARIJA'!$A$1:$H$215</definedName>
    <definedName name="_xlnm.Print_Area" localSheetId="1">'SVEUKUPNA REKAPITULACIJA'!$A$1:$F$25</definedName>
    <definedName name="_xlnm.Print_Titles" localSheetId="4">'100_PRIPREMNI_RADOVI'!$3:$5</definedName>
    <definedName name="_xlnm.Print_Titles" localSheetId="13">'1000_UREĐENJE_OKOLIŠA'!$1:$3</definedName>
    <definedName name="_xlnm.Print_Titles" localSheetId="16">'1300_OSTALI_RADOVI'!$1:$3</definedName>
    <definedName name="_xlnm.Print_Titles" localSheetId="19">'2.1_EL. INSTALACIJA'!#REF!</definedName>
    <definedName name="_xlnm.Print_Titles" localSheetId="21">'2.3_SZM'!#REF!</definedName>
    <definedName name="_xlnm.Print_Titles" localSheetId="22">'2.4_ISPITIVANJE'!#REF!</definedName>
    <definedName name="_xlnm.Print_Titles" localSheetId="18">'2_ELEKTRO REK'!#REF!</definedName>
    <definedName name="_xlnm.Print_Titles" localSheetId="17">'2_ELEKTRO_UVOD'!#REF!</definedName>
    <definedName name="_xlnm.Print_Titles" localSheetId="5">'200_ZIDARSKI_RADOVI'!$1:$3</definedName>
    <definedName name="_xlnm.Print_Titles" localSheetId="23">'3_STROJARSKI RADOVI'!$1:$7</definedName>
    <definedName name="_xlnm.Print_Titles" localSheetId="6">'300_IZOLATERSKI_RADOVI'!$1:$3</definedName>
    <definedName name="_xlnm.Print_Titles" localSheetId="7">'400_FASADERSKI_RADOVI'!$1:$3</definedName>
    <definedName name="_xlnm.Print_Titles" localSheetId="8">'500_ALU_STOLARIJA'!$3:$5</definedName>
    <definedName name="_xlnm.Print_Titles" localSheetId="9">'600_KAMENOREZAČKI_RADOVI'!$1:$3</definedName>
    <definedName name="_xlnm.Print_Titles" localSheetId="10">'700_LIMARSKI_RADOVI'!$1:$3</definedName>
    <definedName name="_xlnm.Print_Titles" localSheetId="12">'900_BRAVARSKI_RADOVI'!$1:$3</definedName>
    <definedName name="pt" localSheetId="19">#REF!</definedName>
    <definedName name="pt" localSheetId="20">#REF!</definedName>
    <definedName name="pt" localSheetId="21">#REF!</definedName>
    <definedName name="pt" localSheetId="22">#REF!</definedName>
    <definedName name="pt" localSheetId="18">#REF!</definedName>
    <definedName name="pt" localSheetId="17">#REF!</definedName>
    <definedName name="pt" localSheetId="23">#REF!</definedName>
    <definedName name="pt">#REF!</definedName>
    <definedName name="UKUPNO_4___STAN_BR_3" localSheetId="19">#REF!</definedName>
    <definedName name="UKUPNO_4___STAN_BR_3" localSheetId="20">#REF!</definedName>
    <definedName name="UKUPNO_4___STAN_BR_3" localSheetId="21">#REF!</definedName>
    <definedName name="UKUPNO_4___STAN_BR_3" localSheetId="22">#REF!</definedName>
    <definedName name="UKUPNO_4___STAN_BR_3" localSheetId="18">#REF!</definedName>
    <definedName name="UKUPNO_4___STAN_BR_3" localSheetId="17">#REF!</definedName>
    <definedName name="UKUPNO_4___STAN_BR_3" localSheetId="23">#REF!</definedName>
    <definedName name="UKUPNO_4___STAN_BR_3">#REF!</definedName>
  </definedNames>
  <calcPr calcId="152511" fullPrecision="0"/>
  <extLst>
    <ext xmlns:mx="http://schemas.microsoft.com/office/mac/excel/2008/main" uri="{7523E5D3-25F3-A5E0-1632-64F254C22452}">
      <mx:ArchID Flags="2"/>
    </ext>
  </extLst>
</workbook>
</file>

<file path=xl/calcChain.xml><?xml version="1.0" encoding="utf-8"?>
<calcChain xmlns="http://schemas.openxmlformats.org/spreadsheetml/2006/main">
  <c r="J10" i="68" l="1"/>
  <c r="J13" i="68"/>
  <c r="J7" i="68"/>
  <c r="J41" i="67"/>
  <c r="J38" i="67"/>
  <c r="J35" i="67"/>
  <c r="J32" i="67"/>
  <c r="J29" i="67"/>
  <c r="J26" i="67"/>
  <c r="J23" i="67"/>
  <c r="J20" i="67"/>
  <c r="J17" i="67"/>
  <c r="J14" i="67"/>
  <c r="J11" i="67"/>
  <c r="J8" i="67"/>
  <c r="J10" i="66"/>
  <c r="J7" i="66"/>
  <c r="J62" i="65"/>
  <c r="J59" i="65"/>
  <c r="J16" i="68" l="1"/>
  <c r="J12" i="64" s="1"/>
  <c r="J43" i="67"/>
  <c r="J10" i="64" s="1"/>
  <c r="J12" i="66"/>
  <c r="J8" i="64" s="1"/>
  <c r="H24" i="50"/>
  <c r="H25" i="50"/>
  <c r="H26" i="50"/>
  <c r="H17" i="50"/>
  <c r="H18" i="50"/>
  <c r="H19" i="50"/>
  <c r="H20" i="50"/>
  <c r="H21" i="50"/>
  <c r="H22" i="50"/>
  <c r="H23" i="50"/>
  <c r="H16" i="50"/>
  <c r="H12" i="50"/>
  <c r="H13" i="50"/>
  <c r="H14" i="50"/>
  <c r="H11" i="50"/>
  <c r="H28" i="50" s="1"/>
  <c r="H7" i="50"/>
  <c r="H8" i="50"/>
  <c r="H9" i="50"/>
  <c r="H6" i="50"/>
  <c r="G7" i="49"/>
  <c r="G8" i="49"/>
  <c r="G9" i="49"/>
  <c r="G10" i="49"/>
  <c r="G6" i="49"/>
  <c r="G8" i="48"/>
  <c r="G9" i="48"/>
  <c r="G10" i="48"/>
  <c r="G7" i="48"/>
  <c r="G9" i="47"/>
  <c r="G10" i="47"/>
  <c r="G11" i="47"/>
  <c r="G12" i="47"/>
  <c r="G13" i="47"/>
  <c r="G14" i="47"/>
  <c r="G15" i="47"/>
  <c r="G8" i="47"/>
  <c r="G6" i="47"/>
  <c r="G14" i="46"/>
  <c r="G15" i="46"/>
  <c r="G16" i="46"/>
  <c r="G17" i="46"/>
  <c r="G13" i="46"/>
  <c r="G12" i="46"/>
  <c r="G11" i="46"/>
  <c r="G10" i="46"/>
  <c r="G8" i="46"/>
  <c r="G7" i="46"/>
  <c r="G6" i="46"/>
  <c r="G9" i="44"/>
  <c r="G10" i="44"/>
  <c r="G11" i="44"/>
  <c r="G12" i="44"/>
  <c r="G13" i="44"/>
  <c r="G14" i="44"/>
  <c r="G15" i="44"/>
  <c r="G16" i="44"/>
  <c r="G17" i="44"/>
  <c r="G18" i="44"/>
  <c r="G19" i="44"/>
  <c r="G20" i="44"/>
  <c r="G21" i="44"/>
  <c r="G22" i="44"/>
  <c r="G23" i="44"/>
  <c r="G24" i="44"/>
  <c r="G25" i="44"/>
  <c r="G26" i="44"/>
  <c r="G8" i="44"/>
  <c r="G7" i="44"/>
  <c r="I8" i="43"/>
  <c r="I9" i="43"/>
  <c r="I10" i="43"/>
  <c r="I11" i="43"/>
  <c r="I12" i="43"/>
  <c r="I13" i="43"/>
  <c r="I14" i="43"/>
  <c r="I15" i="43"/>
  <c r="I16" i="43"/>
  <c r="I17" i="43"/>
  <c r="I18" i="43"/>
  <c r="I19" i="43"/>
  <c r="I20" i="43"/>
  <c r="I21" i="43"/>
  <c r="I22" i="43"/>
  <c r="I23" i="43"/>
  <c r="I24" i="43"/>
  <c r="I25" i="43"/>
  <c r="I26" i="43"/>
  <c r="I27" i="43"/>
  <c r="I28" i="43"/>
  <c r="I29" i="43"/>
  <c r="I30" i="43"/>
  <c r="I31" i="43"/>
  <c r="I32" i="43"/>
  <c r="I33" i="43"/>
  <c r="I34" i="43"/>
  <c r="I35" i="43"/>
  <c r="I36" i="43"/>
  <c r="I37" i="43"/>
  <c r="I38" i="43"/>
  <c r="I39" i="43"/>
  <c r="I40" i="43"/>
  <c r="I41" i="43"/>
  <c r="I42" i="43"/>
  <c r="I43" i="43"/>
  <c r="I44" i="43"/>
  <c r="I45" i="43"/>
  <c r="I46" i="43"/>
  <c r="I47" i="43"/>
  <c r="I48" i="43"/>
  <c r="I49" i="43"/>
  <c r="I50" i="43"/>
  <c r="I51" i="43"/>
  <c r="I52" i="43"/>
  <c r="I53" i="43"/>
  <c r="I54" i="43"/>
  <c r="I55" i="43"/>
  <c r="I56" i="43"/>
  <c r="I57" i="43"/>
  <c r="I58" i="43"/>
  <c r="I59" i="43"/>
  <c r="I60" i="43"/>
  <c r="I61" i="43"/>
  <c r="I62" i="43"/>
  <c r="I63" i="43"/>
  <c r="I64" i="43"/>
  <c r="I65" i="43"/>
  <c r="I66" i="43"/>
  <c r="I67" i="43"/>
  <c r="I68" i="43"/>
  <c r="I7" i="43"/>
  <c r="H213" i="42"/>
  <c r="H211" i="42"/>
  <c r="H209" i="42"/>
  <c r="H207" i="42"/>
  <c r="H205" i="42"/>
  <c r="H204" i="42"/>
  <c r="H200" i="42"/>
  <c r="H201" i="42"/>
  <c r="H202" i="42"/>
  <c r="H199" i="42"/>
  <c r="H197" i="42"/>
  <c r="H196" i="42"/>
  <c r="H194" i="42"/>
  <c r="H192" i="42"/>
  <c r="H190" i="42"/>
  <c r="H189" i="42"/>
  <c r="H187" i="42"/>
  <c r="H186" i="42"/>
  <c r="H184" i="42"/>
  <c r="H183" i="42"/>
  <c r="H181" i="42"/>
  <c r="H180" i="42"/>
  <c r="H178" i="42"/>
  <c r="H177" i="42"/>
  <c r="H175" i="42"/>
  <c r="H174" i="42"/>
  <c r="H172" i="42"/>
  <c r="H171" i="42"/>
  <c r="H169" i="42"/>
  <c r="H168" i="42"/>
  <c r="H166" i="42"/>
  <c r="H165" i="42"/>
  <c r="H163" i="42"/>
  <c r="H162" i="42"/>
  <c r="H160" i="42"/>
  <c r="H159" i="42"/>
  <c r="H157" i="42"/>
  <c r="H156" i="42"/>
  <c r="H154" i="42"/>
  <c r="H152" i="42"/>
  <c r="H151" i="42"/>
  <c r="H149" i="42"/>
  <c r="H148" i="42"/>
  <c r="H146" i="42"/>
  <c r="H145" i="42"/>
  <c r="H143" i="42"/>
  <c r="H142" i="42"/>
  <c r="H140" i="42"/>
  <c r="H139" i="42"/>
  <c r="H137" i="42"/>
  <c r="H136" i="42"/>
  <c r="H134" i="42"/>
  <c r="H133" i="42"/>
  <c r="H131" i="42"/>
  <c r="H130" i="42"/>
  <c r="H124" i="42"/>
  <c r="H125" i="42"/>
  <c r="H126" i="42"/>
  <c r="H127" i="42"/>
  <c r="H128" i="42"/>
  <c r="H123" i="42"/>
  <c r="H121" i="42"/>
  <c r="H120" i="42"/>
  <c r="H118" i="42"/>
  <c r="H117" i="42"/>
  <c r="H115" i="42"/>
  <c r="H114" i="42"/>
  <c r="H112" i="42"/>
  <c r="H111" i="42"/>
  <c r="H109" i="42"/>
  <c r="H108" i="42"/>
  <c r="H107" i="42"/>
  <c r="H106" i="42"/>
  <c r="H102" i="42"/>
  <c r="H103" i="42"/>
  <c r="H104" i="42"/>
  <c r="H101" i="42"/>
  <c r="H98" i="42"/>
  <c r="H99" i="42"/>
  <c r="H97" i="42"/>
  <c r="H95" i="42"/>
  <c r="H94" i="42"/>
  <c r="H90" i="42"/>
  <c r="H91" i="42"/>
  <c r="H92" i="42"/>
  <c r="H89" i="42"/>
  <c r="H87" i="42"/>
  <c r="H86" i="42"/>
  <c r="H80" i="42"/>
  <c r="H81" i="42"/>
  <c r="H82" i="42"/>
  <c r="H83" i="42"/>
  <c r="H84" i="42"/>
  <c r="H79" i="42"/>
  <c r="H75" i="42"/>
  <c r="H76" i="42"/>
  <c r="H77" i="42"/>
  <c r="H74" i="42"/>
  <c r="H72" i="42"/>
  <c r="H71" i="42"/>
  <c r="H69" i="42"/>
  <c r="H68" i="42"/>
  <c r="H66" i="42"/>
  <c r="H65" i="42"/>
  <c r="H63" i="42"/>
  <c r="H62" i="42"/>
  <c r="H60" i="42"/>
  <c r="H59" i="42"/>
  <c r="H57" i="42"/>
  <c r="H56" i="42"/>
  <c r="H54" i="42"/>
  <c r="H53" i="42"/>
  <c r="H51" i="42"/>
  <c r="H50" i="42"/>
  <c r="H48" i="42"/>
  <c r="H47" i="42"/>
  <c r="H43" i="42"/>
  <c r="H44" i="42"/>
  <c r="H45" i="42"/>
  <c r="H42" i="42"/>
  <c r="H40" i="42"/>
  <c r="H38" i="42"/>
  <c r="H37" i="42"/>
  <c r="H35" i="42"/>
  <c r="H34" i="42"/>
  <c r="H30" i="42"/>
  <c r="H31" i="42"/>
  <c r="H32" i="42"/>
  <c r="H29" i="42"/>
  <c r="F23" i="51" l="1"/>
  <c r="I70" i="43"/>
  <c r="F16" i="51" s="1"/>
  <c r="H215" i="42"/>
  <c r="F15" i="51" s="1"/>
  <c r="G17" i="47"/>
  <c r="F20" i="51" s="1"/>
  <c r="G28" i="44"/>
  <c r="F17" i="51" s="1"/>
  <c r="G19" i="46"/>
  <c r="F19" i="51" s="1"/>
  <c r="G12" i="48"/>
  <c r="F21" i="51" s="1"/>
  <c r="G12" i="49"/>
  <c r="F22" i="51" s="1"/>
  <c r="G7" i="45"/>
  <c r="G8" i="45"/>
  <c r="G9" i="45"/>
  <c r="G10" i="45"/>
  <c r="G11" i="45"/>
  <c r="G12" i="45"/>
  <c r="G6" i="45"/>
  <c r="G21" i="41"/>
  <c r="G20" i="41"/>
  <c r="G19" i="41"/>
  <c r="G18" i="41"/>
  <c r="G17" i="41"/>
  <c r="G16" i="41"/>
  <c r="G15" i="41"/>
  <c r="G14" i="41"/>
  <c r="G13" i="41"/>
  <c r="G12" i="41"/>
  <c r="G11" i="41"/>
  <c r="G10" i="41"/>
  <c r="G9" i="41"/>
  <c r="G8" i="41"/>
  <c r="G7" i="41"/>
  <c r="G6" i="41"/>
  <c r="G16" i="40"/>
  <c r="G15" i="40"/>
  <c r="G14" i="40"/>
  <c r="G13" i="40"/>
  <c r="G12" i="40"/>
  <c r="G11" i="40"/>
  <c r="G10" i="40"/>
  <c r="G9" i="40"/>
  <c r="G8" i="40"/>
  <c r="G7" i="40"/>
  <c r="G6" i="40"/>
  <c r="G17" i="39"/>
  <c r="G16" i="39"/>
  <c r="G15" i="39"/>
  <c r="G14" i="39"/>
  <c r="G13" i="39"/>
  <c r="G12" i="39"/>
  <c r="G11" i="39"/>
  <c r="G10" i="39"/>
  <c r="G9" i="39"/>
  <c r="G8" i="39"/>
  <c r="G7" i="39"/>
  <c r="G6" i="39"/>
  <c r="G48" i="38"/>
  <c r="G47" i="38"/>
  <c r="G46" i="38"/>
  <c r="G45" i="38"/>
  <c r="G44" i="38"/>
  <c r="G43" i="38"/>
  <c r="G42" i="38"/>
  <c r="G41" i="38"/>
  <c r="G40" i="38"/>
  <c r="G39" i="38"/>
  <c r="G38" i="38"/>
  <c r="G37" i="38"/>
  <c r="G36" i="38"/>
  <c r="G35" i="38"/>
  <c r="G34" i="38"/>
  <c r="G33" i="38"/>
  <c r="G32" i="38"/>
  <c r="G31" i="38"/>
  <c r="G30" i="38"/>
  <c r="G29" i="38"/>
  <c r="G28" i="38"/>
  <c r="G26" i="38"/>
  <c r="G25" i="38"/>
  <c r="G24" i="38"/>
  <c r="G23" i="38"/>
  <c r="G22" i="38"/>
  <c r="G21" i="38"/>
  <c r="G19" i="38"/>
  <c r="G18" i="38"/>
  <c r="G16" i="38"/>
  <c r="G15" i="38"/>
  <c r="G14" i="38"/>
  <c r="G13" i="38"/>
  <c r="G12" i="38"/>
  <c r="G11" i="38"/>
  <c r="G10" i="38"/>
  <c r="G9" i="38"/>
  <c r="G8" i="38"/>
  <c r="G18" i="40" l="1"/>
  <c r="G50" i="38"/>
  <c r="F6" i="51" s="1"/>
  <c r="G23" i="41"/>
  <c r="F9" i="51" s="1"/>
  <c r="G19" i="39"/>
  <c r="F7" i="51" s="1"/>
  <c r="F8" i="51"/>
  <c r="G14" i="45"/>
  <c r="F18" i="51" s="1"/>
  <c r="F25" i="51" s="1"/>
  <c r="G708" i="62"/>
  <c r="G703" i="62"/>
  <c r="G697" i="62"/>
  <c r="G690" i="62"/>
  <c r="G684" i="62"/>
  <c r="G677" i="62"/>
  <c r="G673" i="62"/>
  <c r="G669" i="62"/>
  <c r="G668" i="62"/>
  <c r="G664" i="62"/>
  <c r="G660" i="62"/>
  <c r="G655" i="62"/>
  <c r="G650" i="62"/>
  <c r="G645" i="62"/>
  <c r="G641" i="62"/>
  <c r="G635" i="62"/>
  <c r="G632" i="62"/>
  <c r="G629" i="62"/>
  <c r="G711" i="62" s="1"/>
  <c r="G618" i="62"/>
  <c r="G612" i="62"/>
  <c r="G609" i="62"/>
  <c r="G606" i="62"/>
  <c r="G599" i="62"/>
  <c r="G593" i="62"/>
  <c r="G586" i="62"/>
  <c r="G559" i="62"/>
  <c r="G555" i="62"/>
  <c r="G551" i="62"/>
  <c r="G549" i="62"/>
  <c r="G545" i="62"/>
  <c r="G541" i="62"/>
  <c r="G539" i="62"/>
  <c r="G530" i="62"/>
  <c r="G520" i="62"/>
  <c r="G519" i="62"/>
  <c r="G514" i="62"/>
  <c r="G496" i="62"/>
  <c r="G493" i="62"/>
  <c r="G489" i="62"/>
  <c r="G488" i="62"/>
  <c r="G487" i="62"/>
  <c r="G481" i="62"/>
  <c r="G478" i="62"/>
  <c r="G477" i="62"/>
  <c r="G473" i="62"/>
  <c r="G472" i="62"/>
  <c r="G468" i="62"/>
  <c r="G467" i="62"/>
  <c r="G466" i="62"/>
  <c r="G462" i="62"/>
  <c r="G447" i="62"/>
  <c r="G439" i="62"/>
  <c r="G429" i="62"/>
  <c r="G406" i="62"/>
  <c r="G386" i="62"/>
  <c r="G380" i="62"/>
  <c r="G376" i="62"/>
  <c r="G363" i="62"/>
  <c r="G360" i="62"/>
  <c r="G303" i="62"/>
  <c r="G298" i="62"/>
  <c r="G293" i="62"/>
  <c r="G234" i="62"/>
  <c r="G231" i="62"/>
  <c r="G228" i="62"/>
  <c r="G224" i="62"/>
  <c r="G217" i="62"/>
  <c r="G212" i="62"/>
  <c r="G208" i="62"/>
  <c r="G204" i="62"/>
  <c r="G199" i="62"/>
  <c r="G193" i="62"/>
  <c r="G186" i="62"/>
  <c r="G182" i="62"/>
  <c r="G178" i="62"/>
  <c r="G171" i="62"/>
  <c r="G126" i="62"/>
  <c r="G121" i="62"/>
  <c r="G114" i="62"/>
  <c r="G108" i="62"/>
  <c r="G103" i="62"/>
  <c r="G100" i="62"/>
  <c r="G95" i="62"/>
  <c r="G89" i="62"/>
  <c r="E55" i="65"/>
  <c r="J55" i="65" s="1"/>
  <c r="E49" i="65"/>
  <c r="J49" i="65" s="1"/>
  <c r="E45" i="65"/>
  <c r="J45" i="65" s="1"/>
  <c r="E25" i="65"/>
  <c r="J25" i="65" s="1"/>
  <c r="C727" i="62"/>
  <c r="C725" i="62"/>
  <c r="C723" i="62"/>
  <c r="C721" i="62"/>
  <c r="C719" i="62"/>
  <c r="B87" i="62"/>
  <c r="B712" i="62"/>
  <c r="C711" i="62"/>
  <c r="B711" i="62"/>
  <c r="B710" i="62"/>
  <c r="E550" i="62"/>
  <c r="E232" i="62"/>
  <c r="E205" i="62"/>
  <c r="B23" i="51"/>
  <c r="B22" i="51"/>
  <c r="B21" i="51"/>
  <c r="B20" i="51"/>
  <c r="B18" i="51"/>
  <c r="B19" i="51"/>
  <c r="B17" i="51"/>
  <c r="B16" i="51"/>
  <c r="B15" i="51"/>
  <c r="B9" i="51"/>
  <c r="B8" i="51"/>
  <c r="B7" i="51"/>
  <c r="B6" i="51"/>
  <c r="F11" i="51" l="1"/>
  <c r="F28" i="51" s="1"/>
  <c r="F5" i="36" s="1"/>
  <c r="J65" i="65"/>
  <c r="J6" i="64" s="1"/>
  <c r="J14" i="64" s="1"/>
  <c r="G561" i="62"/>
  <c r="G723" i="62" s="1"/>
  <c r="G622" i="62"/>
  <c r="G725" i="62" s="1"/>
  <c r="G130" i="62"/>
  <c r="G719" i="62" s="1"/>
  <c r="G237" i="62"/>
  <c r="G721" i="62" s="1"/>
  <c r="G727" i="62"/>
  <c r="B89" i="62"/>
  <c r="B719" i="62"/>
  <c r="F30" i="51" l="1"/>
  <c r="F32" i="51" s="1"/>
  <c r="F7" i="36"/>
  <c r="J15" i="64"/>
  <c r="J16" i="64" s="1"/>
  <c r="G730" i="62"/>
  <c r="B91" i="62"/>
  <c r="G732" i="62" l="1"/>
  <c r="G734" i="62" s="1"/>
  <c r="F9" i="36"/>
  <c r="F11" i="36" s="1"/>
  <c r="B97" i="62"/>
  <c r="B102" i="62" s="1"/>
  <c r="F13" i="36" l="1"/>
  <c r="F15" i="36" s="1"/>
  <c r="B105" i="62"/>
  <c r="B110" i="62" l="1"/>
  <c r="B116" i="62" s="1"/>
  <c r="B123" i="62" s="1"/>
  <c r="C130" i="62" s="1"/>
  <c r="B133" i="62" l="1"/>
  <c r="B721" i="62" s="1"/>
  <c r="B135" i="62" l="1"/>
  <c r="B173" i="62" l="1"/>
  <c r="B180" i="62" l="1"/>
  <c r="B184" i="62" s="1"/>
  <c r="B188" i="62" s="1"/>
  <c r="B195" i="62" s="1"/>
  <c r="B201" i="62" s="1"/>
  <c r="B206" i="62" s="1"/>
  <c r="B210" i="62" s="1"/>
  <c r="B215" i="62" s="1"/>
  <c r="B219" i="62" s="1"/>
  <c r="B226" i="62" s="1"/>
  <c r="B230" i="62" s="1"/>
  <c r="B233" i="62" s="1"/>
  <c r="C237" i="62" s="1"/>
  <c r="B239" i="62" l="1"/>
  <c r="B723" i="62" s="1"/>
  <c r="B241" i="62" l="1"/>
  <c r="B295" i="62" l="1"/>
  <c r="B300" i="62" s="1"/>
  <c r="B305" i="62" l="1"/>
  <c r="B362" i="62" s="1"/>
  <c r="B365" i="62" s="1"/>
  <c r="B378" i="62" s="1"/>
  <c r="B382" i="62" s="1"/>
  <c r="B388" i="62" s="1"/>
  <c r="B408" i="62" s="1"/>
  <c r="B431" i="62" s="1"/>
  <c r="B449" i="62" s="1"/>
  <c r="B464" i="62" s="1"/>
  <c r="B470" i="62" s="1"/>
  <c r="B475" i="62" s="1"/>
  <c r="B480" i="62" s="1"/>
  <c r="B483" i="62" s="1"/>
  <c r="B491" i="62" s="1"/>
  <c r="B495" i="62" s="1"/>
  <c r="B498" i="62" s="1"/>
  <c r="B516" i="62" s="1"/>
  <c r="B522" i="62" s="1"/>
  <c r="B532" i="62" s="1"/>
  <c r="B541" i="62" s="1"/>
  <c r="B543" i="62" s="1"/>
  <c r="B547" i="62" s="1"/>
  <c r="B551" i="62" s="1"/>
  <c r="B553" i="62" s="1"/>
  <c r="B557" i="62" s="1"/>
  <c r="C561" i="62" l="1"/>
  <c r="B563" i="62"/>
  <c r="B725" i="62" l="1"/>
  <c r="B565" i="62"/>
  <c r="B588" i="62" s="1"/>
  <c r="B595" i="62" s="1"/>
  <c r="B601" i="62" s="1"/>
  <c r="B608" i="62" s="1"/>
  <c r="B611" i="62" s="1"/>
  <c r="B614" i="62" s="1"/>
  <c r="C622" i="62" s="1"/>
  <c r="B625" i="62" l="1"/>
  <c r="B727" i="62" s="1"/>
  <c r="B627" i="62" l="1"/>
  <c r="B631" i="62" s="1"/>
  <c r="B634" i="62" s="1"/>
  <c r="B637" i="62" s="1"/>
  <c r="B643" i="62" s="1"/>
  <c r="B647" i="62" s="1"/>
  <c r="B652" i="62" s="1"/>
  <c r="B657" i="62" s="1"/>
  <c r="B662" i="62" s="1"/>
  <c r="B666" i="62" s="1"/>
  <c r="B671" i="62" s="1"/>
  <c r="B675" i="62" s="1"/>
  <c r="B679" i="62" s="1"/>
  <c r="B686" i="62" s="1"/>
  <c r="B692" i="62" s="1"/>
  <c r="B699" i="62" s="1"/>
  <c r="B705" i="62" s="1"/>
</calcChain>
</file>

<file path=xl/sharedStrings.xml><?xml version="1.0" encoding="utf-8"?>
<sst xmlns="http://schemas.openxmlformats.org/spreadsheetml/2006/main" count="2194" uniqueCount="1235">
  <si>
    <t>m</t>
  </si>
  <si>
    <t>6.</t>
  </si>
  <si>
    <t>kom</t>
  </si>
  <si>
    <t>1.</t>
  </si>
  <si>
    <t>2.</t>
  </si>
  <si>
    <t>á</t>
  </si>
  <si>
    <t>3.</t>
  </si>
  <si>
    <t>4.</t>
  </si>
  <si>
    <t>5.</t>
  </si>
  <si>
    <t>-</t>
  </si>
  <si>
    <t>7.</t>
  </si>
  <si>
    <t xml:space="preserve"> </t>
  </si>
  <si>
    <t>ISPITIVANJE INSTALACIJE I TEHNIČKA DOKUMENTACIJA</t>
  </si>
  <si>
    <t>UVOD</t>
  </si>
  <si>
    <t xml:space="preserve"> je li građevni proizvod isporučen s oznakom sukladnosti u skladu sa važećim propisom kojim se uređuje označavanje građevnih proizvoda i podudaraju li se podaci na dokumentaciji s kojom je građevni proizvod isporučen s podacima u propisanoj oznaci</t>
  </si>
  <si>
    <t>je li građevni proizvod isporučen sa potrebnim ispravama o sukladnosti ili tehničkim dopuštenjima</t>
  </si>
  <si>
    <t>jesu li svojstva, uključivo i rok uporabe građevnog proizvoda te podaci značajni za njegovu ugradnju, uporabu i utjecaj na svojstva i trajnost električne instalacije sukladni svojstvima i podacima određenim glavnim projektom</t>
  </si>
  <si>
    <t>U svim stavkama ovog troškovnika, prilikom izrade ponude, obuhvaćeni su ukupni troškovi materijala, opreme i rada za potpuno dovršenje cjelokupnog posla uključujući:</t>
  </si>
  <si>
    <t>nabavu i transport na gradilište</t>
  </si>
  <si>
    <t>spajanje i montažu opreme prema priloženoj tehničkoj dokumentaciji i uputama proizvođača, uz korištenje kvalitetnog elektroinstalacijskog materijala uporabom kvalificirane i stručne radne snage</t>
  </si>
  <si>
    <t xml:space="preserve">Prilikom narudžbe instalacijskog materijala, opreme i uređaja te tijekom izvođenja radova Izvođač je dužan primjenjivati  odredbe sljedećih zakona i propisa: </t>
  </si>
  <si>
    <t>je li građevni proizvod isporučen s tehničkim uputama za ugradnju i uporabu na službenom jeziku</t>
  </si>
  <si>
    <t>REKAPITULACIJA UKUPNIH TROŠKOVA</t>
  </si>
  <si>
    <t>2</t>
  </si>
  <si>
    <t>Tehnički propis za niskonaponske električne instalacije (N.N. 5/10)</t>
  </si>
  <si>
    <t>Zakon o zaštiti od požara (N.N. 92/10)</t>
  </si>
  <si>
    <t>Tehnički propis za sustave zaštite od djelovanja munje na građevinama (N.N. 87/08 i N.N. 33/10)</t>
  </si>
  <si>
    <t>Prilikom preuzimanja proizvoda potrebnih za izvođenje navedenih radova izvođač mora obavezno utvrditi:</t>
  </si>
  <si>
    <t>kn</t>
  </si>
  <si>
    <t>1</t>
  </si>
  <si>
    <t>UKUPNO</t>
  </si>
  <si>
    <t>1.2.</t>
  </si>
  <si>
    <t>1.3.</t>
  </si>
  <si>
    <t>1.1.</t>
  </si>
  <si>
    <t>2.2.</t>
  </si>
  <si>
    <t>4.1.</t>
  </si>
  <si>
    <t>3</t>
  </si>
  <si>
    <t>4</t>
  </si>
  <si>
    <t>PDV</t>
  </si>
  <si>
    <t>Cijena bez PDV-a</t>
  </si>
  <si>
    <t>Projektant:</t>
  </si>
  <si>
    <t>Zakon o gradnji (N.N. br., 153/13)</t>
  </si>
  <si>
    <t>Zakon o građevnim proizvodima (N.N. br.,76/13, 30/14)</t>
  </si>
  <si>
    <t>Zakon o tehničkim zahtjevima za proizvode i ocjenjivanju sukladnosti (NN 80/13, 14/14)</t>
  </si>
  <si>
    <t>UKUPNO 3 - KROVNE HVATALJKE:</t>
  </si>
  <si>
    <t>Ispitivanje sustava zaštite od djelovanja munje sukladno "Tehničkom propisu za sustave zaštite od djelovanja munje na građevinama"  te izdavanje zapisnika o pregledu i ispitivanju od strane ovlaštene osobe.</t>
  </si>
  <si>
    <t>Zakon o zaštiti na radu (N.N. br. 71/14, 118/14, 154/14)</t>
  </si>
  <si>
    <t>Zakon o poslovima i djelatnostima prostornog uređenja i gradnje (NN br. 78/15)</t>
  </si>
  <si>
    <t>UKUPNO 1 - EL. INSTALACIJA:</t>
  </si>
  <si>
    <t>1.4.</t>
  </si>
  <si>
    <t>1.5.</t>
  </si>
  <si>
    <t>1.6.</t>
  </si>
  <si>
    <t>4.2.</t>
  </si>
  <si>
    <t>4.3.</t>
  </si>
  <si>
    <t>SUSTAV ZAŠTITE OD DJELOVANJA MUNJE</t>
  </si>
  <si>
    <t>Iskop u tlu da se dođe do "zdravog" dijela postojećeg spoja odvoda na uzemljivač. Novi odvodi se postavljaju sukladno projektu na iste pozicije kao postojeći.</t>
  </si>
  <si>
    <t>Nabava zaštitne trake ili zaštitni sloj "bitumen", od spoja na postojeću traku do visine 20cm iznad izlaza iz poda novog okruglog vodiča odvoda. U cijenu uključiti spojnicu uzemljivača i odvoda od nehrđajućeg čelika.</t>
  </si>
  <si>
    <t>Nabava kutije mjernog spoja za okrugli vodič, kutija se ugrađuje u fasadu na visinu 150cm od gotovog poda. Potrebno je u kutiji predvidjeti zaštitu od neželjenog toplinskog mosta - toplinska izolacija fasade. Materijal kutije je nehrđajući čelik. Mjerni spoj izvesti spojnicama za  inox vodič φ8mm. Obratiti pozornost da je mjerni spoj lako dostupan i rastavljiv.</t>
  </si>
  <si>
    <t>Nabava križne spojnice za aluminijski vodič φ8mm</t>
  </si>
  <si>
    <r>
      <t xml:space="preserve">Nabava zidnog nosača od nehrđajućeg čelika s vijkom, za okrugli vodič </t>
    </r>
    <r>
      <rPr>
        <sz val="12"/>
        <rFont val="Calibri"/>
        <family val="2"/>
      </rPr>
      <t>φ</t>
    </r>
    <r>
      <rPr>
        <sz val="12"/>
        <rFont val="Times New Roman"/>
        <family val="1"/>
      </rPr>
      <t>8mm, nosač se montira svakih 1,5m po visini odvoda sustava zaštite od djelovanja munje. .</t>
    </r>
  </si>
  <si>
    <t>Nabava okruglog vodiča od aluminija φ8mm, za krovne hvataljke, postavljanje na nosače.</t>
  </si>
  <si>
    <t>Nabava nosača okruglog vodiča φ8mm za crijep-mediteran i sljemenike.</t>
  </si>
  <si>
    <t>Nabava nosača okruglog vodiča φ8mm za lindu crijepa-mediteran.</t>
  </si>
  <si>
    <r>
      <t xml:space="preserve">Nabava okruglog vodiča od nehrđajućeg čelika </t>
    </r>
    <r>
      <rPr>
        <sz val="12"/>
        <rFont val="Calibri"/>
        <family val="2"/>
      </rPr>
      <t>φ</t>
    </r>
    <r>
      <rPr>
        <sz val="12"/>
        <rFont val="Times New Roman"/>
        <family val="1"/>
      </rPr>
      <t>8mm, za vertikalne odvode, postavljaju se podžbukno. Spoj ide direktno na uzemljivač pa na mjerni spoj i dalje do krovne hvataljke. Mjerni spoj se izvodi ugradnjom u zid. Obratiti pažnju na toplinski most u izolaciji fasade.</t>
    </r>
  </si>
  <si>
    <t>Nabava nosača, okruglog vodiča φ8mm, od nehrđajućeg čelika za rubni lim debljine do 5mm za učvršćivanje odvoda na opšavni lim krova. (Krovne terase)</t>
  </si>
  <si>
    <t>Nabava nosača i izrada štapnih hvataljki koje nadvisuju dimnjak kotlovnice za 20cm sukladno projektu. 
Hvataljka aluminijske izvedbe D8mm</t>
  </si>
  <si>
    <t>ELEKTRIČNA INSTALACIJA RASVJETE</t>
  </si>
  <si>
    <t>Prizemlje učionica 01</t>
  </si>
  <si>
    <t>Prizemlje knjižnica</t>
  </si>
  <si>
    <t>Prizemlje učionica informatike</t>
  </si>
  <si>
    <t>Prizemlje učionica 02</t>
  </si>
  <si>
    <t>Prizemlje učionica 03</t>
  </si>
  <si>
    <t>Prizemlje učionica 04</t>
  </si>
  <si>
    <t>Prizemlje učionica 05</t>
  </si>
  <si>
    <t>Prizemlje učionica 06</t>
  </si>
  <si>
    <t>Prvi kat učionica 07</t>
  </si>
  <si>
    <t>Prvi kat učionica informatike</t>
  </si>
  <si>
    <t>Prvi kat zbornica 01</t>
  </si>
  <si>
    <t>Prvi kat zbornica 02</t>
  </si>
  <si>
    <t>Prvi kat učionica 08</t>
  </si>
  <si>
    <t>Prvi kat učionica 09</t>
  </si>
  <si>
    <t>Prvi kat učionica 10</t>
  </si>
  <si>
    <t>Prvi kat učionica 11</t>
  </si>
  <si>
    <t>Prvi kat učionica 12</t>
  </si>
  <si>
    <t>x</t>
  </si>
  <si>
    <t>Prizemlje hodnik</t>
  </si>
  <si>
    <t>Prostor za priredbe</t>
  </si>
  <si>
    <t>Prizemlje ulazni hall</t>
  </si>
  <si>
    <t>Ured defektologa</t>
  </si>
  <si>
    <t>Prizemlje blagavaona</t>
  </si>
  <si>
    <t>Prizemlje kuhinja</t>
  </si>
  <si>
    <t>Hodnik prema dvorani</t>
  </si>
  <si>
    <t>Svlačionice 1</t>
  </si>
  <si>
    <t>Svlačionice 2</t>
  </si>
  <si>
    <t>Prvi kat hodnik</t>
  </si>
  <si>
    <t>Ured računovodstva</t>
  </si>
  <si>
    <t>Ured tajništva</t>
  </si>
  <si>
    <t>Ured pedagoga</t>
  </si>
  <si>
    <t>Ured ravnatelja</t>
  </si>
  <si>
    <t>Stubište 1</t>
  </si>
  <si>
    <t>Stubište 2</t>
  </si>
  <si>
    <t>Stubište 3</t>
  </si>
  <si>
    <t>Strop sportske dvorane</t>
  </si>
  <si>
    <t>Ulaz u školu</t>
  </si>
  <si>
    <t>Vanjski zid škole</t>
  </si>
  <si>
    <t>Vanjski zid dvorane</t>
  </si>
  <si>
    <t xml:space="preserve">Demontaža svih postojećih rasvjetnih armatura, koje se mjenjaju novim LED armaturama. Zbrinjavanje demontiranih armatura na predviđeni deponij.
</t>
  </si>
  <si>
    <t>Nabava kabela za potrebe spajanje novih rasvjetnih armatura. Koristi se postojeća električna instalacije tj. nove armature se spajaju na postojeće strujne krugove i sklopke za uključivanje. Duljina novog kabela uzima u obzir samo eventulano nadodavanje ili zamjena dijela postojeće el. instalacije rasvjete.
Osigirači ili prekidači koji štite novu rasvjetu ne smiju biti veće nazivne struje od 10A.
Kabel NYM 3x1,5.
U cijenu kabela uključiti sav prespojni materijal koji je potreban za spajanje na postojeću instalaciju rasvjete prostorija. Također PNT cijevi i nosače za po potrebi nadžbuknu ugradnju.</t>
  </si>
  <si>
    <t>2.1</t>
  </si>
  <si>
    <t xml:space="preserve">Nabava sigurnosne protupanične LED armature, autonomije 1h, u cijenu uključiti kabel NYM 3x1,5 za spajanje armature na razdjelnik kotlovnice (cca. 6m). Ugradnja iznad izlaznih vrata hodnika kotlovnice 
Kategorija uređaja: II 2GD
Protueksplozijska zaštita: Ex d IIC T6 Gb  
</t>
  </si>
  <si>
    <t>Radovi prespajanje novog plinskog kotla i pumpi na postojeću električnu instalaciju kotlovnice. Pozicije novih pumpi i kotla odgovaraju postojećem stanju. U cijenu uključiti sav prespojni materijal.</t>
  </si>
  <si>
    <t>UKUPNO 2 - EL. INSTALACIJA KOTLOVNICE:</t>
  </si>
  <si>
    <t>ELEKTRIČNA INSTALACIJA KOTLOVNICE</t>
  </si>
  <si>
    <t>3.1.</t>
  </si>
  <si>
    <t>3.2.</t>
  </si>
  <si>
    <t>3.3.</t>
  </si>
  <si>
    <t>3.4.</t>
  </si>
  <si>
    <t>3.5.</t>
  </si>
  <si>
    <t>3.6.</t>
  </si>
  <si>
    <t>3.7.</t>
  </si>
  <si>
    <t>3.8.</t>
  </si>
  <si>
    <t>3.9.</t>
  </si>
  <si>
    <t>3.10</t>
  </si>
  <si>
    <t>3.11</t>
  </si>
  <si>
    <t>3.12</t>
  </si>
  <si>
    <t>kolovoz 2016., Omišalj</t>
  </si>
  <si>
    <t>datum i mjesto izrade:</t>
  </si>
  <si>
    <r>
      <t>DEJAN TOIĆ</t>
    </r>
    <r>
      <rPr>
        <sz val="10"/>
        <color indexed="8"/>
        <rFont val="Exo"/>
        <family val="3"/>
      </rPr>
      <t>, mag.ing.aedif.</t>
    </r>
  </si>
  <si>
    <t>ODGOVORNA OSOBA:</t>
  </si>
  <si>
    <t>GLAVNI PROJEKTANT</t>
  </si>
  <si>
    <t>PR-2-2016-420</t>
  </si>
  <si>
    <t>BROJ PROJEKTA:</t>
  </si>
  <si>
    <t>TROŠKOVNIK PROJEKTIRANIH RADOVA I OPREME</t>
  </si>
  <si>
    <t>SADRŽAJ:</t>
  </si>
  <si>
    <t>ENERGETSKA OBNOVA OSNOVNE ŠKOLE PEHLIN</t>
  </si>
  <si>
    <t>VRSTA PROJEKTA:</t>
  </si>
  <si>
    <t>HR - 51000 RIJEKA</t>
  </si>
  <si>
    <t>Korzo 16</t>
  </si>
  <si>
    <t>GRAD RIJEKA</t>
  </si>
  <si>
    <t>INVESTITOR:</t>
  </si>
  <si>
    <t>Pehlin 34</t>
  </si>
  <si>
    <t>LOKACIJA:</t>
  </si>
  <si>
    <t xml:space="preserve">k.č. 3350/1  k.o. Marinići </t>
  </si>
  <si>
    <t>OSNOVNA ŠKOLA PEHLIN</t>
  </si>
  <si>
    <t>GRAĐEVINA:</t>
  </si>
  <si>
    <t>GRAĐEVINSKO-OBRTNIČKI RADOVI</t>
  </si>
  <si>
    <t>SVEUKUPNO (HRK):</t>
  </si>
  <si>
    <t>HRK</t>
  </si>
  <si>
    <t>STROJARSKI RADOVI</t>
  </si>
  <si>
    <t>ELEKTROTEHNIČKI RADOVI</t>
  </si>
  <si>
    <t>SVEUKUPNA REKAPITULACIJA</t>
  </si>
  <si>
    <t>2.4.  Svi djelovi izvedenih radova, bilo kao zasebni elementi ili cjeline, bilo kao sklopovi, moraju biti izvedeni tako da potpuno odgovaraju namijenjenoj funkciji. Ukoliko bilo koji dio cjeline ne može biti u funkciji zbog propusta projekta, a na taj propust izvoditelj nije ukazao prije potpisivanja ugovora o izvođenju radova, dužan je taj dio dovesti u funkciju o svom trošku.</t>
  </si>
  <si>
    <t>2.3.  Ukoliko izvoditelj  do primopredaje radova ne otkloni uočene nedostatke, a isti prema stručnoj ocjeni nadzornog inženjera - putem  upisa u Građevinski dnevnik, nemaju utjecaja na stabilnost i sigurnost izvedenih radova, svi neotklonjeni nedostaci sanirati će se na teret izvoditelja i kod okonačnog obračuna odrediti umanjena vrijednost jediničnih cijena za neotklonjene nedostatke.</t>
  </si>
  <si>
    <t>2.2.  Nekvalitetno izvedeni radovi neće se obračunavati sve dok se ne otklone nedostaci. Obračunati i isplatiti se može samo one stavke iz opisa radova za koje je nadzorni inženjer ovjerio da su izvedene u potpunosti i kvalitetno.</t>
  </si>
  <si>
    <t>2.1.  Prilikom izvedbe ugovorenih radova izvoditelj je dužan pridržavati se odredbi važećih propisa;  normi, tehničkih propisa za pojedinu vrstu radova,  preporuka HUPFAS-a,  standarda i uzanci,  te sve izvesti kvalitetno.  Za radove na krovu od osobite je važnosti naglasiti da svi djelatnici koriste odgovarajuću obuću s ravnim i mekanim potplatom, odnosno da preko svoje standardne obuće koriste  adekvatnu zaštitu - navlaku od debljeg filca.</t>
  </si>
  <si>
    <t>2.     TEHNIČKI UVJETI ZA IZVEDBU RADOVA</t>
  </si>
  <si>
    <t>Način obračuna određuju ugovorom  investitor i izvoditelj. U opisu radova opisan je način kako i iz kojih se materijala imaju izvesti pojedini radovi. Za slučaj da opis pojedinih radova po mišljenju izvoditelja ili bilo kojeg drugog sudionika u gradnji nije potpun, izvoditelj je predmetne radove dužan izvesti svrsishodno i u skladu s važećim normama i standardima, te prema pravilima i uzancama. Za sve tako izvedene radove izvoditelj nema pravo na bilo kakvu dodatnu odštetu ili promjenu jedinične cijene dane u ponudi, ukoliko to nije naglasio u posebnom podnesku prilikom podnošenja ponude za izvedbu predmetnih radova. Način obračunavanja  izvedenih radova određen je opisom radova. U slučaju nedovoljno ili nejasno opisanog načina obračuna, primjeniti će se odredbe važećih normi, standarda i propisa.</t>
  </si>
  <si>
    <t>1.9.  Obračun izvedenih radova</t>
  </si>
  <si>
    <t>1.8.  Atesti za izvedene radove</t>
  </si>
  <si>
    <t>1.7.  Čišćenje gradilišta</t>
  </si>
  <si>
    <t>1.6.  Kvaliteta izvedbe radova</t>
  </si>
  <si>
    <t>Izvoditelj je dužan izvesti sva potrebna postrojenja za rad;  kao skele, potporne i zaštitne  ograde, dizalice i skladišta, te dobaviti i postaviti potrebne strojeve, odnosno potreban pribor i alat. Izvoditelj je dužan poduzeti sve mjere sigurnosti, tako da ne bude nikakvih smetnji i opasnosti po život i zdravlje zaposlenih djelatnika, osoblja i prolaznika. Izvoditelj je dužan poduzeti svemjere zaštite na radu, sukladno Zakonu o zaštiti naradu  i odgovarn je inspekciji zaštite na radu.</t>
  </si>
  <si>
    <t>1.5.  Postrojenja za rad</t>
  </si>
  <si>
    <t>Izvoditelj je dužan o svom trošku osigurati čuvanje gradilišta, svih postrojenja,  materijala, alata strojeva i sl., kako svojih tako i kooperanata. Nadzor na čuvanju pada na teret izvoditelja i on je odgovoran za svaku štetu ili krađu nastalu s ovog osnova.</t>
  </si>
  <si>
    <t>1.4.  Čuvanje gradilišta</t>
  </si>
  <si>
    <t>Izvoditelj je dužan o svom trošku osigurati radove i  zgradu od štetnog upliva vremenskih i elementarnih nepogoda i svih ostalih mogućih šteta i oštećenja za vrijeme trajanja ugovorenih radova, sve do uspješnog tehničkog prijema, odnosno zapisnika o primopredaji radova sačinjegog i ovjerenog  od strane  investitora, nadzornog inženjera i izvoditelja.
Svaka šteta koja bi bila prouzročena na gradilištu u tijeku izvođenja radova, na susjednim građevinama ili prometnicama, vozilima ili pješacima, pada na teret izvoditelja koji je dužan nastalu štetu odstraniti ili nadoknaditi u najkraćem mogućem vremenu.</t>
  </si>
  <si>
    <t>1.3. Osiguranje radova</t>
  </si>
  <si>
    <t>1.2. Izvedba prema projektu i eventualne izmjene</t>
  </si>
  <si>
    <t>1.1. Jedinične cijene</t>
  </si>
  <si>
    <t>1.  OPĆI UVJETI</t>
  </si>
  <si>
    <t>OSTALI RADOVI</t>
  </si>
  <si>
    <t>PRIPREMNI RADOVI</t>
  </si>
  <si>
    <t>m3</t>
  </si>
  <si>
    <t>STROJNI I RUČNI ISKOP</t>
  </si>
  <si>
    <t>UKUPNA</t>
  </si>
  <si>
    <t>JEDINIČNA</t>
  </si>
  <si>
    <t>CIJENA</t>
  </si>
  <si>
    <t>KOLIČINA</t>
  </si>
  <si>
    <t>JM</t>
  </si>
  <si>
    <t>PUNI OPIS</t>
  </si>
  <si>
    <t>SKRAĆENI OPIS</t>
  </si>
  <si>
    <t>BR.</t>
  </si>
  <si>
    <t>ČIŠĆENJE RASLINJA ŽARDINJERE</t>
  </si>
  <si>
    <t>m2</t>
  </si>
  <si>
    <t>Nakon pripreme vanjske zidne površine za radove na sanaciji, pranja mlazom vode pod pritiskom i  sušenja potrebno je izvesti impregnaciju ukupne površine fasada dubinskom nano impregnacijom. Obračun po m2 ukupne fasadne površine.</t>
  </si>
  <si>
    <t>IMPREGNACIJA FASADNE POVRŠINE</t>
  </si>
  <si>
    <t>RUŠENJE PODGLEDA UNUTARNJEG STUBIŠTA</t>
  </si>
  <si>
    <t>RUŠENJE PODGLEDA PROSTORA ZA PRIREDBE</t>
  </si>
  <si>
    <t>RUŠENJE PODGLEDA KNJIŽNICE</t>
  </si>
  <si>
    <t>RUŠENJE PARAPETNIH ZIDOVA NA KROVU</t>
  </si>
  <si>
    <t>RUŠENJE ŠUPLJEG ZIDA OD OPEKE</t>
  </si>
  <si>
    <t>DEMONTAŽA SENDVIČ PANELA IZNAD GLAVNOG ULAZA</t>
  </si>
  <si>
    <t>SKIDANJE DOTRAJALE FASADNE ŽBUKE - NOVI DIO</t>
  </si>
  <si>
    <t>SKIDANJE DOTRAJALE FASADNE ŽBUKE - STARI DIO</t>
  </si>
  <si>
    <t xml:space="preserve">SKIDANJE POKROVA NADSTREŠNICE </t>
  </si>
  <si>
    <t>ODVOZ KONTEJNERA</t>
  </si>
  <si>
    <t>DEMONTAŽA I PONOVNA MONTAŽA SPORTSKE OPREME U DVORANI</t>
  </si>
  <si>
    <t>DEMONTAŽA I PONOVNA MONTAŽA INSTALACIJA OPREME U ŠKOLI - UNUTARNJE STUBIŠTE</t>
  </si>
  <si>
    <t xml:space="preserve">DEMONTAŽA I PONOVNA MONTAŽA INSTALACIJA OPREME U ŠKOLI - PROSTOR ZA PRIREDBE I KNJIŽNICA </t>
  </si>
  <si>
    <t>DEMONTAŽA I PONOVNA MONTAŽA INSTALACIJA OPREME U ŠKOLI - KNJIŽNICA</t>
  </si>
  <si>
    <t>DEMONTAŽA I PONOVNA MONTAŽA VIDEO NADZORA</t>
  </si>
  <si>
    <t>DEMONTAŽA I PONOVNA MONTAŽA RASVJETNIH TIJELA</t>
  </si>
  <si>
    <t xml:space="preserve"> m'</t>
  </si>
  <si>
    <t>vertikalni oluk</t>
  </si>
  <si>
    <t>117.2.</t>
  </si>
  <si>
    <t>horizontalni oluk</t>
  </si>
  <si>
    <t>117.1.</t>
  </si>
  <si>
    <t>DEMONTAŽA VERTIKALNIH I HORIZONTALNIH OLUKA</t>
  </si>
  <si>
    <t>DEMONTAŽA STAKLENIH STIJENA DVORANE</t>
  </si>
  <si>
    <t>DEMONTAŽA VANJSKE STOLARIJE - DVORANA</t>
  </si>
  <si>
    <t>DEMONTAŽA OKVIRA POSTOJEĆIH BRISOLEJA - ŠKOLA</t>
  </si>
  <si>
    <t>DEMONTAŽA VANJSKE STOLARIJE - ŠKOLA</t>
  </si>
  <si>
    <t>dvorana</t>
  </si>
  <si>
    <t>112.2.</t>
  </si>
  <si>
    <t>škola</t>
  </si>
  <si>
    <t>112.1.</t>
  </si>
  <si>
    <t>DEMONTAŽA PROZORSKIH KLUPČICA</t>
  </si>
  <si>
    <t>greda</t>
  </si>
  <si>
    <t>111.2.</t>
  </si>
  <si>
    <t>stup</t>
  </si>
  <si>
    <t>111.1.</t>
  </si>
  <si>
    <t>DEMONTAŽA DRVENIH GREDA I STUPOVA - DVORANA</t>
  </si>
  <si>
    <t>DEMONTAŽA I REŠETKE ZA VENTILACIJU - DVORANA</t>
  </si>
  <si>
    <t>DEMONTAŽA LIMENIH NADSTREŠNICA - STARI DIO</t>
  </si>
  <si>
    <t>DEMONTAŽA NOSAČA METALNIH DRŽAČA GRILJA - STARI DIO</t>
  </si>
  <si>
    <t>DEMONTAŽA NOSAČA ZA STIJEG - STARI I NOVI DIO</t>
  </si>
  <si>
    <t>DEMONTAŽA I PONOVNA MONTAŽA PORTAFONA</t>
  </si>
  <si>
    <t>DEMONTAŽA I PONOVNA MONTAŽA PLOČA</t>
  </si>
  <si>
    <t>kpl</t>
  </si>
  <si>
    <t>Dobava, montaža i demontaža dizalice za vertikalni transport materijala. Izvođač je dužan ograditi te propisno zaštititi i označiti prostor oko dizalice. Obračun po kompletu bez obzira na tip korištene dizalice.</t>
  </si>
  <si>
    <t>DIZALICA</t>
  </si>
  <si>
    <t>Dobava, doprema, montaža i demontaža  skele za pješake u nivou prizemlja. Potrebno je zaštiti pješački prilaz objektu sa jugozapadne i sjeverozapadne strane za vrijeme trajanja svih radova. Preostali dio objekta nije potrebno štititi, ali je potrebno ograditi ogradom gradilišta da bi se onemogućio prilaz objektu. Skelu izvesti prema važećim tehničkim propisima. Obračun po m2 postavljene skele.</t>
  </si>
  <si>
    <t xml:space="preserve">TUNELSKA SKELA ZA PROLAZ PJEŠAKA </t>
  </si>
  <si>
    <t>Dobava, doprema, montaža i demontaža  cijevne fasadne skele s postavom zaštitnog platna po cijeloj vanjskoj površini. Skelu izvesti prema važećim tehničkim propisima. Izvođač je dužan naručiti statički proračun sklele. Jedinična cijena uključuje jutene zavjese i naknadnu demontažu i čišćenje skele. Pridržavati se sigurnosnih propisa, Pravilnika o tehničkim normativima za fasadne skele te Pravilnika o gospodarenju građevnim otpadom. Skelu treba postaviti tako da  se nesmetano može pristupiti radovima na svim pročeljima istovremeno. Skela mora nadvisiti najvišu točku krovne etaže (vijenac - krovna ploča) za minimalno 120 cm. Obračun po m2 postavljene skele.</t>
  </si>
  <si>
    <t>FASADNA SKELA</t>
  </si>
  <si>
    <t>ZIDARSKI RADOVI</t>
  </si>
  <si>
    <t>ZIDARSKI POPRAVAK ŽARDINJERE</t>
  </si>
  <si>
    <t>RAVNANJE POSTOJEĆEG NADTEMELJNOG ZIDA</t>
  </si>
  <si>
    <t>ZIDARSKI POPRAVAK PROSTORA PARAPETNOG ZIDA</t>
  </si>
  <si>
    <t>ZIDARSKI POPRAVAK PODGLEDA IZNAD ULAZA</t>
  </si>
  <si>
    <t>ZIDARSKI POPRAVAK PROSTORA ŠUPLJEG ZIDA OD OPEKE</t>
  </si>
  <si>
    <t>ZIDARSKI POPRAVAK  PODGLEDA UNUTARNJEG STUBIŠTA</t>
  </si>
  <si>
    <t>ZIDARSKI POPRAVAK  PODGLEDA PROSTORA ZA PRIREDBE</t>
  </si>
  <si>
    <t>ZIDARSKI POPRAVAK  PODGLEDA KNJIŽNICE</t>
  </si>
  <si>
    <t>ZIDARSKI POPRAVAK  NA NEIZOLIRANIM DIJELOVIMA FASADE - NOVI DIO</t>
  </si>
  <si>
    <t>ZIDARSKI POPRAVAK  NA NEIZOLIRANIM DIJELOVIMA FASADE - STARI DIO</t>
  </si>
  <si>
    <t>POPRAVAK FASADNE POVRŠINE  - NOVI DIO</t>
  </si>
  <si>
    <t>IZOLATERSKI RADOVI</t>
  </si>
  <si>
    <t>TOPLINSKA IZOLACIJA MINERALNOM VUNOM - PODGLED IZNAD GLAVNOG ULAZA</t>
  </si>
  <si>
    <t>TOPLINSKA IZOLACIJA MINERALNOM VUNOM - PODGLED UNUTARNJEG STUBIŠTA</t>
  </si>
  <si>
    <t>TOPLINSKA IZOLACIJA MINERALNOM VUNOM - PODGLED PROSTORA ZA PRIREDBE</t>
  </si>
  <si>
    <t>TOPLINSKA IZOLACIJA MINERALNOM VUNOM - PODGLED KNJŽNICE</t>
  </si>
  <si>
    <t>TOPLINSKA IZOLACIJA MINERALNOM VUNOM - STROP PREMA TAVANU  (NOVI DIO)</t>
  </si>
  <si>
    <t>TOPLINSKA IZOLACIJA MINERALNOM VUNOM - STROP PREMA TAVANU  (STARI DIO)</t>
  </si>
  <si>
    <t xml:space="preserve">m' </t>
  </si>
  <si>
    <t>HIDROIZOLACIJA NAVRHU IZOLIRAJUĆEG SLOJA MINERALNE VUNE</t>
  </si>
  <si>
    <t xml:space="preserve">HIDROIZOLACIJA VERTIKALNOG SPOJA ZIDA DVORANE S HORIZONTALNIM POVRŠINAMA </t>
  </si>
  <si>
    <t xml:space="preserve">HIDROIZOLACIJA VERTIKALNOG SPOJA ZIDA ŠKOLE S HORIZONTALNIM POVRŠINAMA </t>
  </si>
  <si>
    <t>FASADERSKI RADOVI</t>
  </si>
  <si>
    <t>IZRADA ZAVRŠNOG DEKORATIVNOG SLOJA KULIR ŽBUKE - SOKL - DVORANA</t>
  </si>
  <si>
    <t>IZRADA ETICS FASADNG SUSTAVA XPS-OM - SOKL - DVORANA</t>
  </si>
  <si>
    <t>IZRADA ZAVRŠNOG DEKORATIVNOG SLOJA - DVORANA (PRATEĆI SADRŽAJ)</t>
  </si>
  <si>
    <t>IZRADA ETICS FASADNOG SUSTAVA MINERALNOM VUNOM - DVORANA (PRATEĆI SADRŽAJ)</t>
  </si>
  <si>
    <t>Dobava i ugradnja PVC okapnica na pozicijama rubova i podgleda radi sprečavanja podlijevanja kišnice.  Iste okapnice postavljaju se i na rubove svih otvora na pročeljima. Jedinična cijena uključuje  sav potreban rad i materijal za izvođenje svih faza radova za potpuno dovršenje opisanog rada. Izvesti sve u skladu s uputama proizvođača. Obračun po m' ugrađene PVC okapnice.</t>
  </si>
  <si>
    <t>UGRADNJA PVC OKAPNICA</t>
  </si>
  <si>
    <t>Toplinska izolacija podnožja (sokla) u kontaktu fasade sa balkonom starog dijela školske zgrade. Izvesti  prema Detalju iz projekta u visini od tla prema koti na nacrtu od cca 30 cm. Izolacijski sloj je XPS ploča u sloju debljine 8 cm.  Prije  postavljanja XPS ploča, obavezno treba postaviti hidroizolacijsku traku na spoju zida s podnim betonom nogostupa oko zgrade. Hidroizolacija nije u cijeni ove stavke - vidi posebnu stavku. XPS se lijepi na prethodno pripremljenu podlogu ljepilom otpornim na vlagu i pričvršćuje se u zid fasadnim PVC pričvrsnicama sa čeličnim uloškom. Dubina sidrenja min 4 cm. Na izolaciju se nanose dva sloja  ljepila u kojeg se utapa "pancer" mrežica (250 - 300 gr/m2). Površina se izravnava ljepilom. Jedinična cijena uključuje čišćenje gradilišta, odvoz otpadnog materijala na deponij te sav potreban rad i materijal za izvođenje svih faza radova za potpuno dovršenje opisanog rada. Izvesti sve u skladu s uputama proizvođača. Obračun po m2 izvedennog sokla.</t>
  </si>
  <si>
    <t>IZRADA ETICS FASADNG SUSTAVA XPS-OM - BALKON (STARI DIO)</t>
  </si>
  <si>
    <t>IZRADA ZAVRŠNOG DEKORATIVNOG SLOJA KULIR ŽBUKE - SOKL</t>
  </si>
  <si>
    <t>Toplinska izolacija podnožja (sokla) u kontaktu fasade sa tlom po cijeloj dužini  opsega pročelja školske zgrade. Izvesti  prema Detalju iz projekta u visini od tla prema koti na nacrtu od 15 do 150 cm (ovisno o visinI nadtemeljnih zidova i sl.). Izolacijski sloj je XPS (ekstrudirani polistiren)  u sloju debljine 5 cm.  Prije  postavljanja XPS ploča, obavezno treba postaviti hidroizolacijsku traku na spoju zida s podnim betonom nogostupa oko zgrade. Hidroizolacija nije u cijeni ove stavke - vidi posebnu stavku. XPS se lijepi na prethodno pripremljenu podlogu ljepilom otpornim na vlagu i pričvršćuje se u zid fasadnim PVC pričvrsnicama sa čeličnim uloškom. Dubina sidrenja min 4 cm. Na izolaciju se nanose dva sloja  ljepila u kojeg se utapa "pancer" mrežica (250 - 300 gr/m2). Površina se izravnava ljepilom. Jedinična cijena uključuje čišćenje gradilišta, odvoz otpadnog materijala na deponij te sav potreban rad i materijal za izvođenje svih faza radova za potpuno dovršenje opisanog rada. Izvesti sve u skladu s uputama proizvođača. Obračun po m2 izvedennog sokla.</t>
  </si>
  <si>
    <t>IZRADA ETICS FASADNG SUSTAVA XPS-OM - SOKL</t>
  </si>
  <si>
    <t>IZRADA ZAVRŠNOG DEKORATIVNOG SLOJA - KOTLOVNICA</t>
  </si>
  <si>
    <t>IZRADA ETICS FASADNOG SUSTAVA MINERALNOM VUNOM - KOTLOVNICA</t>
  </si>
  <si>
    <t>IZRADA ZAVRŠNOG DEKORATIVNOG SLOJA - AB BRISOLEJI</t>
  </si>
  <si>
    <t>IZRADA ETICS FASADNOG SUSTAVA MINERALNOM VUNOM - AB BRISOLEJI</t>
  </si>
  <si>
    <t>IZRADA ZAVRŠNOG DEKORATIVNOG SLOJA - DIMNJAK</t>
  </si>
  <si>
    <t xml:space="preserve">IZRADA ZAVRŠNOG DEKORATIVNOG SLOJA - NEIZOLIRANI DIJELOVI </t>
  </si>
  <si>
    <t xml:space="preserve">IZRADA ZAVRŠNOG DEKORATIVNOG SLOJA </t>
  </si>
  <si>
    <t>ALU STOLARIJA</t>
  </si>
  <si>
    <t>95 x 200 cm</t>
  </si>
  <si>
    <t>dimenzije - POZ 63:</t>
  </si>
  <si>
    <t>ALU JEDNOKRILNA VRATA</t>
  </si>
  <si>
    <t>165 x 255 cm</t>
  </si>
  <si>
    <t>dimenzije - POZ 62:</t>
  </si>
  <si>
    <t>Izrada, dostava i montaža ALU dvokrlinih vrata sa nadsvjetlom. Vrata se sastoje od dva zaokretna krila s otvaranjem prema van, dva dijelom ostakljena polja s donjim punim poljem, podjeljenih prečkom (dimenzija 165 x 210 cm) te  fiksnog nadsvjetla (visine 45 cm). Vrata su opremljena su opremljena panik bravom i panik polugom za protupožarna vrata. Dimenzija raster i način otvaranja vidljiv je iz sheme stolarije. Obračun po komadu.</t>
  </si>
  <si>
    <t>ALU DVOKRILNA VRATA SA NADSVJETLOM</t>
  </si>
  <si>
    <t>170 x 245 cm</t>
  </si>
  <si>
    <t>dimenzije - POZ 61:</t>
  </si>
  <si>
    <t>Izrada, dostava i montaža ALU dvokrlinih vrata sa nadsvjetlom. Vrata se sastoje od dva zaokretna krila s otvaranjem prema van, dva dijelom ostakljena polja s donjim punim poljem, podjeljenih prečkom (dimenzija 170 x 205 cm) te  fiksnog nadsvjetla (visine 40 cm). Vrata su opremljena su opremljena panik bravom i panik polugom za protupožarna vrata. Dimenzija raster i način otvaranja vidljiv je iz sheme stolarije. Obračun po komadu.</t>
  </si>
  <si>
    <t>115 x (r.š. do 30 cm)</t>
  </si>
  <si>
    <t>ALU unutarnja klupčica  - POZ 60:</t>
  </si>
  <si>
    <t>110 x 85 cm</t>
  </si>
  <si>
    <t>dimenzije - POZ 60:</t>
  </si>
  <si>
    <t>Izrada, dostava i montaža ALU jednokrilnog prozora. Prozor se sastoji od jednog otklopno zaokretnog krila. Dimenzija raster i način otvaranja vidljiv je iz sheme stolarije. Obračun po komadu.</t>
  </si>
  <si>
    <t>JEDNOKRILNI ALU PROZOR</t>
  </si>
  <si>
    <t>85 x (r.š. do 30 cm)</t>
  </si>
  <si>
    <t>ALU unutarnja klupčica  - POZ 59:</t>
  </si>
  <si>
    <t>80 x 80 cm</t>
  </si>
  <si>
    <t>dimenzije - POZ 59:</t>
  </si>
  <si>
    <t>552.2.</t>
  </si>
  <si>
    <t>110 x (r.š. do 30 cm)</t>
  </si>
  <si>
    <t>ALU unutarnja klupčica  - POZ 58:</t>
  </si>
  <si>
    <t>105 x 80 cm</t>
  </si>
  <si>
    <t>dimenzije - POZ 58:</t>
  </si>
  <si>
    <t>552.1.</t>
  </si>
  <si>
    <t>ALU unutarnja klupčica  - POZ 57:</t>
  </si>
  <si>
    <t>110 x 170 cm</t>
  </si>
  <si>
    <t>dimenzije - POZ 57:</t>
  </si>
  <si>
    <t>480 x 400 cm</t>
  </si>
  <si>
    <t>dimenzije - POZ 56:</t>
  </si>
  <si>
    <t>Izrada, dostava i montaža ALU staklene stijene. Staklena stijena se sastoji od gornja četiri otklopna krila (visine 130 cm), osam fiksnih polja (visine 140 cm i 130 cm). Vanjski i unutarnji dio IZO stakla je sigurnosno lamelirano staklo 3+3 mm. Dimenzija i raster vidljiv je iz sheme stolarije. Obračun po komadu.</t>
  </si>
  <si>
    <t>ALU STAKLENA STIJENA</t>
  </si>
  <si>
    <t>dimenzije - POZ 55:</t>
  </si>
  <si>
    <t>Izrada, dostava i montaža ALU staklene stijene. Staklena stijena se sastoji od dvanaest fiksnih polja (donja četiri polja visine 140 cm, a gornjih osam polja visine po 130 cm). Vanjski i unutarnji dio IZO stakla je sigurnosno lamelirano staklo 3+3 mm. Dimenzija i raster vidljiv je iz sheme stolarije. Obračun po komadu.</t>
  </si>
  <si>
    <t>45 x (r.š. do 30 cm)</t>
  </si>
  <si>
    <t>ALU unutarnja klupčica  - POZ 54:</t>
  </si>
  <si>
    <t>40 x 40 cm</t>
  </si>
  <si>
    <t>dimenzije - POZ 54:</t>
  </si>
  <si>
    <t>Izrada, dostava i montaža ALU jednokrilnog prozora. Prozor se sastoji od jednog otklopnog krila. Dimenzija raster i način otvaranja vidljiv je iz sheme stolarije. Obračun po komadu.</t>
  </si>
  <si>
    <t>105 x (r.š. do 30 cm)</t>
  </si>
  <si>
    <t>ALU unutarnja klupčica  - POZ 53:</t>
  </si>
  <si>
    <t>100  x 100 cm</t>
  </si>
  <si>
    <t>dimenzije - POZ 53:</t>
  </si>
  <si>
    <t>Izrada, dostava i montaža ALU jednokrilnog prozora. Prozor se sastoji od jednog zaokretnog otklopnog krila. Vanjsko staklo zatamnjeno. Dimenzija raster i način otvaranja vidljiv je iz sheme stolarije. Obračun po komadu.</t>
  </si>
  <si>
    <t>90 x (r.š. do 30 cm)</t>
  </si>
  <si>
    <t>ALU unutarnja klupčica  - POZ 52:</t>
  </si>
  <si>
    <t>85  x 45 cm</t>
  </si>
  <si>
    <t>dimenzije - POZ 52:</t>
  </si>
  <si>
    <t>560 x (r.š. do 30 cm)</t>
  </si>
  <si>
    <t>ALU unutarnja klupčica  - POZ 51:</t>
  </si>
  <si>
    <t>595 x 75 cm</t>
  </si>
  <si>
    <t>dimenzije - POZ 51:</t>
  </si>
  <si>
    <t>Izrada, dostava i montaža ALU staklene stijene. Staklena stijena se sastoji od dva  otklopna krila i četiri fiksna polja (visine 75 cm) . Dimenzija raster i način otvaranja vidljiv je iz sheme stolarije. Obračun po komadu.</t>
  </si>
  <si>
    <t>350 x (r.š. do 30 cm)</t>
  </si>
  <si>
    <t>ALU unutarnja klupčica  - POZ 50:</t>
  </si>
  <si>
    <t>445 x 290 cm</t>
  </si>
  <si>
    <t>dimenzije - POZ 50:</t>
  </si>
  <si>
    <t>Izrada, dostava i montaža ALU kombinirane stijene. Kombinirana stijena se sastoji od jednog otklopna krila i tri fiksna polja (visine 75 cm) te jednog polja dijelom ostakljenog, donje puno polje, podjeljenog prečkom (dimenzija 100 x 215 cm). Dimenzija raster i način otvaranja vidljiv je iz sheme stolarije. Obračun po komadu.</t>
  </si>
  <si>
    <t>ALU KOMBINIRANA STIJENA</t>
  </si>
  <si>
    <t>375 x (r.š. do 30 cm)</t>
  </si>
  <si>
    <t>ALU unutarnja klupčica  - POZ 48:</t>
  </si>
  <si>
    <t>370 x 85 cm</t>
  </si>
  <si>
    <t>dimenzije - POZ 48:</t>
  </si>
  <si>
    <t>Izrada, dostava i montaža ALU trokrilnog prozora. Trokrilni prozor se sastoji od jednpog otklopna krila i dva fiksna polja (visine 85 cm). Dimenzija raster i način otvaranja vidljiv je iz sheme stolarije. Obračun po komadu.</t>
  </si>
  <si>
    <t>TROKRILNI ALU PROZOR</t>
  </si>
  <si>
    <t>425 x (r.š. do 30 cm)</t>
  </si>
  <si>
    <t>ALU unutarnja klupčica  - POZ 47:</t>
  </si>
  <si>
    <t>420 x 95 cm</t>
  </si>
  <si>
    <t>dimenzije - POZ 47:</t>
  </si>
  <si>
    <t>Izrada, dostava i montaža ALU staklene stijene. Staklena stijena se sastoji od dva  otklopna krila i dva fiksna polja (visine 95 cm) . Dimenzija raster i način otvaranja vidljiv je iz sheme stolarije. Obračun po komadu.</t>
  </si>
  <si>
    <t>505 x (r.š. do 30 cm)</t>
  </si>
  <si>
    <t>ALU unutarnja klupčica  - POZ 46:</t>
  </si>
  <si>
    <t>500 x 200 cm</t>
  </si>
  <si>
    <t>dimenzije - POZ 46:</t>
  </si>
  <si>
    <t>Izrada, dostava i montaža ALU kombinirane stijene. Kombinirana stijena sastoji se od tri zaokretno otklopna krila i dva fiksna polja (visine 130 cm), tri otklopna krila i dva fiksna polja (visine 70cm). Dimenzija raster i način otvaranja vidljiv je iz sheme stolarije. Obračun po komadu.</t>
  </si>
  <si>
    <t>380 x (r.š. do 30 cm)</t>
  </si>
  <si>
    <t>ALU unutarnja klupčica  - POZ 45:</t>
  </si>
  <si>
    <t>375 x 175 cm</t>
  </si>
  <si>
    <t>dimenzije - POZ 45:</t>
  </si>
  <si>
    <t>Izrada, dostava i montaža ALU staklene stijene. Staklena stijena sastoji se od dva zaokretno otklopna krila i dva fiksna polja (visine 115 cm), dva otklopna krila i dva fiksna polja (visine 60cm). Dimenzija raster i način otvaranja vidljiv je iz sheme stolarije. Obračun po komadu.</t>
  </si>
  <si>
    <t>ALU unutarnja klupčica  - POZ 44:</t>
  </si>
  <si>
    <t>345 x 175 cm</t>
  </si>
  <si>
    <t>dimenzije - POZ 44:</t>
  </si>
  <si>
    <t>Izrada, dostava i montaža ALU staklene stijene. Staklena stijena sastoji se od jednog zaokretnog otklopnog krila i dva fiksna krila (visine 115 cm) te jednog otklopnog krila i jednog fiksnog krila (visine 60 cm). Dimenzija raster i način otvaranja vidljiv je iz sheme stolarije. Obračun po komadu.</t>
  </si>
  <si>
    <t>235 x (r.š. do 30 cm)</t>
  </si>
  <si>
    <t>ALU unutarnja klupčica  - POZ 43:</t>
  </si>
  <si>
    <t>230 x 175 cm</t>
  </si>
  <si>
    <t>dimenzije - POZ 43:</t>
  </si>
  <si>
    <t>Izrada, dostava i montaža ALU staklene  stijene. Staklena stijena sastoji se od jednog zaokretnog otklopnog krila i jednog fiksnog krila (visine 115 cm) te dva otklopna krila (visine 60 cm). Dimenzija raster i način otvaranja vidljiv je iz sheme stolarije. Obračun po komadu.</t>
  </si>
  <si>
    <t>120 x (r.š. do 30 cm)</t>
  </si>
  <si>
    <t>ALU unutarnja klupčica  - POZ 42:</t>
  </si>
  <si>
    <t>115 x 115 cm</t>
  </si>
  <si>
    <t>dimenzije - POZ 42:</t>
  </si>
  <si>
    <t>Izrada, dostava i montaža ALU jednokrilnog prozora. Prozor se sastoji od jednog zaokretnog otklopnog krila. Dimenzija raster i način otvaranja vidljiv je iz sheme stolarije. Obračun po komadu.</t>
  </si>
  <si>
    <t>115 x 255 cm</t>
  </si>
  <si>
    <t>dimenzije - POZ 41:</t>
  </si>
  <si>
    <t>Izrada, dostava i montaža ALU dvokrlinih vrata sa nadsvjetlom. Vrata se sastoje od dva zaokretna krila s otvaranjem prema van, dva dijelom ostakljena polja s donjim punim poljem, podjeljenih prečkom (dimenzija 115 x 200 cm) te  fiksnog nadsvjetla (visine 55 cm). Vrata  su opremljena ručkom za nesmetano funkcioniranje. Dimenzija raster i način otvaranja vidljiv je iz sheme stolarije. Obračun po komadu.</t>
  </si>
  <si>
    <t>ALU unutarnja klupčica  - POZ 40:</t>
  </si>
  <si>
    <t>110 x 175 cm</t>
  </si>
  <si>
    <t>dimenzije - POZ 40</t>
  </si>
  <si>
    <t>Izrada, dostava i montaža ALU dvokrilnog prozora. Dvokrilni prozor se sastoji od  jednog zaokretnog otklopnog krila i jednog zaokretnog krila (visine 175  cm). Dimenzija raster i način otvaranja vidljiv je iz sheme stolarije. Obračun po komadu.</t>
  </si>
  <si>
    <t>DVOKRILNI ALU PROZOR</t>
  </si>
  <si>
    <t>165 x (r.š. do 30 cm)</t>
  </si>
  <si>
    <t>ALU unutarnja klupčica  - POZ 39:</t>
  </si>
  <si>
    <t>160 x 130 cm</t>
  </si>
  <si>
    <t>dimenzije - POZ 39:</t>
  </si>
  <si>
    <t>Izrada, dostava i montaža protupožarnog ALU dvokrilnog prozora. Dvojrilni prozor se sastoji od dva otklopna krila, klase vatrootpornosti EI2 90c. Osnovna nosiva konstrukcija je od čeličnih cijevi obloženih protupožarnom izolacijskom oblogom, a završna obloga je tipskim aluminijskim profilom 104mm. Sastoji se od jednog zaokretno otklopnog krila i jednog zaokretnog krila (visine 130 cm). Ostakljenje protupožarnim staklom 90 min. Vanjska aluminijska žaluzina C lamele 80 mm. Dimenzija raster i način otvaranja vidljiv je iz sheme stolarije. Obračun po komadu.</t>
  </si>
  <si>
    <t>DVOKRILNI ALU PROZOR - KOTLOVNICA</t>
  </si>
  <si>
    <t>190 x (r.š. do 30 cm)</t>
  </si>
  <si>
    <t>ALU unutarnja klupčica  - POZ 38:</t>
  </si>
  <si>
    <t>185  x 75 cm</t>
  </si>
  <si>
    <t>dimenzije - POZ 38:</t>
  </si>
  <si>
    <t>FIKSNA ŽALUZINA - KOTLOVNICA</t>
  </si>
  <si>
    <t>ALU unutarnja klupčica  - POZ 37:</t>
  </si>
  <si>
    <t>85  x 85 cm</t>
  </si>
  <si>
    <t>dimenzije - POZ 37:</t>
  </si>
  <si>
    <t>200 x (r.š. do 30 cm)</t>
  </si>
  <si>
    <t>ALU unutarnja klupčica  - POZ 36:</t>
  </si>
  <si>
    <t>195  x 120 cm</t>
  </si>
  <si>
    <t>dimenzije - POZ 36:</t>
  </si>
  <si>
    <t>Izrada, dostava i montaža ALU dvokrilnog prozora. Dvokrilni prozor se sastoji od dva  otklopna krila (visine 120  cm). Dimenzija raster i način otvaranja vidljiv je iz sheme stolarije. Obračun po komadu.</t>
  </si>
  <si>
    <t>ALU unutarnja klupčica  - POZ 35:</t>
  </si>
  <si>
    <t>295 x 320 cm</t>
  </si>
  <si>
    <t>dimenzije - POZ 35:</t>
  </si>
  <si>
    <t>Izrada, dostava i montaža ALU kombinirane stijene. Kombinirana stijena sastoji se od dva zaokretna krila, opremeljena sa unutarnje strane anti-panic ručka za sigurnosno otvaranje (bez zaključavanja), otvaraju se prema van zbog evakuacije korisnika, dva polja dijelom ostakljena s donjim punim poljem, podjeljenih prečkom (dimenzija 195 x 200 cm), tri otklopna krila (visine 120 cm). Dimenzija raster i način otvaranja vidljiv je iz sheme stolarije. Obračun po komadu.</t>
  </si>
  <si>
    <t>315 x (r.š. do 30 cm)</t>
  </si>
  <si>
    <t>ALU unutarnja klupčica  - POZ 34:</t>
  </si>
  <si>
    <t>310 x 470 cm</t>
  </si>
  <si>
    <t>dimenzije - POZ 34:</t>
  </si>
  <si>
    <t>Izrada, dostava i montaža ALU staklene stijene. Staklena stijena  se sastoji od dva otklopna krila i deset fiksnih polja. Vanjski i unutarnji dio IZO stakla je sigurnosno lamelirano staklo 3+3 mm. Dimenzija raster i način otvaranja vidljiv je iz sheme stolarije. Obračun po komadu.</t>
  </si>
  <si>
    <t>320 x (r.š. do 30 cm)</t>
  </si>
  <si>
    <t>ALU unutarnja klupčica  - POZ 33:</t>
  </si>
  <si>
    <t>315 x 155 cm</t>
  </si>
  <si>
    <t>dimenzije - POZ 33:</t>
  </si>
  <si>
    <t>Izrada, dostava i montaža ALU staklene stijene. Staklena stijena sastoji se od dva zaokretno otklopna krila i fiksnog polja (visine 100 cm), dva otklopna krila  i fiksnog polja (visine 55 cm). Dimenzija raster i način otvaranja vidljiv je iz sheme stolarije. Obračun po komadu.</t>
  </si>
  <si>
    <t>215 x (r.š. do 30 cm)</t>
  </si>
  <si>
    <t>ALU unutarnja klupčica  - POZ 49:</t>
  </si>
  <si>
    <t>210 x 75 cm</t>
  </si>
  <si>
    <t>dimenzije - POZ 49:</t>
  </si>
  <si>
    <t>527.3.</t>
  </si>
  <si>
    <t>ALU unutarnja klupčica  - POZ 32:</t>
  </si>
  <si>
    <t>195 x 75 cm</t>
  </si>
  <si>
    <t>dimenzije - POZ 32:</t>
  </si>
  <si>
    <t>527.2.</t>
  </si>
  <si>
    <t>175 x (r.š. do 30 cm)</t>
  </si>
  <si>
    <t>ALU unutarnja klupčica  - POZ 30:</t>
  </si>
  <si>
    <t>170 x 75 cm</t>
  </si>
  <si>
    <t>dimenzije - POZ 30:</t>
  </si>
  <si>
    <t>527.1.</t>
  </si>
  <si>
    <t>Izrada, dostava i montaža ALU dvokrilnog prozora. Dvokrilni prozor se sastoji od jednog otklopnog krila i  jednog fiksnog polja (visine 100 cm). Dimenzija raster i način otvaranja vidljiv je iz sheme stolarije. Obračun po komadu.</t>
  </si>
  <si>
    <t>450 x (r.š. do 30 cm)</t>
  </si>
  <si>
    <t>ALU unutarnja klupčica  - POZ 29:</t>
  </si>
  <si>
    <t>445 x 75 cm</t>
  </si>
  <si>
    <t>dimenzije - POZ 29:</t>
  </si>
  <si>
    <t>Izrada, dostava i montaža ALU staklena stijena. Staklena stijena se sastoji od dva  otklopna krila  i dva fiksna polja (visine 75 cm). Dimenzija raster i način otvaranja vidljiv je iz sheme stolarije. Obračun po komadu.</t>
  </si>
  <si>
    <t>335 x (r.š. do 30 cm)</t>
  </si>
  <si>
    <t>ALU unutarnja klupčica  - POZ 28:</t>
  </si>
  <si>
    <t>dimenzije - POZ 28:</t>
  </si>
  <si>
    <t>Izrada, dostava i montaža ALU kombinirane stijene. Kombinirana stijena sastoji se od jednog zaokretnog krila, opremeljena sa unutarnje strane anti-panic ručka za sigurnosno otvaranje (bez zaključavanja), otvaraju se prema van zbog evakuacije korisnika, jednog staklenog polja i jednog punog polja s donje strane podjeljenih prečkom (dimenzija 115 x 215 cm), dva fiksna polja i dva otklopna krila (visine 75 cm). Dimenzija raster i način otvaranja vidljiv je iz sheme stolarije. Obračun po komadu.</t>
  </si>
  <si>
    <t>185 x (r.š. do 30 cm)</t>
  </si>
  <si>
    <t>ALU unutarnja klupčica  - POZ 27:</t>
  </si>
  <si>
    <t>180 x 100 cm</t>
  </si>
  <si>
    <t>dimenzije - POZ 27:</t>
  </si>
  <si>
    <t>Izrada, dostava i montaža ALU prozora. Prozor se sastoji od jednog otklopnog krila i  jednog fiksnog polja (visine 100 cm). Dimenzija raster i način otvaranja vidljiv je iz sheme stolarije. Obračun po komadu.</t>
  </si>
  <si>
    <t>DVOKRILNI ALU  PROZOR</t>
  </si>
  <si>
    <t>ALU unutarnja klupčica  - POZ 26:</t>
  </si>
  <si>
    <t>375 x 430 cm</t>
  </si>
  <si>
    <t>dimenzije - POZ 26:</t>
  </si>
  <si>
    <t>Izrada, dostava i montaža ALU staklene stijene. Staklena stijena  se sastoji od dva otklopna krila i šest fiksnih polja (visine 110 cm) te četiri fiksna polja (visine 210 cm). Vanjski i unutarnji dio IZO stakla je sigurnosno lamelirano staklo 3+3 mm. Dimenzija raster i način otvaranja vidljiv je iz sheme stolarije. Obračun po komadu.</t>
  </si>
  <si>
    <t>220 x (r.š. do 30 cm)</t>
  </si>
  <si>
    <t>ALU unutarnja klupčica  - POZ 23:</t>
  </si>
  <si>
    <t>215  x 100 cm</t>
  </si>
  <si>
    <t>dimenzije - POZ 23:</t>
  </si>
  <si>
    <t>522.2.</t>
  </si>
  <si>
    <t>ALU unutarnja klupčica  - POZ 22:</t>
  </si>
  <si>
    <t>210 x 100 cm</t>
  </si>
  <si>
    <t>dimenzije - POZ 22:</t>
  </si>
  <si>
    <t>522.1.</t>
  </si>
  <si>
    <t>Izrada, dostava i montaža ALU dvokrilnog prozora. Dvokrilni prozor se sastoji od dva  otklopna krila (visine 100  cm). POZ 23 - komarnik na dijelovima prozora koji se otvaraju. Dimenzija raster i način otvaranja vidljiv je iz sheme stolarije. Obračun po komadu.</t>
  </si>
  <si>
    <t>521.2.</t>
  </si>
  <si>
    <t>ALU unutarnja klupčica  - POZ 21:</t>
  </si>
  <si>
    <t>445 x 95 cm</t>
  </si>
  <si>
    <t>dimenzije - POZ 21:</t>
  </si>
  <si>
    <t>521.1.</t>
  </si>
  <si>
    <t>Izrada, dostava i montaža ALU staklene stijene. Staklena stijena se sastoji od dva  otklopna krila  i dva fiksna polja (visine 95 cm). Dimenzija raster i način otvaranja vidljiv je iz sheme stolarije. Obračun po komadu.</t>
  </si>
  <si>
    <t>117,50 x (r.š. do 30 cm)</t>
  </si>
  <si>
    <t>ALU unutarnja klupčica  - POZ 20:</t>
  </si>
  <si>
    <t>122,50 x (r.š. do 30 cm)</t>
  </si>
  <si>
    <t>435 x 290 cm</t>
  </si>
  <si>
    <t>dimenzije - POZ 20:</t>
  </si>
  <si>
    <t>Izrada, dostava i montaža ALU kombinirane stijene. Kombinirana staklena stijena sastoji se od dva zaokretna krila, opremeljena sa unutarnje strane anti-panic ručka za sigurnosno otvaranje (bez zaključavanja), otvaraju se prema van zbog evakuacije korisnika (dimenzija 200 x 220 cm), dva fiksna polja dijelom ostakljena s donjim punim poljima (visine 200 cm), jednog fiksnog  polja i dva otklopna krila (visine 70 cm), podjeljenih prečkama. Vanjski i unutarnji dio IZO stakla je sigurnosno lamelirano staklo 3+3 mm. Dimenzija raster i način otvaranja vidljiv je iz sheme stolarije. Obračun po komadu.</t>
  </si>
  <si>
    <t>435 x (r.š. do 30 cm)</t>
  </si>
  <si>
    <t>ALU unutarnja klupčica  - POZ 19:</t>
  </si>
  <si>
    <t>430 x 410 cm</t>
  </si>
  <si>
    <t>dimenzije - POZ 19:</t>
  </si>
  <si>
    <t>Izrada, dostava i montaža ALU staklene stijene. Staklena stijena  se sastoji od dva  otklopna krila i četrnaest fiksnih polja. Vanjski i unutarnji dio IZO stakla je sigurnosno lamelirano staklo 3+3 mm. Dimenzija raster i način otvaranja vidljiv je iz sheme stolarije. Obračun po komadu.</t>
  </si>
  <si>
    <t>ALU unutarnja klupčica  - POZ 18:</t>
  </si>
  <si>
    <t>500 x 100 cm</t>
  </si>
  <si>
    <t>dimenzije - POZ 18:</t>
  </si>
  <si>
    <t>518.2.</t>
  </si>
  <si>
    <t>500 x (r.š. do 30 cm)</t>
  </si>
  <si>
    <t>ALU unutarnja klupčica  - POZ 17:</t>
  </si>
  <si>
    <t>495 x 100 cm</t>
  </si>
  <si>
    <t>dimenzije - POZ 17:</t>
  </si>
  <si>
    <t>518.1.</t>
  </si>
  <si>
    <t>Izrada, dostava i montaža ALU prozora. Prozor se sastoji od tri otklopna krila i dva fiksna polja (visine 100 cm). Dimenzija raster i način otvaranja vidljiv je iz sheme stolarije. Obračun po komadu.</t>
  </si>
  <si>
    <t>ALU unutarnja klupčica  - POZ 16:</t>
  </si>
  <si>
    <t>dimenzije - POZ 16:</t>
  </si>
  <si>
    <t>Izrada, dostava i montaža ALU staklene stijene. Staklena stijena sastoji se od dva zaokretno otklopna krila, jednog otklopnog krila i dva fiksna polja (visine 130 cm) te tri otklopna krila i dva fiksna polja  (visine 70 cm). Dimenzija raster i način otvaranja vidljiv je iz sheme stolarije. Obračun po komadu.</t>
  </si>
  <si>
    <t>ALU unutarnja klupčica  - POZ 25:</t>
  </si>
  <si>
    <t>375 x 200 cm</t>
  </si>
  <si>
    <t>dimenzije - POZ 25:</t>
  </si>
  <si>
    <t>516.3.</t>
  </si>
  <si>
    <t>445 x (r.š. do 30 cm)</t>
  </si>
  <si>
    <t>ALU unutarnja klupčica  - POZ 24:</t>
  </si>
  <si>
    <t>440 x 200 cm</t>
  </si>
  <si>
    <t>dimenzije - POZ 24:</t>
  </si>
  <si>
    <t>516.2.</t>
  </si>
  <si>
    <t>440 x (r.š. do 30 cm)</t>
  </si>
  <si>
    <t>ALU unutarnja klupčica  - POZ 15:</t>
  </si>
  <si>
    <t>435 x 200 cm</t>
  </si>
  <si>
    <t>dimenzije - POZ 15:</t>
  </si>
  <si>
    <t>516.1.</t>
  </si>
  <si>
    <t>Izrada, dostava i montaža ALU kombinirane stijene. Kombinirana stijena sastoji se od dva zaokretno otklopna krila s komarnicima i dva fiksna polja (visine 130 cm), dva otklopna krila s komarnicima i dva fiksna polja (visine 70 cm). Dimenzija raster i način otvaranja vidljiv je iz sheme stolarije. Obračun po komadu.</t>
  </si>
  <si>
    <t>75 x (r.š. do 30 cm)</t>
  </si>
  <si>
    <t>ALU unutarnja klupčica  - POZ 14:</t>
  </si>
  <si>
    <t>70 x 100 cm</t>
  </si>
  <si>
    <t>dimenzije - POZ 14:</t>
  </si>
  <si>
    <t>515.2.</t>
  </si>
  <si>
    <t>70 x (r.š. do 30 cm)</t>
  </si>
  <si>
    <t>ALU unutarnja klupčica  - POZ 13:</t>
  </si>
  <si>
    <t>65 x 100 cm</t>
  </si>
  <si>
    <t>dimenzije - POZ 13:</t>
  </si>
  <si>
    <t>5151.</t>
  </si>
  <si>
    <t>Izrada, dostava i montaža ALU jednokrilnog prozora. Prozor se sastoji od jednog otklopnog krila (visine 100 cm). Dimenzija raster i način otvaranja vidljiv je iz sheme stolarije. Obračun po komadu.</t>
  </si>
  <si>
    <t>ALU unutarnja klupčica  - POZ 12:</t>
  </si>
  <si>
    <t>440 x 195 cm</t>
  </si>
  <si>
    <t>dimenzije - POZ 12:</t>
  </si>
  <si>
    <t>Izrada, dostava i montaža ALU staklena  stijena. Staklena stijena sastoji se od dva zaokretno otklopna krila i dva fiksna polja (visine 125 cm), dva otklopna krila i dva fiksna polja (visine 70 cm). Dimenzija raster i način otvaranja vidljiv je iz sheme stolarije. Obračun po komadu.</t>
  </si>
  <si>
    <t>ALU unutarnja klupčica  - POZ 11:</t>
  </si>
  <si>
    <t>375 x 100 cm</t>
  </si>
  <si>
    <t>dimenzije - POZ 11:</t>
  </si>
  <si>
    <t>Izrada, dostava i montaža ALU prozora. Prozor se sastoji od dva  otklopna krila  i dva fiksna polja (visine 100 cm). Dimenzija raster i način otvaranja vidljiv je iz sheme stolarije. Obračun po komadu.</t>
  </si>
  <si>
    <t>480 x (r.š. do 30 cm)</t>
  </si>
  <si>
    <t>ALU unutarnja klupčica  - POZ 10:</t>
  </si>
  <si>
    <t>475 x 200 cm</t>
  </si>
  <si>
    <t>dimenzije - POZ 10:</t>
  </si>
  <si>
    <t>Izrada, dostava i montaža ALU staklene stijene. Staklena stijena sastoji se od dva zaokretno otklopna krila i fiksnog polja (visine 130 cm), dva otklopna krila  i fiksnog polja (visine 70 cm). Dimenzija raster i način otvaranja vidljiv je iz sheme stolarije. Obračun po komadu.</t>
  </si>
  <si>
    <t>ALU unutarnja klupčica  - POZ 9:</t>
  </si>
  <si>
    <t>590 x 280 cm</t>
  </si>
  <si>
    <t>dimenzije - POZ 9:</t>
  </si>
  <si>
    <t>Izrada, dostava i montaža ALU kombinirane staklene stijene. Kombinirana staklena stijena sastoji se od dva zaokretna krila, opremeljena sa unutarnje strane anti-panic ručka za sigurnosno otvaranje (bez zaključavanja), otvaraju se prema van zbog evakuacije korisnika (dimenzija 215 x 210 cm) dijelom ostakljena s donjim punim poljima, dva zaokretno otklopna krila i fiksnim poljem (visine 130 cm), dva otklopna prozora i tri fiksna polja (visine 70 cm), podjeljenih prečkama. Vanjski i unutarnji dio IZO stakla je sigurnosno lamelirano staklo 3+3 mm. Dimenzija raster i način otvaranja vidljiv je iz sheme stolarije. Obračun po komadu.</t>
  </si>
  <si>
    <t>ALU KOMBINIRANA STAKLENA STIJENA</t>
  </si>
  <si>
    <t>ALU unutarnja klupčica  - POZ 8:</t>
  </si>
  <si>
    <t>dimenzije - POZ 8:</t>
  </si>
  <si>
    <t>Izrada, dostava i montaža dvokrilnog ALU prozora. Sastoji od jednog zaokretno otklopnog krila i jednog zaokretnog krila (visine 100 cm), izrađenih od profila sa prekinutim termičkim mostom. Dimenzija raster i način otvaranja vidljiv je iz sheme stolarije. Obračun po komadu.</t>
  </si>
  <si>
    <t>ALU unutarnja klupčica  - POZ 7:</t>
  </si>
  <si>
    <t>445 x 205 cm</t>
  </si>
  <si>
    <t>dimenzije - POZ 7:</t>
  </si>
  <si>
    <t>Izrada, dostava i montaža ALU staklene stijene. Staklena stijena sastoji se od dva zaokretno otklopna krila i dva zaokretna krila (visine 145 cm), dva otklopna krila i dva fiksna polja (visine 60 cm). Dimenzija raster i način otvaranja vidljiv je iz sheme stolarije. Obračun po komadu.</t>
  </si>
  <si>
    <t>ALU unutarnja klupčica  - POZ 6b:</t>
  </si>
  <si>
    <t>dimenzije - POZ 6b:</t>
  </si>
  <si>
    <t>Izrada, dostava i montaža trokrilnog ALU prozora.  Sastoji se od tri zaokretno otklopna krila (visine 155 cm), izrađenih od profila sa prekinutim termičkim mostom. Dimenzija raster i način otvaranja vidljiv je iz sheme stolarije. Obračun po komadu.</t>
  </si>
  <si>
    <t>ALU unutarnja klupčica  - POZ 6a:</t>
  </si>
  <si>
    <t>dimenzije - POZ 6a:</t>
  </si>
  <si>
    <t>Izrada, dostava i montaža trokrilnog ALU prozora.  Sastoji se od jednog zaokretno otklopnog krila i dva fiksna polja (visine 155 cm), izrađenih od profila sa prekinutim termičkim mostom. Dimenzija raster i način otvaranja vidljiv je iz sheme stolarije. Obračun po komadu.</t>
  </si>
  <si>
    <t>ALU unutarnja klupčica  - POZ 5b:</t>
  </si>
  <si>
    <t>315 x 75 cm</t>
  </si>
  <si>
    <t>dimenzije - POZ 5b:</t>
  </si>
  <si>
    <t>Izrada, dostava i montaža trokrilnog ALU prozora.  Sastoji se od tri otklopna krila (visine 75 cm), izrađenih od profila sa prekinutim termičkim mostom. Dimenzija raster i način otvaranja vidljiv je iz sheme stolarije. Obračun po komadu.</t>
  </si>
  <si>
    <t>310 x (r.š. do 30 cm)</t>
  </si>
  <si>
    <t>ALU unutarnja klupčica  - POZ 31:</t>
  </si>
  <si>
    <t>305 x 75 cm</t>
  </si>
  <si>
    <t>dimenzije - POZ 31:</t>
  </si>
  <si>
    <t>505.2.</t>
  </si>
  <si>
    <t>ALU unutarnja klupčica  - POZ 5a:</t>
  </si>
  <si>
    <t>dimenzije - POZ 5a:</t>
  </si>
  <si>
    <t>505.1.</t>
  </si>
  <si>
    <t>Izrada, dostava i montaža trokrilnog ALU prozora.  Sastoji se od jednog otklopnog krila i dva fiksna polja (visine 75 cm), izrađenih od profila sa prekinutim termičkim mostom. Dimenzija raster i način otvaranja vidljiv je iz sheme stolarije. Obračun po komadu.</t>
  </si>
  <si>
    <t>565 x 270 cm</t>
  </si>
  <si>
    <t>dimenzije - POZ 4:</t>
  </si>
  <si>
    <t>Izrada, dostava i montaža ALU staklene stijene sa ulaznim vratima. Staklena stijena sastoji se od dva zaokretna krila, opremeljena sa unutarnje strane anti-panic ručka za sigurnosno otvaranje (bez zaključavanja), sa vanjske strane fiksna kugla, otvaraju se prema van zbog evakuacije korisnika (dimenzija 200 x 200 cm) dijelom ostakljena s donjim punim poljima te osam fiksnih polja i šest fiksnih nadsvjetla (visine 70 cm) podjeljenih prečkama. Vanjski i unutarnji dio IZO stakla je sigurnosno lamelirano staklo 3+3 mm. Dimenzija raster i način otvaranja vidljiv je iz sheme stolarije. Obračun po komadu.</t>
  </si>
  <si>
    <t>ALU STAKLENA STIJENA / ULAZNA VRATA</t>
  </si>
  <si>
    <t>205 x (r.š. do 30 cm)</t>
  </si>
  <si>
    <t>ALU unutarnja klupčica  - POZ 3b:</t>
  </si>
  <si>
    <t>200 x 205 cm</t>
  </si>
  <si>
    <t>dimenzije - POZ 3b:</t>
  </si>
  <si>
    <t>Izrada, dostava i montaža dvokrilnog ALU prozora sa nadsvjetlom. Sastoji se od dva zaokretna krila, izrađenih od profila sa prekinutim termičkim mostom. Dimenzija raster i način otvaranja vidljiv je iz sheme stolarije. Obračun po komadu.</t>
  </si>
  <si>
    <t xml:space="preserve">DVOKRILNI ALU PROZOR </t>
  </si>
  <si>
    <t>ALU unutarnja klupčica  - POZ 3a:</t>
  </si>
  <si>
    <t>dimenzije - POZ 3a:</t>
  </si>
  <si>
    <t>Izrada, dostava i montaža trokrilnog ALU prozora sa nadsvjetlom. Sastoji se od dva zaokretno otklopna krila, jednog fiksknog krila (visine 175 cm) te dva otklopna krila i  fiksnog nadsvjetla (visine 45 cm) izrađenih od profila sa prekinutim termičkim mostom. Dimenzija raster i način otvaranja vidljiv je iz sheme stolarije. Obračun po komadu.</t>
  </si>
  <si>
    <t>TROKRILNI ALU PROZOR SA NADSVJETLOM</t>
  </si>
  <si>
    <t>155 x (r.š. do 30 cm)</t>
  </si>
  <si>
    <t>ALU unutarnja klupčica  - POZ 2:</t>
  </si>
  <si>
    <t>150 x 220 cm</t>
  </si>
  <si>
    <t>dimenzije - POZ 2:</t>
  </si>
  <si>
    <t>501.2.</t>
  </si>
  <si>
    <t>130 x (r.š. do 30 cm)</t>
  </si>
  <si>
    <t>ALU unutarnja klupčica - POZ 1:</t>
  </si>
  <si>
    <t>125 x 220 cm</t>
  </si>
  <si>
    <t>dimenzije - POZ 1:</t>
  </si>
  <si>
    <t>501.1.</t>
  </si>
  <si>
    <t>Izrada, dostava i montaža dvokrilnog ALU prozora sa nadsvjetlom. Sastoji od jednog zaokretno otklopnog krila i jednog zaokretnog krila (visine 175 cm) te se iznad nalazi fiksno nadsvjetlo (visine 45 cm), izrađenih od profila sa prekinutim termičkim mostom. Dimenzija raster i način otvaranja vidljiv je iz sheme stolarije. Obračun po komadu.</t>
  </si>
  <si>
    <t>DVOKRILNI ALU PROZOR SA NADSVJETLOM</t>
  </si>
  <si>
    <t xml:space="preserve">U cijeni stavke uključiti komplet sav potreban rad i materijal prema opisu u troškovniku, kao i sve dodatne radove i materijale potrebne da se izradi kompletna fasada kao oblikovna i funkcionalna cjelina. Svi spojni limovi, opšavi, tolinske izolacije, hidroizolacije i parne brane koje se prema pravilima struke ugrađuju, sastavni su dio ove stavke. </t>
  </si>
  <si>
    <t>Preklapanje svih izolacionih folija (najmanje 100 mm) izvesti na objektu uz mehaničko učvršćenje i potrebnu toplinsku izolaciju. Izvoditelj radova obavezan je ispravno izabrati sve izolacijske materijale na unutarnjoj i vanjskoj strani fasade i to biti u stanju dokazati.</t>
  </si>
  <si>
    <t>Ugradnju izvesti prema smjernicama RAL i smjernicama dobavljača sistema; tzv. RAL ugradnja podrazumijeva:
- ugradnju prozora na pravilnu liniju izoterme (vanjska strana špalete)
- ugradnju prozora na sistemski PVC bazni profil, 
- ugradnju hidroizolacijskih paropropusnih folija s vanjske strane
- ugradnju paronepropusnih folija s unutarnje strane priključka
- širinu bočne fuge između štoka i zida širine 15-25 mm</t>
  </si>
  <si>
    <r>
      <rPr>
        <u/>
        <sz val="9"/>
        <color indexed="8"/>
        <rFont val="Exo"/>
        <family val="3"/>
      </rPr>
      <t>Ugradnja vratnih, prozorskih i kliznih sistema:</t>
    </r>
    <r>
      <rPr>
        <u/>
        <sz val="9"/>
        <color indexed="8"/>
        <rFont val="Exo"/>
        <family val="3"/>
      </rPr>
      <t xml:space="preserve">
</t>
    </r>
    <r>
      <rPr>
        <sz val="9"/>
        <color indexed="8"/>
        <rFont val="Exo"/>
        <family val="3"/>
      </rPr>
      <t>Okviri se fiksiraju u betonsku konstrukciju direktno preko sidrenih vijaka kroz profile štoka. Svi otvori moraju imati plastični profil u donjoj zoni tkz. bazni profil. Klizna stijena ispod plastičnog profila mora imati čelično ojačanje.  
Spojevi između aluminijske i betonske konstrukcije moraju biti izvedeni na način da se zadovolji toplinska i hidroizolacija samog spoja, odnosno da se kvalitetno spriječi direktan ulaz vode ili pojava kondezata sa unutarnje strane fasade. Svi spojevi sa vanjske strane moraju biti obljepljeni vodonepropusnom-paropropusnom folijom koja priječi ulaz vode ali isto tako omogućava kondezatu da ispari prema vani. Dok se sa unutarnje strane pomoću folije ili silikona mora omogućiti paronepropusnost.</t>
    </r>
  </si>
  <si>
    <t>UGRADNJA</t>
  </si>
  <si>
    <t>POVRŠINSKA ZAŠTITA</t>
  </si>
  <si>
    <t>TOPLINSKA IZOLATIVNOST</t>
  </si>
  <si>
    <t xml:space="preserve">Dimenzija raster i način otvaranja vidljiv je iz sheme stolarije.
</t>
  </si>
  <si>
    <t>KARAKTERISITKE VANJSKE BRAVARIJE</t>
  </si>
  <si>
    <t xml:space="preserve">Vanjska bravarija izrađena je od profila sa prekinutim termičkim mostom, osnovne ugradbene dubine 70 mm. U izradi ALU bravarije potrebna je koordinacija sa izvođačem ostalih radova (fasada) kao i izmjera otvora na gradilištu prije izrade elemenata.
</t>
  </si>
  <si>
    <t>B) OBRTNIČKI RADOVI</t>
  </si>
  <si>
    <t>KAMENOREZAČKI RADOVI</t>
  </si>
  <si>
    <t>x (r.š. do 30 cm)</t>
  </si>
  <si>
    <t>Klupčica vanjska - POZ 51:</t>
  </si>
  <si>
    <t>601.39.</t>
  </si>
  <si>
    <t>Klupčica vanjska - POZ 46:</t>
  </si>
  <si>
    <t>Klupčica vanjska - POZ 18:</t>
  </si>
  <si>
    <t>Klupčica vanjska - POZ 16:</t>
  </si>
  <si>
    <t>601.38.</t>
  </si>
  <si>
    <t>Klupčica vanjska - POZ 17:</t>
  </si>
  <si>
    <t>601.37.</t>
  </si>
  <si>
    <t>Klupčica vanjska - POZ 56:</t>
  </si>
  <si>
    <t>Klupčica vanjska - POZ 55:</t>
  </si>
  <si>
    <t>601.36.</t>
  </si>
  <si>
    <t>Klupčica vanjska - POZ 10:</t>
  </si>
  <si>
    <t>601.35.</t>
  </si>
  <si>
    <t>Klupčica vanjska - POZ 29:</t>
  </si>
  <si>
    <t>Klupčica vanjska - POZ 21:</t>
  </si>
  <si>
    <t>Klupčica vanjska - POZ 7:</t>
  </si>
  <si>
    <t>601.34.</t>
  </si>
  <si>
    <t>Klupčica vanjska - POZ 24:</t>
  </si>
  <si>
    <t>Klupčica vanjska - POZ 12:</t>
  </si>
  <si>
    <t>601.33.</t>
  </si>
  <si>
    <t>Klupčica vanjska - POZ 15:</t>
  </si>
  <si>
    <t>601.32</t>
  </si>
  <si>
    <t>Klupčica vanjska - POZ 19:</t>
  </si>
  <si>
    <t>601.31.</t>
  </si>
  <si>
    <t>Klupčica vanjska - POZ 47:</t>
  </si>
  <si>
    <t>601.30.</t>
  </si>
  <si>
    <t>Klupčica vanjska - POZ 9:</t>
  </si>
  <si>
    <t>Klupčica vanjska - POZ 45:</t>
  </si>
  <si>
    <t>Klupčica vanjska - POZ 26:</t>
  </si>
  <si>
    <t>Klupčica vanjska - POZ 25:</t>
  </si>
  <si>
    <t>Klupčica vanjska - POZ 11:</t>
  </si>
  <si>
    <t>601.29.</t>
  </si>
  <si>
    <t>Klupčica vanjska - POZ 48:</t>
  </si>
  <si>
    <t>601.28.</t>
  </si>
  <si>
    <t>Klupčica vanjska - POZ 50:</t>
  </si>
  <si>
    <t>Klupčica vanjska - POZ 44:</t>
  </si>
  <si>
    <t>601.27.</t>
  </si>
  <si>
    <t>Klupčica vanjska - POZ 28:</t>
  </si>
  <si>
    <t>601.26.</t>
  </si>
  <si>
    <t>Klupčica vanjska - POZ 33:</t>
  </si>
  <si>
    <t>Klupčica vanjska - POZ 6b:</t>
  </si>
  <si>
    <t>Klupčica vanjska - POZ 6a:</t>
  </si>
  <si>
    <t>Klupčica vanjska - POZ 5b:</t>
  </si>
  <si>
    <t>Klupčica vanjska - POZ 5a:</t>
  </si>
  <si>
    <t>601.25.</t>
  </si>
  <si>
    <t>Klupčica vanjska - POZ 34:</t>
  </si>
  <si>
    <t>601.24.</t>
  </si>
  <si>
    <t>Klupčica vanjska - POZ 31:</t>
  </si>
  <si>
    <t>601.23.</t>
  </si>
  <si>
    <t>Klupčica vanjska - POZ 43:</t>
  </si>
  <si>
    <t>601.22.</t>
  </si>
  <si>
    <t>Klupčica vanjska - POZ 23:</t>
  </si>
  <si>
    <t>601.21.</t>
  </si>
  <si>
    <t>Klupčica vanjska - POZ 49:</t>
  </si>
  <si>
    <t>Klupčica vanjska - POZ 22:</t>
  </si>
  <si>
    <t>601.20.</t>
  </si>
  <si>
    <t>Klupčica vanjska - POZ 3b:</t>
  </si>
  <si>
    <t>Klupčica vanjska - POZ 3a:</t>
  </si>
  <si>
    <t>601.19.</t>
  </si>
  <si>
    <t>Klupčica vanjska - POZ 36:</t>
  </si>
  <si>
    <t>Klupčica vanjska - POZ 32:</t>
  </si>
  <si>
    <t>601.18.</t>
  </si>
  <si>
    <t>Klupčica vanjska - POZ 38:</t>
  </si>
  <si>
    <t>601.17.</t>
  </si>
  <si>
    <t>Klupčica vanjska - POZ 8:</t>
  </si>
  <si>
    <t>Klupčica vanjska - POZ 27:</t>
  </si>
  <si>
    <t>601.16.</t>
  </si>
  <si>
    <t>Klupčica vanjska - POZ 30:</t>
  </si>
  <si>
    <t>601.15.</t>
  </si>
  <si>
    <t>Klupčica vanjska - POZ 39:</t>
  </si>
  <si>
    <t>601.14.</t>
  </si>
  <si>
    <t>Klupčica vanjska - POZ 2:</t>
  </si>
  <si>
    <t>601.13.</t>
  </si>
  <si>
    <t>Klupčica vanjska - POZ 1:</t>
  </si>
  <si>
    <t>601.12.</t>
  </si>
  <si>
    <t>Klupčica vanjska - POZ 20:</t>
  </si>
  <si>
    <t>601.11.</t>
  </si>
  <si>
    <t>Klupčica vanjska - POZ 42:</t>
  </si>
  <si>
    <t>601.10.</t>
  </si>
  <si>
    <t>601.9.</t>
  </si>
  <si>
    <t>Klupčica vanjska  - POZ 60:</t>
  </si>
  <si>
    <t>Klupčica vanjska - POZ 57:</t>
  </si>
  <si>
    <t>Klupčica vanjska - POZ 40:</t>
  </si>
  <si>
    <t>601.8.</t>
  </si>
  <si>
    <t>Klupčica vanjska  - POZ 58:</t>
  </si>
  <si>
    <t>601.7.</t>
  </si>
  <si>
    <t>Klupčica vanjska - POZ 53:</t>
  </si>
  <si>
    <t>Klupčica vanjska - POZ 35:</t>
  </si>
  <si>
    <t>601.6.</t>
  </si>
  <si>
    <t>Klupčica vanjska - POZ 52:</t>
  </si>
  <si>
    <t>Klupčica vanjska - POZ 37:</t>
  </si>
  <si>
    <t>601.5.</t>
  </si>
  <si>
    <t>Klupčica vanjska  - POZ 59:</t>
  </si>
  <si>
    <t>601.4.</t>
  </si>
  <si>
    <t>Klupčica vanjska - POZ 14:</t>
  </si>
  <si>
    <t>601.3.</t>
  </si>
  <si>
    <t>Klupčica vanjska - POZ 13:</t>
  </si>
  <si>
    <t>601.2.</t>
  </si>
  <si>
    <t>Klupčica vanjska - POZ 54:</t>
  </si>
  <si>
    <t>601.1.</t>
  </si>
  <si>
    <t>LIMARSKI RADOVI</t>
  </si>
  <si>
    <t xml:space="preserve">Dobava, doprema i postava opšava razvijene širine do 66 cm, na krovu  (zabatni zid,  spoj krova i vanjskog zida) od pocinčanog lima. Lim atike i zabatnog zida postavlja se na nove željezne pocinčane nosače debljine 5mm kao podložni profil montiran u nagibu - po vrhu zida atike i zabatnom zidu. Debljina lima 0,8 mm. Sve komplet finalno montirano na elastičnu brtvenu traku. Jedinična cijena uključuje i moguće preslagivanje dijela krovnog pokrova, koji su neophodni za ugradnju limenog opšava. Obračun po m' izvedenog limenog opšava. </t>
  </si>
  <si>
    <t>POSTVA KROVNOG LIMENOG OPŠAVA - DVORANA</t>
  </si>
  <si>
    <t>MONTAŽA VERTIKALNOG OLUKA - DVORANA</t>
  </si>
  <si>
    <t>MONTAŽA PROFILA ZA ZATVARANJE - DVORANA</t>
  </si>
  <si>
    <t>Dobava, doprema i montaža horizontalnih klupčica (ventilirana izvedba), koja se sastoji od pričvrsnog kutnika - aluminijski lim 1,00 mm RŠ 15 cm, prozorske klupčice RŠ do 30 cm i aluminijske perforacije RŠ 15 cm. uključujući potrebni pričvrsni materijal i čeone elemente, kao i izvedbu bočnih završetaka. Izvesti sve u skladu s uputstvima proizvođača. Obračun po m' izvedene klupčice.</t>
  </si>
  <si>
    <t>MONTAŽA KLUPČICA - DVORANA</t>
  </si>
  <si>
    <t>MONTAŽA OPŠAVA OKO OTVORA - DVORANA</t>
  </si>
  <si>
    <t>Dobava i montaža temeljnog nosača panela za horizontalnu postavu panela sa ispunom od mineralne vune za debljinu panela  sa svim spojnim materijalom prema uputstvima i detaljima proizvođača (na svakih 50cm). Jedinična cijena uključuje  sav potreban rad i materijal za izvođenje svih faza radova za potpuno dovršenje opisanog rada. Obračun po komadu.</t>
  </si>
  <si>
    <t>MONTAŽA TEMELJNOG NOSAČA PANELA - DVORANA</t>
  </si>
  <si>
    <t>Dobava, doprema i montaža gornjeg završetka fasade, koji se sastoji od nosivog aluminijskog lima 1,00 mm, pokrovnog lima RŠ 20 cm i perforiranog lima RŠ 15 cm  montirati vjetrootporno prema uputstvu proizvođača i detaljima iz projekta. Obračun po m' izvedenog završetka fasade.</t>
  </si>
  <si>
    <t>MONTAŽA GORNJEG ZAVRŠETKA FASADE - DVORANA</t>
  </si>
  <si>
    <t>Dobava i montaža standardnog donjeg početnog opšava prema standardnom detalju za horizontalnu postavu panela sa ispunom od mineralne vune koji se izvode iz čeličnog plastificiranog lima debljine 0.60 mm sa svim spojnim i brtvenim materijalom prema uputstvima i detaljima proizvođača. Obračun po m' izvedenog donjeg početnog opšava fasade.</t>
  </si>
  <si>
    <t>MONTAŽA DONJEG POČETNOG OPŠAVA FASADE - DVORANA</t>
  </si>
  <si>
    <t>MONTAŽA FASADNE OBLOGE - DVORANA</t>
  </si>
  <si>
    <t>Dobava, doprema i postava rubnog lima kotlovnice. Rubni lim razvijene širine od 35 cm do 45 cm. Uzdužne spojeve lima izvesti na način da se omogući termička dilatacija. Rubni lim postavlja se na nove želj. pocinčane nosače debljine 5 mm kao podložni profil montiran u nagibu - po vrhu zida. Sve komplet finalno montirano na elastičnu brtvenu traku. U cijenu uračunata i izrada hidroizolacije trakama za varenje (Izoelast T4) dva sloja širine 80 - 100 cm te vraćanje zaštitnih bet. ploča. Vodonepropusnost mora biti garantirana. Obračun po m' izvedenog rubnog lima.</t>
  </si>
  <si>
    <t>POSTAVA RUBNOG LIMA - KOTLOVNICA</t>
  </si>
  <si>
    <t xml:space="preserve">IDobava, doprema i postava opšava razvijene širine do 66 cm, na krovu kotlovnice od pocinčanog lima. Lim atike i zabatnog zida postavlja se na nove željezne pocinčane nosače debljine 5mm kao podložni profil montiran u nagibu - po vrhu zida atike i zabatnom zidu. Debljina lima 0,8 mm. Sve komplet finalno montirano na elastičnu brtvenu traku. Obračun po m' izvedenog limenog opšava. </t>
  </si>
  <si>
    <t>POSTAVA KROVNOG LIMENOG OPŠAVA - KOTLOVNICA</t>
  </si>
  <si>
    <t>POSTAVA RUBNOG LIMA - BRISOLEJI</t>
  </si>
  <si>
    <t>Dobava, doprema i postava pokrova  iznad nadstrešnica nad ulazom u školsku zgradu sa sjeverozapadne strane od pocinčanog lima. Debljina lima 0,6 mm. Sve mjere uzeti na licu mjesta. Jedinična cijena uključuje  sav potreban rad i materijal za izvođenje svih faza radova za potpuno dovršenje opisanog rada. Obračun po m2 pokrova.</t>
  </si>
  <si>
    <t>POSTVA LIMENOG POKROVA - NADSTREŠNICA</t>
  </si>
  <si>
    <t xml:space="preserve">Dobava, doprema i postava opšava razvijene širine do 66 cm nadstrešnici. Lim atike i zabatnog zida postavlja se na nove željezne pocinčane nosače debljine 5mm kao podložni profil montiran u nagibu - po vrhu zida atike i zabatnom zidu. Debljina lima 0,8 mm. Sve komplet finalno montirano na elastičnu brtvenu traku. Obračun po m' izvedenog limenog opšava. </t>
  </si>
  <si>
    <t>POSTAVA LIMENOG OPŠAVA - NADSTREŠNICA</t>
  </si>
  <si>
    <t>Dobava, doprema i postava rubnog lima iznad nadstrešnica nad ulazom u školsku zgradu sa sjeverozapadne strane. Rubni lim razvijene širine od 35 cm do 45 cm. Uzdužne spojeve lima izvesti na način da se omogući termička dilatacija. Rubni lim postavlja se na nove želj. pocinčane nosače debljine 5 mm kao podložni profil montiran u nagibu - po vrhu zida. Sve komplet finalno montirano na elastičnu brtvenu traku. U cijenu uračunata i izrada hidroizolacije. Vodonepropusnost mora biti garantirana. Obračun po m' izvedenog rubnog lima.</t>
  </si>
  <si>
    <t>POSTAVA RUBNOG LIMA - NADSTREŠNICA</t>
  </si>
  <si>
    <t xml:space="preserve">Dobava, doprema i postava opšava razvijene širine do 66 cm, na krovu (atika, zabatni zid,  spoj krova i vanjskog zida) od pocinčanog lima. Lim atike i zabatnog zida postavlja se na nove željezne pocinčane nosače debljine 5mm kao podložni profil montiran u nagibu - po vrhu zida atike i zabatnom zidu. Debljina lima 0,8 mm. Sve komplet finalno montirano na elastičnu brtvenu traku. Jedinična cijena uključuje i moguće preslagivanje dijela krovnog pokrova, koji su neophodni za ugradnju limenog opšava. Obračun po m' izvedenog limenog opšava. </t>
  </si>
  <si>
    <t>POSTVA KROVNOG LIMENOG OPŠAVA - ŠKOLA</t>
  </si>
  <si>
    <t>Dobava, doprema i montaža vertikalnih oluka 160 mm i učvršćenjem u zid svakih 2 m. Potrebno je postaviti na prvih 2 m od konačno zaravnatog terena lijevano-željeznu cijev, a dalje nastaviti vertikalnim olukom. Sve kompletno izvedeno sa nosačima i izradom svih fazonskih komada. Prilagodba spoja vertikalnih oluka na postojeće odvode u terenu obrađeno je u zasebnoj stavci.  Obračun po m'.</t>
  </si>
  <si>
    <t>MONTAŽA VERTIKALNOG OLUKA</t>
  </si>
  <si>
    <t>MONTAŽA HORIZONTALNOG OLUKA</t>
  </si>
  <si>
    <t>POSTAVA RUBNOG LIMA - SKRIVENI OLUK</t>
  </si>
  <si>
    <t xml:space="preserve">Dobava, doprema i montaža  horizontalnog  ležećeg oluka u skriveni žlijeb, od pocinčanog lima debljine 0,55 mm.Sve kompletno izvedeno sa svim veznim i pomoćnim materijalom, spojevima, zatvaranjem završetka i izradom otvora za vertikale. U cijenu stavke je potrebno uključit sve potrebne radnje do pune funkcionalnosti rada. Oluk se ugrađuje u skriveni AB vijenac dimenzija cca 25/25 cm. Obračun po m'.
</t>
  </si>
  <si>
    <t>MONTAŽA HORIZONTALNOG OLUKA U SKRIVENI ŽLIJEB</t>
  </si>
  <si>
    <t>LIČILAČKI RADOVI</t>
  </si>
  <si>
    <t>BOJANJE ZIDNE OBLOGE - DVORANA</t>
  </si>
  <si>
    <t>BOJANJE STROPA UNUTARNJEG STUBIŠTA - NOVI DIO</t>
  </si>
  <si>
    <t>BOJANJE STROPA PROSTORA ZA PRIREDBE</t>
  </si>
  <si>
    <t>BOJANJE STROPA KNJIŽNICE</t>
  </si>
  <si>
    <t>LIČENJE METALNIH VRATA DVORIŠTA KOTLOVNICE</t>
  </si>
  <si>
    <t>LIČENJE POSTOJEĆIH OGRADA I KLIZNIH VRATA - OKOLIŠ</t>
  </si>
  <si>
    <t>LIČENJE KOVANE OGRADE</t>
  </si>
  <si>
    <t>m'</t>
  </si>
  <si>
    <t>Dobava, doprema i montaža konstrukcije nosača mreže od cjevastih čeličnih profila promjera 5 cm. Konstrukcija se pričvršćuje varenjem preko čelične pločice na postojeće čelične stupove. Konstrukcija se sastoji od 2 cjevasta profila postavljena na cca 240 i  cca 690 cm od gotovoga poda. Donji profil je varen direktno na nosive stupove, gornji profil je od nosivih stupova udaljen 40 cm i preko cjevastih profila 5 cm varen na iste. Završna obrada čeličnih dijelova bojanje u dva temeljna i tri završna premaza. Obračun po m' cjevastog profila.</t>
  </si>
  <si>
    <t>MONTAŽA NOSAČA MREŽE - DVORANA</t>
  </si>
  <si>
    <t>Dobava, doprema i montaža  lijevanoželjezne kišne rešetke (dimenzije cca 40 x 40 cm) na upojne bunare oborinske odvodnje u okolišu. Jedinična cijena uključuje sav potreban rad i materijal za izvođenje svih faza radova za potpuno dovršenje opisanog rada. Izvesti sve u skladu s uputama proizvođača. Obračun po  komadu.</t>
  </si>
  <si>
    <t>POSTAVA METALNIH REŠETKI</t>
  </si>
  <si>
    <t>Dobava, doprema i montaža  metalnih ograda (visine 1.0 m) koju treba postavoiti na zid prema susjedu sa sjeveroistočne strane školske zgrade. Jedinična cijena uključuje sav potreban rad i materijal za izvođenje svih faza radova za potpuno dovršenje opisanog rada. Izvesti sve u skladu s uputama proizvođača. Obračun po  m'.</t>
  </si>
  <si>
    <t>METALNA OGRADA - SUSJED</t>
  </si>
  <si>
    <t>Dobava, doprema i montaža  metalnih ograda u okloišu na mjestu postojećih koje su uništene (dimenzija cca 3000 x 2000 mm). Jedinična cijena uključuje sav potreban rad i materijal za izvođenje svih faza radova za potpuno dovršenje opisanog rada. Izvesti sve u skladu s uputama proizvođača. Obračun po  m'.</t>
  </si>
  <si>
    <t>METALNA OGRADA - OKOLIŠ ŠKOLE</t>
  </si>
  <si>
    <t>Dobava, doprema i montaža  metalnih ograda oko dvorane (visine 1.0 m) koje nisu izvedene po sigurnosnim propisima. Jedinična cijena uključuje sav potreban rad i materijal za izvođenje svih faza radova za potpuno dovršenje opisanog rada. Izvesti sve u skladu s uputama proizvođača. Obračun po  m'.</t>
  </si>
  <si>
    <t>METALNA OGRADA - OKOLIŠ DVORANE</t>
  </si>
  <si>
    <t>ZAŠTITNA OGRADA - IGRALIŠTE</t>
  </si>
  <si>
    <t>904.2.</t>
  </si>
  <si>
    <t>904.1.</t>
  </si>
  <si>
    <t>Dobava, doprema i montaža  čeličnih greda i stupova koji se nalaze na jugoistočnoj fasadi školske dvorane s pripadajućim spojnim sredstvima. Jedinična cijena uključuje sav potreban rad i materijal za izvođenje svih faza radova za potpuno dovršenje opisanog rada. Izvesti sve u skladu s uputama proizvođača. Obračun po komadu.</t>
  </si>
  <si>
    <t>MONTAŽA ČELIČNIH GREDA I STUPOVA - DVORANA</t>
  </si>
  <si>
    <t>Rad obuhćava izmicanje i prilagodbu kovane ograde na ulazu u dvorište škole  zbog povećanja debljine fasade na jugozapadnoj strani. Jedinična cijena uključuje sav potreban rad i materijal za izvođenje svih faza radova za potpuno dovršenje opisanog rada.  Obračun po komadu.</t>
  </si>
  <si>
    <t>IZMICANJE I PRILAGODBA POSTOJEĆE KOVANE OGRADE NA ULAZU - STARI DIO</t>
  </si>
  <si>
    <t>MONTAŽA PODKOSTRUKCIJE - DVORANA</t>
  </si>
  <si>
    <t>Dobava, doprema i montaža  novog nosača za stijeg od nehrđajučeg čelika  s pripadajućim spojnim sredstvima. Jedinična cijena uključuje sav potreban rad i materijal za izvođenje svih faza radova za potpuno dovršenje opisanog rada. Izvesti sve u skladu s uputama proizvođača. Nosač za stijeg treba postaviti  na fasadu iznad glavnog ulaza  u školu na mjesto demontiranog nosača. Obračun po komadu.</t>
  </si>
  <si>
    <t>BRAVARSKI RADOVI</t>
  </si>
  <si>
    <t>UREĐENJE OKOLIŠA</t>
  </si>
  <si>
    <t>Sanacija postojećih kamenih i betonskih zidova u okolišu škole. Jedinična cijena uključuje sav potreban rad i materijal za izvođenje svih faza radova za potpuno dovršenje opisanog rada. Izvesti sve u skladu s uputama proizvođača. Obračun po m2 saniranog zida.</t>
  </si>
  <si>
    <t>SANACIJA POSTOJEĆIH ZIDOVA U OKOLIŠU ŠKOLE</t>
  </si>
  <si>
    <t>Sanacija postojećih betonskih horizontalnih i vertikalnih komunikacija ( širine  cca 120 cm, debljine cca 10 cm) u okolišu škole ugradnjom betona C25/30 sa dodatcima protiv soli za betoniranje staza na tlu. Jedinična cijena uključuje sav potreban rad i materijal za izvođenje svih faza radova za potpuno dovršenje opisanog rada. Izvesti sve u skladu s uputama proizvođača. Obračun po m2 ugrađenog betona.</t>
  </si>
  <si>
    <t>SANACIJA HORIZONTALNIH I VERTIKALNIH KOMUNIKACIJA U OKOLIŠU ŠKOLE</t>
  </si>
  <si>
    <t>Izrada završne površine betonskim elementima, debljine 8 cm. Elementi se postavljaju na podlogu od pijeska 0-4 mm. Jedinična cijena uključuje dobavu, dopremu i razastiranje pijeska 0-4 mm, odnosno sav potreban rad i materijal za izvođenje svih faza radova za potpuno dovršenje opisanog rada. Obračun po m2 postavljenih elemenata.</t>
  </si>
  <si>
    <t>PODLOGA OD BETONSKIH ELEMENATA</t>
  </si>
  <si>
    <t>Nabava, doprema i ugradnja tamponskog sloja debljine cca 20 cm (podloga - izravnanje) razastiranjem i nabijanjem i potrebnim vlaženjem u slučaju sušnog perioda na mjestu odstranjenog asfalta. Padove prilagoditi budućoj površinskoj odvodnji. Jedinična cijena uključuje  sav potreban rad i materijal za izvođenje svih faza radova za potpuno dovršenje opisanog rada. Obračun po m2.</t>
  </si>
  <si>
    <t>UGRADNJA TAMPONSKOG SLOJA</t>
  </si>
  <si>
    <t>Grubo i fino planiranje terena s točnošću cca 3 cm na mjestu odstranjenog asfalta. Jedinična cijena uključuje  sav potreban rad i materijal za izvođenje svih faza radova za potpuno dovršenje opisanog rada. Obračun po m2 skinutog sloja bez obzira na debljinu.</t>
  </si>
  <si>
    <t>GRUBO I FINO PLANIRANJE TERENA</t>
  </si>
  <si>
    <t>Strojno-ručno skidanje (odstranjivanje) oštećenog završnog površinskog dijela asfalta u ulaznom prostoru školske zgrade. Jedinična cijena uključuje  i utovar i odvoz materijala na deponiju bez obzira na udaljenost, odnosno sav potreban rad i materijal za izvođenje svih faza radova za potpuno dovršenje opisanog rada. Obračun po m2 skinutog sloja bez obzira na debljinu.</t>
  </si>
  <si>
    <t>STROJNO-RUČNO SKIDANJE ASFALATA</t>
  </si>
  <si>
    <t>rad</t>
  </si>
  <si>
    <t>1000.2.</t>
  </si>
  <si>
    <t>dobava materijala</t>
  </si>
  <si>
    <t>1000.1.</t>
  </si>
  <si>
    <t>Dobava, doprema i postava opločenja od kulir ploča. Kulir ploče  se postavljaju mjestima  gdje nedostaju već postojeće postavljenje ploče dimenzija 40 x 40 cm u okolišu škole. Postavljaju se na prethodno pripremnljenu podlogu. Jedinična cijena uključuje  sav potreban rad i materijal za izvođenje svih faza radova za potpuno dovršenje opisanog rada. Izvesti sve u skladu s uputama proizvođača. Obračun po m2 ugrađene kulir ploče.</t>
  </si>
  <si>
    <t>OPLOČENJE KULIR PLOČAMA</t>
  </si>
  <si>
    <t>Dobava, doprema i ugradnja parkovnog rubnjaka dimenzija 7/25/100 cm. Jedinična cijena uključuje sav potreban rad i materijal za potpuno dovršenje opisanog rada (iskop temelja, podložni i založni beton, dobava, doprema i ugradnja rubnjaka, rezanje, fugiranje). Obračun po m' ugrađenog rubnjaka.</t>
  </si>
  <si>
    <t>PARKOVNI RUBNJACI</t>
  </si>
  <si>
    <t>KIPARSKI RADOVI</t>
  </si>
  <si>
    <t>erte oko vrata dimenzija cca 135 x 265 cm</t>
  </si>
  <si>
    <t>1101.4.</t>
  </si>
  <si>
    <t>erte oko prozora dimenzija cca 145 x 240 cm</t>
  </si>
  <si>
    <t>1101.3.</t>
  </si>
  <si>
    <t xml:space="preserve">dekoracija oko stupova </t>
  </si>
  <si>
    <t>1101.2.</t>
  </si>
  <si>
    <t xml:space="preserve">dekoracija oko prozora </t>
  </si>
  <si>
    <t>1101.1.</t>
  </si>
  <si>
    <t>UKRASI PROČELJA - STARI DIO</t>
  </si>
  <si>
    <t>GIPSKARTONSKI RADOVI</t>
  </si>
  <si>
    <t>IZRADA ZAŠTITNE ZIDNE OBLOGE- DVORANA</t>
  </si>
  <si>
    <t>IZRADA  PODGLEDA STROPA IZNAD GLAVNOG ULAZA</t>
  </si>
  <si>
    <t>Dobava i doprema materijala te izvedba podgleda unutarnjeg stubišta na novom dijelu od gipskartonskih ploča na prethodno pripremljenu primarnu konstrukciju. Podgled od gipskartonskih ploča skriva toplinsku izolaciju stropa prostora za priredbe. Spojevi bandažirani, gletani i brušeni. Ploha pripremljena za završnu obradu. Jedinična cijena uključuje sav potreban rad i materijal za izvođenje svih faza radova za potpuno dovršenje opisanog rada. Izvesti sve u skladu s uputama proizvođača. Obračun po m2 izvedenog podgleda.</t>
  </si>
  <si>
    <t>IZRADA  PODGLEDA UNUTARNJEG STUBIŠTA OD GIPSKARTONSKIH PLOČA- NOVI DIO</t>
  </si>
  <si>
    <t>Dobava i doprema materijala te izvedba podgleda prostora za priredbe od gipskartonskih ploča na prethodno pripremljenu primarnu konstrukciju. Podgled od gipskartonskih ploča skriva toplinsku izolaciju stropa prostora za priredbe. Spojevi bandažirani, gletani i brušeni. Ploha pripremljena za završnu obradu. Jedinična cijena uključuje sav potreban rad i materijal za izvođenje svih faza radova za potpuno dovršenje opisanog rada. Izvesti sve u skladu s uputama proizvođača. Obračun po m2 izvedenog podgleda.</t>
  </si>
  <si>
    <t>IZRADA  PODGLEDA PROSTORA ZA PRIREDBE OD GIPSKARTONSKIH PLOČA</t>
  </si>
  <si>
    <t>Dobava i doprema materijala te izvedba podgleda školske knjižnice od gipskartonskih ploča na prethodno pripremljenu primarnu konstrukciju. Obloga od gipskartonskih ploča skriva toplinsku izolaciju stropa školske knjižnice.  Spojevi bandažirani, gletani i brušeni. Ploha pripremljena za završnu obradu. Jedinična cijena uključuje sav potreban rad i materijal za izvođenje svih faza radova za potpuno dovršenje opisanog rada. Izvesti sve u skladu s uputama proizvođača. Obračun po m2 izvedenog podgleda.</t>
  </si>
  <si>
    <t>IZRADA PODGLEDA KNJIŽNICE  OD GIPSKARTONSKIH PLOČA</t>
  </si>
  <si>
    <t>ČIŠĆENJE BETONSKIH STAZA</t>
  </si>
  <si>
    <t>Dobava i doprema materijala te obrada otvora oko zidne ventilacijske rešetke dvorane  te izrada nove ventilacijske rešetke u ravnini obloge iz istog materijala kao i zidna obloga  fasade dvorane. Jedinična cijena uključuje sav potreban rad i materijal za izvođenje svih faza radova za potpuno dovršenje opisanog rada. Izvesti sve u skladu s uputama proizvođača. Obračun po komadu.</t>
  </si>
  <si>
    <t>MONTAŽA VENTILACIJSKE REŠETKE I OBRADA OTVORA - DVORANA</t>
  </si>
  <si>
    <t>Dobava, doprema i montaža tipske mreže za zaštitu prozora od prolaza i udara lopte uzduž igrališta, a na visini iznad švedskih ljestava do metalne konstrukcije. Mreža bijele boje izrađena iz kvalitetnog polietilena prediva debljine min 4 mm veličine oka do 100 x 100 mm, UV otporna. Donji i gornji rub mreže posebno obrađen i pojačan, s tvorničkim ušicama za montažu. U stavku uključiti i postavu nosivoga žičanoga užeta po obodu debljine 5 mm. U kompletu s pričvrsnim elementima (karabin) natezačima užeta. Gornji rub mreže i gornje nosivo čelično uže se postavljaju na metalnu nosivu krovnu rešetku. Mreža se postavlja uzduž igrališta iz po tri dijela. Mreža se postavlja obješena, skošena, nategnuta. Obračun po m2  postavljene mreže u kompletu s ovješenjem. U stavku uključene metalne pločice dimenzija 250 x 150 mm debljine 5 mm  za prolaz čeličnog užeta koje se vare na metalnu čeličnu podkonstrukciju na svakih 1.5 m po obodu. U stavku uključen sav potreban rad i materijal. Obračun po m2 postavljene mreže.</t>
  </si>
  <si>
    <t>MONTAŽA TIPSKE MREŽE ZA ZAŠTITU PROZORA I VRATA - DVORANA</t>
  </si>
  <si>
    <t>1308.8.</t>
  </si>
  <si>
    <t>1308.7.</t>
  </si>
  <si>
    <t>1308.6.</t>
  </si>
  <si>
    <t>1308.5.</t>
  </si>
  <si>
    <t>1308.4.</t>
  </si>
  <si>
    <t>1308.3.</t>
  </si>
  <si>
    <t>1308.2.</t>
  </si>
  <si>
    <t>1308.1.</t>
  </si>
  <si>
    <t>MONTAŽA VANJSKIH BRISOLEJA</t>
  </si>
  <si>
    <t>Zatrpavanje prostora žardinjere probranim materijalom iz iskopa. Obračun po m3 zatrpanog prostora u sraslom stanju.</t>
  </si>
  <si>
    <t>ZATRPAVANJE - PROSTOR ŽARDINJERE</t>
  </si>
  <si>
    <t>Postava čepaste folije za zaštitu hidroizolacije prostora žardinjere. Jedinična cijena uključuje sav potreban rad i materijal za izvođenje svih faza radova za potpuno dovršenje opisanog rada. Izvesti sve u skladu s uputama proizvođača. Obračun po m2 postavljene folije.</t>
  </si>
  <si>
    <t>POSTAVA ČEPASTE FOLIJE - PROSTOR ŽARDINJERE</t>
  </si>
  <si>
    <t>1305.2.</t>
  </si>
  <si>
    <t>1305.1.</t>
  </si>
  <si>
    <t>SANACIJA ŠPALETA - ŠKOLA I DVORANA</t>
  </si>
  <si>
    <t>SANACIJA ŠPALETA - DVORANA</t>
  </si>
  <si>
    <t>Dobava i doprema materijala te izvedba poda u dijelu tavana gdje se namjerava hodati. U dijelu gdje se namjerava hodati posavljaju se štafle u dva smjera 5/5+5/8 između kojih idu ploče mineralne vune i paropropusna vodonepropusna folija. Na štafle se mogu postaviti OSB ploče ili daske. Jedinična cijena uključuje sav potreban rad i materijal za izvođenje svih faza radova za potpuno dovršenje opisanog rada. Izvesti sve u skladu s uputama proizvođača. Obračun po m2 izvedenog poda.</t>
  </si>
  <si>
    <t>POSTAVA PODA U PROHODNOM DIJELU TAVANA</t>
  </si>
  <si>
    <t>Sanacija svih uvala na krovu školske zgrade (RŠ cca 60 cm). Jedinična cijena uključuje sav potreban rad i materijal za izvođenje svih faza radova za potpuno dovršenje opisanog rada kao i moguće preslagivanje dijela krovnog pokrova, koji su neophodni za sanaciju uvale. Izvesti sve u skladu s uputama proizvođača. Obračun po m'.</t>
  </si>
  <si>
    <t>SANACIJA SVIH UVALA NA KROVU ŠKOLSKE ZGRADE</t>
  </si>
  <si>
    <t>Rad obuhćava prilagodbu priključaka vertikalnih cijevi za oborinsku odvodnju škole i dvorane na postojeće odvode u terenu . Stavkom je obuhvaćeno izmještanje prema uputama i uz  suglasnost nadzornog inženjera. Jedinična cijena uključuje proširenje otvora u betonu i izradu redukcije na postojeći odvod (PVC cijev, promjer oko 160 mm) te betonitanje i sanaciju nakon izvedbe novog spoja, odnosno sav potreban rad i materijal za izvođenje svih faza radova za potpunu prilagodbu priključaka.  Obračun po komadu.</t>
  </si>
  <si>
    <t>PRILAGODBA POSTOJEĆIH VERTIKALNIH CIJEVI ZA OBORINSKU ODVODNJU - ŠKOLA I DVORANA</t>
  </si>
  <si>
    <t>OBRTNIČKI RADOVI UKUPNO:</t>
  </si>
  <si>
    <t>900.</t>
  </si>
  <si>
    <t>800.</t>
  </si>
  <si>
    <t>700.</t>
  </si>
  <si>
    <t>600.</t>
  </si>
  <si>
    <t>500.</t>
  </si>
  <si>
    <t>OBRTNIČKI RADOVI</t>
  </si>
  <si>
    <t>B/</t>
  </si>
  <si>
    <t xml:space="preserve">            GRAĐEVINSKI RADOVI UKUPNO:</t>
  </si>
  <si>
    <t>400.</t>
  </si>
  <si>
    <t>300.</t>
  </si>
  <si>
    <t>200.</t>
  </si>
  <si>
    <t>100.</t>
  </si>
  <si>
    <t>GRAĐEVINSKI RADOVI</t>
  </si>
  <si>
    <t>A/</t>
  </si>
  <si>
    <t>REKAPITULACIJA</t>
  </si>
  <si>
    <t>Troškovnik br. 704-16</t>
  </si>
  <si>
    <t>rujan 2016.</t>
  </si>
  <si>
    <r>
      <t xml:space="preserve">Silvija Lah Lukšić, </t>
    </r>
    <r>
      <rPr>
        <sz val="10"/>
        <rFont val="Arial"/>
        <family val="2"/>
        <charset val="238"/>
      </rPr>
      <t>dipl.ing.stroj.</t>
    </r>
  </si>
  <si>
    <t>SVEUKUPNO</t>
  </si>
  <si>
    <t>**</t>
  </si>
  <si>
    <t xml:space="preserve">Izrada i ugradnja aluminijske ograde po rubu platoa iz prethodne stavke, visine 1.1 m, sa vertikalno postavljenim šipkama maksimalnog osnog razmaka 14 cm, razvijene dužine ograde 7.9 m. </t>
  </si>
  <si>
    <t>Izrada i ugradnja platoa na vrhu dimnjaka radi jednostavnije pristupa periodičkim pregledima, razvijene hodne površine  6.0 m2 iz aluminija. U podu hodne površine potrebno je uključiti i otvor koji je ujedno i dio hodne površine.</t>
  </si>
  <si>
    <t>U stavku je potrebno uključiti sav potreban materijal i rad.</t>
  </si>
  <si>
    <t>Izrada i ugradnja penjalica na samostojeći dimnjak, uključujući i samo pričvršćenje na betonsku oplatu oko dimnjaka, sukladno zahtjevu Zaštite na radu (sa leđobranom, te mogućnošću zatvaranja pristupa penjalicama ispod nivoa leđobrana). Ukupna visina penjalica je 9.3 m.</t>
  </si>
  <si>
    <t xml:space="preserve">Preinaka postojećih ulaznih vrata na način da se dvije rešetke veličine 500x300 mm zatvaraju (rezanje rešetki, te ugradnja metalnog lima radi zatvaranja otvora debljine 3 cm), a dvije rešetke povećavaju na efektivnu površinu 0.7 m2 (svaka rešetka). </t>
  </si>
  <si>
    <t>160x15 cm</t>
  </si>
  <si>
    <t>Izrada i ugradnja vanjskih kamenih klupica debljine 2.5 cm, kompletno sa svim potrebnim materijalom i radom.</t>
  </si>
  <si>
    <t>180x12 cm</t>
  </si>
  <si>
    <t>160x12 cm</t>
  </si>
  <si>
    <t>Izrada i ugradnja unutarnjih kamenih klupica debljine 2.5 cm, kompletno sa svim potrebnim materijalom i radom.</t>
  </si>
  <si>
    <t>Obračun je po m3 ugrađenog materijala.</t>
  </si>
  <si>
    <t>Demontaža postojećeg prozora veličine 180x75 radi ugradnje fiksne žaluzine potrebne za odsis zraka. Nakon izrade otvora potrebno je obraditi špalete (grubo i fino). U cijenu je potrebno uključiti sav potreban materijal i rad.</t>
  </si>
  <si>
    <t>Izrada otvora u zidu kotlovnice iz cigle debljine 25 cm, radi ugradnje fiksne žaluzine, veličine otvora 50x40 cm. Nakon izrade otvora potrebno je obraditi špalete (grubo i fino) . U cijenu je potrebno uključiti sav potreban materijal i rad.</t>
  </si>
  <si>
    <t>Izrada otvora u zidu kotlovnice iz cigle debljine 25 cm, radi ugradnje dvokrilnog prozora, veličine otvora 160x130 cm. Nakon izrade otvora potrebno je obraditi špalete (grubo i fino) prije i nakon ugradnji klupica. U cijenu je potrebno uključiti sav potreban materijal i rad.</t>
  </si>
  <si>
    <t>Obračun je po m3 ugrađenog pijeska.</t>
  </si>
  <si>
    <t xml:space="preserve">Dobava i ugradnja finog pijeska granulacije 0-4, radi ugradnje istog kao košuljica za potrebe plinske cijevi u ukupnoj debljini cca 25 cm. </t>
  </si>
  <si>
    <t>Iskop i priprema rova za polaganje plinske cijevi od pozicije redukcijskog ormarića do građevine u materijalu IV. kategorije. U cijenu je potrebno obračunati sav rad potreba za dovršenje ove stavke: iskop, razastiranje, deponiranje, planiranje, priprema za beton. Obračun je po m3 iskopanog materijala u sraslom stanju.</t>
  </si>
  <si>
    <t>Dovoz i ugradnja odabranog materijala radi zatrpavanja jamenakon iskopa do nivelete postojećeg terena materijalom.</t>
  </si>
  <si>
    <t>Povrat deponiranog iskopa iz jame spremnika EL lož ulja. Obračun po m3 iskopa.</t>
  </si>
  <si>
    <t>Pažljivi otkop postojećeg spremnika EL lož ulja, bez oštećenja istog, sa odlaganjem iskopanog materijala u neposrednoj blizini gradilišta. Obračun po m3 iskopa.</t>
  </si>
  <si>
    <t>PRATEĆI GRAĐEVINSKI I OBRTNIČKI RADOVI :</t>
  </si>
  <si>
    <t>*</t>
  </si>
  <si>
    <t>Ispitivanje kompletne instalacije nemjernog plina do njene funkcionalnosti prema "Pravilniku o opskrbi plinom" na nepropusnost i puštanje plina u nju od strane Distributera plina, te izdavanje zapisnika o provedenom ispitivanju instalacije nemjernog plina. Navedeni zapisnik je sastavni dio dokumentacije za Tehnički pregled zgrade.</t>
  </si>
  <si>
    <t>Čišćenje cijevi, nosivog i ovjesnog materijala, čeličnom četkom, te ličenje temeljnom bojom u dva sloja i zavšrnom lak bojom.</t>
  </si>
  <si>
    <t>Dobava i ugradnja označavajuće PVC trake žute boje s natpisom "PAŽNJA PLIN!", širina trake min. 60 mm.</t>
  </si>
  <si>
    <t>NO 50</t>
  </si>
  <si>
    <t>Kućni priključak, elemente redukcijskog ormarića, plinomjera i same instalacije od uličnog plinovoda do pozicije redukcijskog ormarića distributer plina daje kao neovisnu ponudu.</t>
  </si>
  <si>
    <t>Obveza je Investitora da sklopi ugovor s distributerom plina, te da omogući izvođaču da preuzme predmetni redukcijski ormarić od distributera.</t>
  </si>
  <si>
    <t xml:space="preserve"> - manometar 0-100 mbar sa pripadajućim podventilom</t>
  </si>
  <si>
    <t xml:space="preserve"> - manometar 0-6 bar sa pripadajućim podventilom</t>
  </si>
  <si>
    <t xml:space="preserve"> - plinomjer G25</t>
  </si>
  <si>
    <t xml:space="preserve"> - regulator tlaka MR25, PN5</t>
  </si>
  <si>
    <t xml:space="preserve"> - kuglasta slavina NO32, PN6 sa spojnim i priključnim materijalom</t>
  </si>
  <si>
    <t xml:space="preserve"> - pocinčanog ormara za  podžbuknu ugradnju dimenzija 1500x600x400 mm, sa montažnom pločom, ugrađenim vratima s univerzalnom bravicom sa uzlazno-izlaznim ventilacijskim otvorom i natpisom "PLIN" žute boje spremnom za ugradnju.</t>
  </si>
  <si>
    <t>INSTALACIJA PLINA :</t>
  </si>
  <si>
    <t>Ispitivanje dimnih plinova vezano za prvo puštanje u pogon sukladno važećem Zakonu o emisiji štetnih plinova od strane ovlaštene tvrtke, te izrada protokola o ispitivanju.</t>
  </si>
  <si>
    <t>Ispitivanje instalacije sukladno važećim Zakonima prema zaštiti na radu (mikroklima, buka, ventilacija, povećana opasnost) i sl. potrebnih kod tehničkog pregleda građevine.</t>
  </si>
  <si>
    <t>Topla proba sustava grijanja, te balansiranje sustava.</t>
  </si>
  <si>
    <t xml:space="preserve">Hladna tlačna proba instalacije grijanja nakon ugrađene opreme na ispitni tlak od 4 bar-a u trajanju od najmanje 24 sata te izrada protokola o ispitivanju. </t>
  </si>
  <si>
    <t>Tlačna proba vodovodnih instalacija (požarnog voda)– cjevovoda prema važećim tehničkim propisima na probni tlak od 10,0 bara s atestima. Obračun za kompletan razvod.</t>
  </si>
  <si>
    <t>Dobava i postava aparata za gašenje požara: 2xS6 i 1xCO 5.</t>
  </si>
  <si>
    <t>Cijev Ø 50 mm (2")</t>
  </si>
  <si>
    <t>AFŽM 1800x700</t>
  </si>
  <si>
    <t>AFŽV 500x400</t>
  </si>
  <si>
    <t>Čišćenje cijevi, nosivog i ovjesnog materijala, čeličnom četkom, te ličenje temeljnom bojom u dva sloja, a vidljivog dijela lak bojom.</t>
  </si>
  <si>
    <t>Dobava i ugradnja izolacije iz mineralne vune debljine 50 mm, te završnog aluminijskog plašta radi zaštite izolacije cijevi u prostoru kotlovnice, kompletno sa spojnim i brtvenim materijalom.</t>
  </si>
  <si>
    <t>NO 80</t>
  </si>
  <si>
    <t>NO 65</t>
  </si>
  <si>
    <t>Dobava i ugradnja manometra mjernog područja 0 - 6 bar sa troputnom slavinom za pražnjenje, kompletno sa spojnim i brtvenim materijalom.</t>
  </si>
  <si>
    <t>NO 65, NP 6</t>
  </si>
  <si>
    <t>NO 50, NP 6</t>
  </si>
  <si>
    <t xml:space="preserve">Dobava i ugradnja hvatača nečistoće, kompletno sa spojnim i brtvenim materijalom, dimenzije:  </t>
  </si>
  <si>
    <t xml:space="preserve">Dobava i ugradnja nepovratnog ventila, kompletno sa spojnim i brtvenim materijalom, dimenzije:  </t>
  </si>
  <si>
    <t>NO 15, NP 6</t>
  </si>
  <si>
    <t xml:space="preserve">Dobava i ugradnja kuglastih ventila, kompletno sa spojnim i brtvenim materijalom, dimenzije:  </t>
  </si>
  <si>
    <t>Stavka se izvodi ukoliko se pokaže da postojeći mješajući ventili ne vrše svoju funkciju.</t>
  </si>
  <si>
    <t>U cijenu je potrebno uključiti i protuprirubnice.</t>
  </si>
  <si>
    <t xml:space="preserve"> - oprema u polju</t>
  </si>
  <si>
    <t>U cijenu crpke potrebno je uključiti i kontraprirubnice, te pripadajuće vijke.</t>
  </si>
  <si>
    <t xml:space="preserve"> - Snaga el. motora:   9-151 W</t>
  </si>
  <si>
    <t xml:space="preserve"> - El. priključak:         220 V/50 Hz/1.22 A</t>
  </si>
  <si>
    <t xml:space="preserve"> - Napor:                   60 kPa</t>
  </si>
  <si>
    <t xml:space="preserve"> - Protok:                  9050 l/h</t>
  </si>
  <si>
    <t>Cirkulacijska crpka - NOVI DIO</t>
  </si>
  <si>
    <t xml:space="preserve"> - Snaga el. motora:   124 W</t>
  </si>
  <si>
    <t xml:space="preserve"> - El. priključak:         220 V/50 Hz/1.02 A</t>
  </si>
  <si>
    <t xml:space="preserve"> - Protok:                  4000 l/h</t>
  </si>
  <si>
    <t>Cirkulacijska crpka - STARI DIO</t>
  </si>
  <si>
    <t>Visina dimnjaka Hkor = 9.5 m</t>
  </si>
  <si>
    <t xml:space="preserve"> - granulat za zamjenu HVE (7 litara) - 6 kom</t>
  </si>
  <si>
    <t xml:space="preserve"> - uloška HVE (7 litara)</t>
  </si>
  <si>
    <t xml:space="preserve"> - priljučne stanice</t>
  </si>
  <si>
    <t>Dopušteni radni pretlak: 4 bar</t>
  </si>
  <si>
    <t>Visina s regulac. uređajem: 1517 mm</t>
  </si>
  <si>
    <t>Visina: 1400 mm</t>
  </si>
  <si>
    <t>Širina: 1410 mm</t>
  </si>
  <si>
    <t>Dubina s blendom: 627 mm</t>
  </si>
  <si>
    <t>Max. temp. polaznog voda: 85 °C</t>
  </si>
  <si>
    <t>Raspoloživi transportni tlak: 100 Pa</t>
  </si>
  <si>
    <t>Temperatura dimnih plinova kod temp. sustava. 80/60: 78 °C</t>
  </si>
  <si>
    <t>Temperatura dimnih plinova kod temp. sustava. 50/30: 56 °C</t>
  </si>
  <si>
    <t>Dimovodni prikljucak: DN 200 unutarnji</t>
  </si>
  <si>
    <t>Težina: 370 kg</t>
  </si>
  <si>
    <t>kontinuirana kod 80/60 °C: 106 %</t>
  </si>
  <si>
    <t>kontinuirana kod 50/30 °C: 108 %</t>
  </si>
  <si>
    <t>Normni koeficijent korisnosti emp. kotlovske vode</t>
  </si>
  <si>
    <t>Područje modulacije: 25-100 %</t>
  </si>
  <si>
    <t>Nazivni učinak kod temp. sustava. 80/60: 263 kW</t>
  </si>
  <si>
    <t>Nazivni učinak kod temp. sustava. 50/30: 280 kW</t>
  </si>
  <si>
    <t>INSTALACIJA KOTLOVNICE :</t>
  </si>
  <si>
    <t>kg</t>
  </si>
  <si>
    <t>Izrada i ugradnja raznih antikorozivno zaštićenih komada iz profilnog željeza, u svrhu ugradnje opreme i cjevovoda u građevini.</t>
  </si>
  <si>
    <t>NO 20</t>
  </si>
  <si>
    <t>Dobava i ugradnja PVC cijevi, za potrebe odvoda kondenzata, uključivo potrebne spojnice, koljena, račve, te spojni i brtveni materijal, dimenzija :</t>
  </si>
  <si>
    <t xml:space="preserve">NO 15 </t>
  </si>
  <si>
    <t>Dobava i ugradnja kompletnog pribora za ovjes radijatora koji se sastoji iz konzola, nosača, distančnika, nogica, te kompletno sa svim potrebnim materijalom i radom.</t>
  </si>
  <si>
    <t>Dimenzija ventila NO 15.</t>
  </si>
  <si>
    <t>Dimenzija ventila NO 8.</t>
  </si>
  <si>
    <t>Dimenzija det. NO 15.</t>
  </si>
  <si>
    <t>kom.</t>
  </si>
  <si>
    <t>ukupno članaka</t>
  </si>
  <si>
    <t>baterija   14 čl. kom    1 ukupno -    14 čl.</t>
  </si>
  <si>
    <t xml:space="preserve">Dobava i ugradnja spoja polaznog i povratnog voda radijatora, prosječne dužine 60 cm, radi omogućavanja ispiravanja sustava, kompletno sa spojnim i brtvenim materijalom. </t>
  </si>
  <si>
    <t>Pažljiva demontaža švedskih ljestava u sklopu dvorane (4 kom), te zaštitnih maskih (9 kom) radi mogućnosti pristupa radijatorima, te ponovna montaža istih nakon ugradnje radijatora.</t>
  </si>
  <si>
    <t>Obavezan uvid na licu mjesta.</t>
  </si>
  <si>
    <t>Pažljiva demontaža vanjskih jedinica split sistema radi ugradnje toplinske izolacije pročelja, te ponovna montaža nakon završetka obnove pročelja, uključujući nove nosače i pričvrsne materijale, te vakumiranje, punjenje instalacije, eventualno produženje pripadajućeg cjevovoda radnog medija u dužini cca 10 m.</t>
  </si>
  <si>
    <t>EMO EMOTERM 10/53 – h=570mm 11 čl. - 1 kom</t>
  </si>
  <si>
    <t>EMO EMOTERM 10/53 – h=570mm 13 čl. - 2 kom</t>
  </si>
  <si>
    <t>EMO EMOTERM 10/53 – h=930mm 18 čl. - 1 kom</t>
  </si>
  <si>
    <t>EMO EMOTERM 10/53 – h=930mm 24 čl. - 1 kom</t>
  </si>
  <si>
    <t>EMO EMOTERM 10/53 – h=930mm 32 čl. - 11 kom</t>
  </si>
  <si>
    <t>EKONOMIK E500S - 35 čl. - 2 kom</t>
  </si>
  <si>
    <t>EKONOMIK E500S - 34 čl. - 2 kom</t>
  </si>
  <si>
    <t>EKONOMIK E500S - 33 čl. - 2 kom</t>
  </si>
  <si>
    <t>EKONOMIK E500S - 32 čl. - 2 kom</t>
  </si>
  <si>
    <t>EKONOMIK E500S - 31 čl. - 6 kom</t>
  </si>
  <si>
    <t>EKONOMIK E500S - 29 čl. - 5 kom</t>
  </si>
  <si>
    <t>EKONOMIK E500S - 26 čl. - 1 kom</t>
  </si>
  <si>
    <t>EKONOMIK E500S - 25 čl. - 4 kom</t>
  </si>
  <si>
    <t>EKONOMIK E500S - 23 čl. - 3 kom</t>
  </si>
  <si>
    <t>EKONOMIK E500S - 22 čl. - 2 kom</t>
  </si>
  <si>
    <t>EKONOMIK E500S - 20 čl. - 3 kom</t>
  </si>
  <si>
    <t>EKONOMIK E500S - 18 čl. - 3 kom</t>
  </si>
  <si>
    <t>EKONOMIK E500S - 17 čl. - 1 kom</t>
  </si>
  <si>
    <t>EKONOMIK E500S - 16 čl. - 1 kom</t>
  </si>
  <si>
    <t>EKONOMIK E500S - 14 čl. - 1 kom</t>
  </si>
  <si>
    <t>EKONOMIK E500S - 10 čl - 2 kom</t>
  </si>
  <si>
    <t>EKONOMIK E500S - 9 čl. - 7 kom</t>
  </si>
  <si>
    <t>EKONOMIK E500S - 5 čl. - 4 kom</t>
  </si>
  <si>
    <t>EKONOMIK E500S - 4 čl. - 3 kom</t>
  </si>
  <si>
    <t>EKONOMIK E500S - 3 čl. - 5 kom</t>
  </si>
  <si>
    <t>EKONOMIK E500S - 2 čl. - 1 kom</t>
  </si>
  <si>
    <t>EKONOMIK SE690 - 12 čl. - 1 kom</t>
  </si>
  <si>
    <t>EKONOMIK SE285 - 19 čl. - 1 kom</t>
  </si>
  <si>
    <t>EKONOMIK SE285 - 24 čl. - 1 kom</t>
  </si>
  <si>
    <t>Čelični čl. 1000x160 - 20 čl. - 1 kom</t>
  </si>
  <si>
    <t>Ovom stavkom predviđeno je čišćenje/ispiranje unutrašnjosti radijatora od nataloženog taloga tijekom godina korištenja, te vraćanje istih na postojećim pozicijama s ugradnjom novih radijtorskih ventila i detentora, te ispusnih i odzračnih radijatorskih ventila (posebno su navedeni kao stavka).</t>
  </si>
  <si>
    <t>Demontaža postojećih aluminijskih i čeličnih radijatora, kompletno sa svim nosivim i ovjesnim materijalom, armaturom (radijatorski ventil i detentor).</t>
  </si>
  <si>
    <t>INSTALACIJA RADIJATORSKOG GRIJANJA :</t>
  </si>
  <si>
    <t>Neutralizacija spremnika EL lož ulja, odvoz i zbrinjavanje otpadnog materijala (ukopanog spremnika goriva volumena 20.000 litara), te izdavanje protokola o pravilnom zbrinjavanju. Kompletan rad izvodi ovlaštena tvrka za čišćenje i zbrinjavanje otpada sukladno važećim Zakonima.</t>
  </si>
  <si>
    <t>Pražnjenje EL lož ulja iz postojećeg ukopanog spremnika volumena 20.000 litara. Procjenjena preostala količina goriva je cca 3.000 litara, te u dogovoru s Investitorom pohrana iste na drugoj lokaciji na udaljenosti do 10 km.</t>
  </si>
  <si>
    <t>Neutralizacija postojećeg dijela razvoda goriva unutar kotlovnice, demontaža cjevovoda goriva (dio koji više neće biti u funkciji, dimenzije NO 15, dužine cca 20 m'), kompletno sa svim potrebnim materijalom i radom.</t>
  </si>
  <si>
    <t>Demontaža i odlaganje na privremeni deponij dimnjače, sitnog materijala koji se ne skladišti prilikom demontaže instalacije u kotlovnici.</t>
  </si>
  <si>
    <t>Pažljiva demontaža trobrzinskih crpki (stari i novi dio građevine), te pripadajuće armature (kuglastih slavina) ugrađenih ispred i iza crpke, prilagodba cjevovoda radi ugradnje nove armature i cirkulacijske crpke,  te pohrana istih kod investitora.</t>
  </si>
  <si>
    <t>Pažljiva demontaža postojećeg kotla GE 515 - 400, s automatskom regulacijom, te sa pripadajućim uljnim plamenikom Weishaupt, tip WL 40 Z-A, otpajanje od sustava grijanja i dobave goriva, cirkulacijskih crpki grijanja, te u dogovoru s Investitorom iste deponirati u skladištu Investitora u krugu od 20 km</t>
  </si>
  <si>
    <t>Ispuštanje vode iz sustava centralnog grijanja i hidranata.</t>
  </si>
  <si>
    <t>DEMONTAŽA :</t>
  </si>
  <si>
    <t>Radi boljeg sagledavanja obima posla i davanja ispravnije ponude obveza je svih ponuđača da obiđu građevinu i utvrde činjenično stanje.</t>
  </si>
  <si>
    <t>VAŽNE NAPOMENE :</t>
  </si>
  <si>
    <t>Za eventualne štete uzrokovane neodgovornim ili nestručnim radom odgovara izvoditelj radova, te ih je obvezan nadoknaditi investitoru.</t>
  </si>
  <si>
    <t>Prije početka izvedbe izvoditelj radova dužan je u skladu s važećim propisima osigurati gradilište.</t>
  </si>
  <si>
    <t>svi ostali troškovi koji se uobičajeno pokrivaju kroz "faktor".</t>
  </si>
  <si>
    <t>potreban "faktor" za pokriće režije,</t>
  </si>
  <si>
    <t>potreban "faktor" za pokriće organizacije gradilišta,</t>
  </si>
  <si>
    <t>potreban "faktor" za pokriće radne snage,</t>
  </si>
  <si>
    <t>Jedinične cijene sadrže :</t>
  </si>
  <si>
    <t xml:space="preserve">  Za sve izvedene radove, ugrađene materijale i opremu, potrebno je u skladu s propisima ishodovati dokaze o kakvoći (atestna dokumentacija i sl.), koji se bez posebne naknade daju na uvid nadzornom inženjeru, a prilikom primopredaje građevine uručuju investitoru, odnosno krajnjem korisniku.</t>
  </si>
  <si>
    <t xml:space="preserve">  U troškovima materijala, podrazumijeva se nabavna cijena kako primarnog, tako i kompletnog pomoćnog spojnog - potrošnog materijala, uključivo sa svim potrebnim prijenosima, utovarima i istovarima, uskladištenjem i čuvanjem.</t>
  </si>
  <si>
    <t xml:space="preserve">  U troškovima opreme i uređaja, podrazumijeva se njihova nabavna cijena (uključivo s carinom i porezima), transpotrni troškovi, svi potrebni prijenosi, utovari i istovari, uskladištenje i čuvanje, sve fco. montirano, prema projektnoj dokumentaciji, odnosno u skladu s predmetnim općim napomenama.</t>
  </si>
  <si>
    <t xml:space="preserve">  Prateća čišćenja prostora tijekom izvedbe radova, kao i obuka osoblja korisnika u rukovanju instalacijom do konačne - službene primopredaje investitoru odnosno krajnjem korisniku, moraju biti uključena u ponudbenu cijenu.</t>
  </si>
  <si>
    <t xml:space="preserve">  Ponuditelji su obvezni prije podnošenja ponude temeljito pregledati građevinu i projektnu dokumentaciju, te procjeniti relevantne činjenice koje utječu na cijenu, kvalitetu i rok završetka radova, budući se naknadni prigovori i zahtjevi za povećanje cijene radi nepoznavanja ili nedovoljnog poznavanja građevine i projektne dokumentacije neće razmatrati.</t>
  </si>
  <si>
    <t xml:space="preserve">  kao i ostale radove koji nisu posebno iskazani specifikacijama, a potrebni su za potpunu i urednu izvedbu projektiranih instalacija, njihovu funkcionalnost, pogonsku gotovost i primopredaju korisniku kao npr. uputstva za rukovanje i održavanje, izradu natpisnih pločica i oznaka, pribavljanje potrebne dokumentacije za uporabnu dozvolu i sl.</t>
  </si>
  <si>
    <t xml:space="preserve">   ‒    sve potrebne prateće građevinske i (sva “štemanja”, prodori za cjevnu instalaciju, instalaciju klimatizacije, uključivo s završnom građevinskom obradom i sl.) elektroinstalaterske radove (spajanje uređaja na izvedene elektroinstalacije i sl.),
      ‒ izradu potrebne prateće radioničke dokumentacije,
      ‒ prateća ispitivanja (tlačne, funkcionalne probe i sl.) s izradom pismenog izvješća,
      ‒ puštanje u probni pogon,
      ‒ podešavanje radnih parametara,
      ‒ puštanje u funkcijski-trajni rad,
      ‒ izradu primopredajne dokumentacije,
      ‒ izradu projekta izvedenog stanja,</t>
  </si>
  <si>
    <t xml:space="preserve"> U jediničnim cijenama svih navedenih stavki specifikacija, prilikom izrade ponude (nuđenje izvedbe instalacija) moraju biti sadržani i obuhvaćeni ukupni troškovi opreme i uređaja, ukupni troškovi materijala i rada za potpuno dovršenje cjelokupnog posla uključujući:</t>
  </si>
  <si>
    <t>OPĆE NAPOMENE UZ TROŠKOVNIK STROJARSKIH INSTALACIJA</t>
  </si>
  <si>
    <t>Ukupno</t>
  </si>
  <si>
    <t>Jed. cijena</t>
  </si>
  <si>
    <t>Količina</t>
  </si>
  <si>
    <t>Mjera</t>
  </si>
  <si>
    <t>Opis</t>
  </si>
  <si>
    <t>Poz</t>
  </si>
  <si>
    <r>
      <t>email:</t>
    </r>
    <r>
      <rPr>
        <sz val="7.5"/>
        <color indexed="63"/>
        <rFont val="Calibri"/>
        <family val="2"/>
      </rPr>
      <t xml:space="preserve"> danilo.vujnovic@gpz.hr</t>
    </r>
    <r>
      <rPr>
        <b/>
        <sz val="7.5"/>
        <color indexed="63"/>
        <rFont val="Calibri"/>
        <family val="2"/>
      </rPr>
      <t>, web:</t>
    </r>
    <r>
      <rPr>
        <sz val="7.5"/>
        <color indexed="63"/>
        <rFont val="Calibri"/>
        <family val="2"/>
      </rPr>
      <t xml:space="preserve"> www.gpz.hr</t>
    </r>
  </si>
  <si>
    <r>
      <t>tel:</t>
    </r>
    <r>
      <rPr>
        <sz val="7.5"/>
        <color indexed="63"/>
        <rFont val="Calibri"/>
        <family val="2"/>
      </rPr>
      <t> +385 51 333 298</t>
    </r>
    <r>
      <rPr>
        <b/>
        <sz val="7.5"/>
        <color indexed="63"/>
        <rFont val="Calibri"/>
        <family val="2"/>
      </rPr>
      <t>, fax:</t>
    </r>
    <r>
      <rPr>
        <sz val="7.5"/>
        <color indexed="63"/>
        <rFont val="Calibri"/>
        <family val="2"/>
      </rPr>
      <t> +385 51 333 29</t>
    </r>
    <r>
      <rPr>
        <i/>
        <sz val="7.5"/>
        <color indexed="63"/>
        <rFont val="Calibri"/>
        <family val="2"/>
      </rPr>
      <t>8</t>
    </r>
  </si>
  <si>
    <r>
      <t>IBAN:</t>
    </r>
    <r>
      <rPr>
        <sz val="7.5"/>
        <rFont val="Calibri"/>
        <family val="2"/>
      </rPr>
      <t xml:space="preserve"> HR4024020061100388357 (Erste&amp;Steiermarkische bank d.d.) </t>
    </r>
  </si>
  <si>
    <r>
      <t>Ulica Đure Šporera 8, HR-51000 Rijeka</t>
    </r>
    <r>
      <rPr>
        <b/>
        <sz val="7.5"/>
        <rFont val="Arial"/>
        <family val="2"/>
      </rPr>
      <t>, OIB:</t>
    </r>
    <r>
      <rPr>
        <sz val="7.5"/>
        <rFont val="Arial"/>
        <family val="2"/>
      </rPr>
      <t xml:space="preserve"> 01788637246</t>
    </r>
  </si>
  <si>
    <t>OPĆI I TEHNIČKI UVJETI UZ TROŠKOVNIK GRAĐEVINSKO-OBRTNIČKIH RADOVA</t>
  </si>
  <si>
    <t>Glavni projektant:</t>
  </si>
  <si>
    <t>Dobava i montaža zaštitne zidne obloge. Izrada iz dvostrukih gipsanih ploča, u završnoj obradi kvalitete Q3 (obrada spojeva i okolne površine prema Q2 i dodatno tankoslojno zaglađivanje cijele površine u debljini od 2 mm), kompletno sav rad i materijal. Zidna obloga je dilatirana . Dilatacija slijedi dilataciju spuštenoga stropa. Na metalnu podkonstrukciju učvršćuje se prvi red gipsanih ploča u horizontalnoj postavi. Drugi red postavlja se vertikalno. U stavku uključeno pričvršćenje iste na podkonstrukciju  i spojna sredstva te bandažiranje spojeva staklenom mrežicom i kitom prema uputstvu proizvođača. Stavka uključuje sav potreban rad i materijal, te radnu skelu.</t>
  </si>
  <si>
    <t>Dobava i doprema materijala te izvedba podgleda prostora gdje se nalazio podgled od sendvič panela iznad glavnog ulaza sa jugozapadne strane od vodootpornih gipskartonskih ploča na prethodno pripremljenu primarnu konstrukciju. Podgled od gipskartonskih ploča skriva toplinsku izolaciju stropa prostora za priredbe. Spojevi bandažirani, gletani i brušeni. Ploha pripremljena za završnu obradu. Jedinična cijena uključuje sav potreban rad i materijal za izvođenje svih faza radova za potpuno dovršenje opisanog rada. Izvesti sve u skladu s uputama proizvođača. Obračun po m2 izvedenog podgleda.</t>
  </si>
  <si>
    <r>
      <rPr>
        <b/>
        <sz val="10"/>
        <rFont val="Arial"/>
        <family val="2"/>
        <charset val="238"/>
      </rPr>
      <t>Danijel Turčić</t>
    </r>
    <r>
      <rPr>
        <sz val="10"/>
        <rFont val="Arial"/>
        <family val="2"/>
        <charset val="238"/>
      </rPr>
      <t>, mag.ing.el.</t>
    </r>
  </si>
  <si>
    <t>1 / GRAĐEVINSKO - OBRTNIČKI RADOVI</t>
  </si>
  <si>
    <t>2 / ELEKTROTEHNIČKI RADOVI</t>
  </si>
  <si>
    <t>3 / STROJARSKI RADOVI</t>
  </si>
  <si>
    <t>UKUPNO (HRK):</t>
  </si>
  <si>
    <t>PDV (25%):</t>
  </si>
  <si>
    <t>1/</t>
  </si>
  <si>
    <t>2/</t>
  </si>
  <si>
    <t>3/</t>
  </si>
  <si>
    <t>R E K A P I T U L A C I J A</t>
  </si>
  <si>
    <r>
      <rPr>
        <b/>
        <sz val="9"/>
        <color indexed="8"/>
        <rFont val="Exo"/>
        <family val="3"/>
      </rPr>
      <t xml:space="preserve">NAPOMENA: </t>
    </r>
    <r>
      <rPr>
        <sz val="9"/>
        <color indexed="8"/>
        <rFont val="Exo"/>
        <family val="3"/>
      </rPr>
      <t>Obračun se vrši prema stvarno izvedenim količinama ovjerenim u građevinskoj knjizi, prema jediničnim cijenama iz ponudbenog troškovnika.  Prije izrade ponude od strane ponuđača radova, potrebna je temeljita provjera količina i stavki na samoj građevini od strane ponuđača radova. Sva zapažanja, koja nisu prikladno obuhvaćena u troškovniku, po mišljenju ponuđača, potrebno je razjasniti prije podnošenja ponude.</t>
    </r>
  </si>
  <si>
    <t>PRIPREMNI RADOVI UKUPNO:</t>
  </si>
  <si>
    <t>Izrada, dostava i montaža ALU jednokrilnih vrata. Jednokrilna vrata su puna i otvaraju se prema van. Vrata su opremljena panik bravom i panik polugom za protupožarna vrata. Dimenzija raster i način otvaranja vidljiv je iz sheme stolarije. Obračun po komadu.</t>
  </si>
  <si>
    <t>Izrada, dostava i montaža ALU jednokrilnih vrata. Jednokrilna vrata su puna i otvaraju se prema van. Vrata su opremljena su opremljena panik bravom i panik polugom za protupožarna vrata. Osnovna nosiva konstrukcija je od čeličnih cijevi obloženih protupožarnom izolacijskom oblogom, a završna obloga je tipskim aluminijskim profilom. Dimenzija raster i način otvaranja vidljiv je iz sheme stolarije. Obračun po komadu.</t>
  </si>
  <si>
    <t>dimenzije - POZ PP:</t>
  </si>
  <si>
    <t>75 x 235 cm</t>
  </si>
  <si>
    <t>ZIDARSKI RADOVI UKUPNO:</t>
  </si>
  <si>
    <t>IZOLATERSKI RADOVI UKUPNO:</t>
  </si>
  <si>
    <t>FASADERSKI RADOVI UKUPNO:</t>
  </si>
  <si>
    <t>Izrada, dostava i montaža fiksne ALU žaluzine, klase vatrootpotnosti E12 90 C. Boja i ton prema izboru investitora. Dimenzija raster i način otvaranja vidljiv je iz sheme stolarije. Obračun po komadu.</t>
  </si>
  <si>
    <t>A) GRAĐEVINSKI RADOVI</t>
  </si>
  <si>
    <t>LIMARSKI RADOVI UKUPNO:</t>
  </si>
  <si>
    <t>KAMENOREZAČKI RADOVI UKUPNO:</t>
  </si>
  <si>
    <t>ALU STOLARIJA UKUPNO:</t>
  </si>
  <si>
    <t>LIČILAČKI RADOVI UKUPNO:</t>
  </si>
  <si>
    <t>BRAVRSKI RADOVI UKUPNO:</t>
  </si>
  <si>
    <t>UREĐENJE OKOLIŠA UKUPNO:</t>
  </si>
  <si>
    <t>KIPARSKI RADOVI UKUPNO:</t>
  </si>
  <si>
    <t>Ispitivanje osvjetljenosti prostora u koje su ugrađene nove rasvjetne armature. Ispitivanje provodi ovlašteno tijelo sukladno zahtjevima iz projekta. Nakon ispitvanja ovlašteno tijelo izdaje zapisnik.</t>
  </si>
  <si>
    <t>UKUPNO 4:</t>
  </si>
  <si>
    <t>1000.</t>
  </si>
  <si>
    <t>1100.</t>
  </si>
  <si>
    <t>1200.</t>
  </si>
  <si>
    <t>1300.</t>
  </si>
  <si>
    <r>
      <t>VLADI BRALIĆ</t>
    </r>
    <r>
      <rPr>
        <sz val="10"/>
        <color indexed="8"/>
        <rFont val="Exo"/>
        <family val="3"/>
      </rPr>
      <t>, dipl.ing.arh</t>
    </r>
  </si>
  <si>
    <r>
      <t>VLADI BRALIĆ</t>
    </r>
    <r>
      <rPr>
        <sz val="9"/>
        <color indexed="8"/>
        <rFont val="Exo"/>
        <family val="3"/>
      </rPr>
      <t>, dipl.ing.arh</t>
    </r>
  </si>
  <si>
    <t xml:space="preserve">ZIDARSKI POPRAVAK FASADNE POVRŠINE - STARI DIO  </t>
  </si>
  <si>
    <t>HIDROIZOLACIJA AB NADSTREŠNICE IZNAD ULAZA</t>
  </si>
  <si>
    <t>IZRADA ETICS FASADNOG SUSTAVA MINERALNOM VUNOM</t>
  </si>
  <si>
    <t>VANJSKE KAMENE KLUPČICE</t>
  </si>
  <si>
    <t>NOSAČ STIJEGA</t>
  </si>
  <si>
    <t>Izvoditelj ne može mjenjati dijelove izvedbe i detalje iz projekta bez pismenog odobrenja naručitelja.</t>
  </si>
  <si>
    <t xml:space="preserve">Radove može izvoditi samo kvalificirana i obučena radna snaga. Svi radnici moraju imati liječničku svjedožbu koja im dopušta rad na visini. Sve mora biti kvalitetno izvedeno, a ugrađeni dijelovi moraju djelovati kao homogeno srašteni s podlogom ugradbe.  Za sve radove dobave i ugradbe svojih kooperanata i dobavljača, naručitelju garantira  iskjlučivo izvoditelj, kao ugovoreni nosilac izvedbe svih radova. Izvoditelj u potpunosti odgovara za ispravnost izvršene isporuke svih ugrađenih elemenata, jedini je odgovoran za eventualno loš rad ili lošu kvalitetu dobavljenog matrijala ugradbe, bilo krivnjom trgovačke mreže ili svojih kooperanata. Izvboditelj ima obvezu za sve dobavljene materijale dostaviti Izjave o sukladnosti adekvatno traženim tehničkim karakteristikama iz projekta.  Neodgovarajući materijal  neće se priznati, a izvoditelj će ga zamijeniti  o svom trošku.  </t>
  </si>
  <si>
    <t>Izvoditelj je dužan dobaviti sve propisima, opisom radova te programom kontrole i osiguranja kakvoće  predviđene  certifikate i Izjave o sukladnosti  projektom utvrđenih materijala ,  i dostaviti ih  nadzornom inženjeru / naručitelju prije ugradbe.</t>
  </si>
  <si>
    <t xml:space="preserve">Demontaža postojeće vanjske drvene i ALU stolarije zgrade osnovne škole. Pažljiva demontaža, iznošenje iz objekta, utovar materijala u kamion i odvoz na odlagalište predviđeno za tu namjenu bez obzira na udaljenost te zbrinjavanje otpada sukladno zakonskim propisima. Obračun po otvoru, bez obzira na dimenzije. Obračun po komadu. </t>
  </si>
  <si>
    <t>Popravak fasadne površine (stari dio) na mjestima otučene oslabljene i oštećene žbuke sve do  podloge. Oštećene dijelove  podloge popraviti na način da se vidljivi dijelovi armature očiste od hrđe te ista zaštiti temeljnim premazom za zaštitu armature.  Na mjestu uklonjene podloge nanijeti vezivni premaz i u još svježi premaz nanijeti reparaturni mort ovisno o debljini oštećenja te ostaviti da se osuši. Jedinična cijena uključuje sav potreban rad i materijal za izvođenje svih faza radova za potpuno dovršenje opisanog rada. Obračun po m2 ožbukane površine.</t>
  </si>
  <si>
    <t>Popravak fasadne površine (novi dio) na mjestima otučene oslabljene i oštećene žbuke sve do  podloge. Oštećene dijelove  podloge popraviti na način da se vidljivi dijelovi armature očiste od hrđe te ista zaštiti temeljnim premazom za zaštitu armature. Na mjestu uklonjene podloge nanijeti vezivni premaz i u još svježi premaz nanijeti reparaturni mort ovisno o debljini oštećenja te ostaviti da se osuši. Jedinična cijena uključuje sav potreban rad i materijal za izvođenje svih faza radova za potpuno dovršenje opisanog rada. Obračun po m2 ožbukane površine.</t>
  </si>
  <si>
    <t>Sanacija oštećenih površina (balkon, stupovi balkona, ograda i podgled - stari dio)  sa reprofilirajućim mortom na mineralnoj bazi s dodatkom vlakana koja sprečavaju stezanje. Sanacija na slijedeći način: na površine se nanosi sloj armaturnog morta u kojeg se, po potrebi, utapa armatura mrežica od staklenih voala i završno zaglađuje. Posebnu pažnju posvetiti zaštiti armature (čišćenje, priprema i uporaba morta sa antikorozivnom zaštitom). Jedinična cijena uključuje sav potreban rad i materijal za izvođenje svih faza radova za potpuno dovršenje opisanog rada. Obračun po m2 sanirane površine.</t>
  </si>
  <si>
    <t>TOPLINSKA IZOLACIJA MINERALNOM VUNOM - STROP PREMA TAVANU -DVORANA</t>
  </si>
  <si>
    <t xml:space="preserve">Dobava i ugradnja(montaža) podkonstrukcije gipsane obloge unutarnjih zidova dvorane. Između vertikalnih metalnih stupova vare se horizontalni profili 50 x 50 x 3 mm, na osovinskom razmaku od 1 m(prvi se ugrađuje 1 m od kote poda, a posljednji 1 m ispod gornje kote, dakle na visini od 6 m). Pri dnu i vrhu ugrađuju se vodilice UD profil 30 x 30 mm. Na tako zavarene profile pričvršćuju se CD profili 60 x 30 mm  na razmaku od 30 cm uključivo sva spojna sredstva, varenje i ostalo pričvršćenje. Svi elementi podkonstrukcije metalni tipski za sustave suhe montaže . </t>
  </si>
  <si>
    <t>Pranje i čišćenje betonskih staza (horizontalnih i vertikalnih) oko objekta vodom pod pritiskom. U cijenu uključen sav potreban rad i materijal. Obračun po kompletu.</t>
  </si>
  <si>
    <t>komplet</t>
  </si>
  <si>
    <t>Dobava, doprema i  postava rubnog lima žlijeba skrivenog oluka. Uzdužne spojeve lima izvesti na način da se omogući termička dilatacija. Rubni lim postavlja se na nove želj. pocinčane nosače debljine 5 mm kao podložni profil montiran u nagibu - po vrhu zida. Sve komplet finalno montirano na elastičnu brtvenu traku. U cijenu uračunata i izrada hidroizolacije bitumenskih trakama za varenje u dva sloja širine 80 - 100 cm. Vodonepropusnost mora biti garantirana. Obračun po m' izvedenog rubnog lima.</t>
  </si>
  <si>
    <t>Dobava, doprema i postava  rubnog lima AB brisoleja koji se nalaze iznad prozora etaže prizemlja na zgradi osnovne škole sa jugozapadne i jugoistočne strane. Rubni lim razvijene širine od 35 cm do 45 cm. Uzdužne spojeve lima izvesti na način da se omogući termička dilatacija. Rubni lim postavlja se na nove želj. pocinčane nosače debljine 5 mm kao podložni profil montiran u nagibu - po vrhu zida. Sve komplet finalno montirano na elastičnu brtvenu traku. U cijenu uračunata i izrada hidroizolacije bitumenskim trakama za varenje u dva sloja širine 80 - 100 cm te vraćanje zaštitnih bet. ploča. Vodonepropusnost mora biti garantirana. Obračun po m' izvedenog rubnog lima.</t>
  </si>
  <si>
    <t>Stavke vanjske bravarije izvesti u sistemima aluminijskih profila s prekidom toplinskog mosta. Svi ugrađeni sistemi za vanjske stavke grijanih prostora moraju zadovoljiti zahtjeve Tehničkih propisa. Izvođač radova je dužan iskazati svojstva građevnog proizvoda u izjavi o svojstvima, sukladno Zakonu o građevinskim proizvodima (NN 76/13, 30/14). 
Materijal izolatora za prekid toplinskog mosta je politermidni polimer pojačan staklenim vlaknima. Izvođač radova je dužan priložiti vrijednosti tolerancija mjera i oblika za aluminijske profile, kao i dokaz o čvrstoći spoja, tj. otpornosti na smik između profila i izolatora.</t>
  </si>
  <si>
    <t>Sanacija podgleda knjižnice sa reprofilirajućim mortom na mineralnoj bazi s dodatkom vlakana koja sprečavaju stezanje (omjer 1:4). Sanacija stropnih i obodnih površina je na slijedeći način: na površine se nanosi sloj armaturnog morta u kojeg se, po potrebi, utapa armatura mrežica od staklenih voala i završno zaglađuje. Posebnu pažnju posvetiti zaštiti armature (čišćenje, priprema i uporaba morta sa antikorozivnom zaštitom). Jedinična cijena uključuje sav potreban rad i materijal za izvođenje svih faza radova za potpuno dovršenje opisanog rada. Obračun po m2 sanirane površine.</t>
  </si>
  <si>
    <t>Sanacija podgleda prostora za priredbe sa reprofilirajućim mortom na mineralnoj bazi s dodatkom vlakana koja sprečavaju stezanje (omjer 1:4). Sanacija stropnih i obodnih površina je na slijedeći način: na površine se nanosi sloj armaturnog morta u kojeg se, po potrebi, utapa armatura mrežica od staklenih voala i završno zaglađuje. Posebnu pažnju posvetiti zaštiti armature (čišćenje, priprema i uporaba morta sa antikorozivnom zaštitom). Jedinična cijena uključuje sav potreban rad i materijal za izvođenje svih faza radova za potpuno dovršenje opisanog rada. Obračun po m2 sanirane površine.</t>
  </si>
  <si>
    <t>Sanacija podgleda unutarnjeg stubišta sa reprofilirajućim mortom na mineralnoj bazi s dodatkom vlakana koja sprečavaju stezanje (omjer 1:4). Sanacija stropnih i obodnih površina je na slijedeći način: na površine se nanosi sloj armaturnog morta u kojeg se, po potrebi, utapa armatura mrežica od staklenih voala i završno zaglađuje. Posebnu pažnju posvetiti zaštiti armature (čišćenje, priprema i uporaba morta sa antikorozivnom zaštitom). Jedinična cijena uključuje sav potreban rad i materijal za izvođenje svih faza radova za potpuno dovršenje opisanog rada. Obračun po m2 sanirane površine.</t>
  </si>
  <si>
    <t>Sanacija prostora gdje se uklonio šuplji zid od opeke  sa reprofilirajućim mortom na mineralnoj bazi s dodatkom vlakana koja sprečavaju stezanje (omjer 1:4). Prostor se nalazi na jugozapadnoj i jugoistočnoj fasadi. Sanacija  površina je na slijedeći način: na površine se nanosi sloj armaturnog morta u kojeg se, po potrebi, utapa armatura mrežica od staklenih voala i završno zaglađuje. Posebnu pažnju posvetiti zaštiti armature (čišćenje, priprema i uporaba morta sa antikorozivnom zaštitom). Jedinična cijena uključuje sav potreban rad i materijal za izvođenje svih faza radova za potpuno dovršenje opisanog rada. Obračun po m2 sanirane površine.</t>
  </si>
  <si>
    <t>Sanacija prostora gdje se nalazio podgled od sendvič panela iznad glavnog ulaza sa jugozapadne strane, reprofilirajućim mortom na mineralnoj bazi s dodatkom vlakana koja sprečavaju stezanje (omjer 1:4). Sanacija površina je na slijedeći način: na površine se nanosi sloj armaturnog morta u kojeg se, po potrebi, utapa armatura mrežica od staklenih voala i završno zaglađuje. Posebnu pažnju posvetiti zaštiti armature (čišćenje, priprema i uporaba morta sa antikorozivnom zaštitom). Jedinična cijena uključuje sav potreban rad i materijal za izvođenje svih faza radova za potpuno dovršenje opisanog rada. Obračun po m2 sanirane površine.</t>
  </si>
  <si>
    <t>Sanacija prostora gdje se nalazio parapetni zid koji se nalazi na krovu starog dijela školske zgrade sa sjeveroistočne strane, reprofilirajućim mortom na mineralnoj bazi s dodatkom vlakana koja sprečavaju stezanje (omjer 1:4). Sanacija  površina je na slijedeći način: na površine se nanosi sloj armaturnog morta u kojeg se, po potrebi, utapa armatura mrežica od staklenih voala i završno zaglađuje. Posebnu pažnju posvetiti zaštiti armature (čišćenje, priprema i uporaba morta sa antikorozivnom zaštitom). Jedinična cijena uključuje sav potreban rad i materijal za izvođenje svih faza radova za potpuno dovršenje opisanog rada. Obračun po m2 sanirane površine.</t>
  </si>
  <si>
    <t>Ravnanje postojećeg užljebljenog nadtemeljnog zida  radi postavljanja sokla. Postojeći nadtemeljni zid potrebno je prvo premazati dubinskim temeljnim premazom na osnovi vodene disperzije akrilatnog kopolimera, zatim reške na nadtemeljnom zidu zapuniti sa reparaturnim jednokomponentnim, tiksotropnim mortom visoke kvalitete (sastavljen od specijalnih komponenata i odabranih agregata, mikrosilike sintetskih vlakana i aditiva, sve prema uputama proizvođača), a nakon toga saniranu površinu premazati jednokomponentnim, fleksibilnim hidroizolacijskim premazom na bazi cementa modificiranim emulzijom akrilnih polimera uz dodatak agregata fine granulacije uz ugradnju rubne elastične brtveće trake od termoplastičnog elastomera i polipropilenskog pletiva na spoju vertikalnih i horizontalnih površina po cijeloj povšini nadtemeljnog zida. Jedinična cijena uključuje sav potreban rad i materijal za izvođenje svih faza radova za potpuno dovršenje opisanog rada. Obračun po m2 sanirane površine.</t>
  </si>
  <si>
    <t>Sanacija prostora žardinjere  radi postavljanja sokla. Potrebno je saniranu površinu premazati jednokomponentnim, fleksibilnim hidroizolacijskim premazom na bazi cementa modificiranim emulzijom akrilnih polimera uz dodatak agregata fine granulacije uz ugradnju rubne elastične brtveće trake od termoplastičnog elastomera i polipropilenskog pletiva na spoju vertikalnih i horizontalnih površina na visinu budućeg sokla. Jedinična cijena uključuje sav potreban rad i materijal za izvođenje svih faza radova za potpuno dovršenje opisanog rada. Obračun po m2 sanirane površine.</t>
  </si>
  <si>
    <t>Sanacija oštećenih površina (nadstrešnice glavnog ulaza i podgled - novi dio)  sa reprofilirajućim mortom na mineralnoj bazi s dodatkom vlakana koja sprečavaju stezanje (omjer 1:4). Sanacija stropnih i obodnih površina je na slijedeći način: na površine se nanosi sloj armaturnog morta u kojeg se, po potrebi, utapa armatura mrežica od staklenih voala i završno zaglađuje. Posebnu pažnju posvetiti zaštiti armature (čišćenje, priprema i uporaba morta sa antikorozivnom zaštitom). Jedinična cijena uključuje sav potreban rad i materijal za izvođenje svih faza radova za potpuno dovršenje opisanog rada.  Obračun po m2 sanirane površine.</t>
  </si>
  <si>
    <r>
      <t xml:space="preserve">Prosječna toplinska izolativnost svih stavki iznosi </t>
    </r>
    <r>
      <rPr>
        <b/>
        <sz val="9"/>
        <color indexed="8"/>
        <rFont val="Exo"/>
        <family val="3"/>
      </rPr>
      <t>U</t>
    </r>
    <r>
      <rPr>
        <b/>
        <sz val="9"/>
        <color indexed="8"/>
        <rFont val="Calibri"/>
        <family val="2"/>
        <charset val="238"/>
      </rPr>
      <t>≤</t>
    </r>
    <r>
      <rPr>
        <b/>
        <sz val="9"/>
        <color indexed="8"/>
        <rFont val="Exo"/>
        <family val="3"/>
      </rPr>
      <t xml:space="preserve">1,4W/m²k </t>
    </r>
    <r>
      <rPr>
        <sz val="9"/>
        <color indexed="8"/>
        <rFont val="Exo"/>
        <family val="3"/>
      </rPr>
      <t>za komplet (</t>
    </r>
    <r>
      <rPr>
        <b/>
        <sz val="9"/>
        <color indexed="8"/>
        <rFont val="Exo"/>
        <family val="3"/>
      </rPr>
      <t>U≤1,10W/m²k</t>
    </r>
    <r>
      <rPr>
        <sz val="9"/>
        <color indexed="8"/>
        <rFont val="Exo"/>
        <family val="3"/>
      </rPr>
      <t xml:space="preserve"> za staklo) Izvoditelj radova obavezan je dostaviti izračune toplinske izolativnosti (U) kao i pravovaljane ateste ugrađene stolarije.</t>
    </r>
  </si>
  <si>
    <t>Dobava i doprema materijala te izvedba unutarnje toplinske izolacije podgleda knjižnice. Sustav se sastoji od ploča mineralne vune (λ=0,037) debljine 12 cm koje se polimercementnim lijepilom ugrađuju na pripremljenu površinu te se vrši mehaničko pričvršćivanje spojnicama. Na ovaj sloj se postavlja PP folija i završni sloj od gipskartona debljine 12,5 mm koji skrivaju izolaciju stropa na prethodno pripremljenu primarnu konstrukciju iz pocinčanih limenih profila. Sav materijal korišten pri izvedbi sustava mora biti atestiran, a odabrani sustav mora imati potvrdu o sukladnosti od ovlaštenog tijela. Dopuštena je isključivo ugradnja materijala od istog proizvođača. Jedinična cijena uključuje sav potreban rad i materijal za izvođenje svih faza radova za potpuno dovršenje opisanog rada. Izvesti sve u skladu s uputama proizvođača. Obračun po m2 izvedene toplinske izolacije.</t>
  </si>
  <si>
    <t>Dobava i doprema materijala te izvedba unutarnje toplinske izolacije podgleda prostora za priredbe. Sustav se sastoji od ploča mineralne vune (λ=0,037) debljine 12 cm koje se polimercementnim lijepilom ugrađuju na pripremljenu površinu te se vrši mehaničko pričvršćivanje spojnicama. Na ovaj sloj se postavlja PP folija i završni sloj od gipskartona debljine 12,5 mm koji skrivaju izolaciju stropa na prethodno pripremljenu primarnu konstrukciju iz pocinčanih limenih profila. Sav materijal korišten pri izvedbi sustava mora biti atestiran, a odabrani sustav mora imati potvrdu o sukladnosti od ovlaštenog tijela. Dopuštena je isključivo ugradnja materijala od istog proizvođača. Jedinična cijena uključuje sav potreban rad i materijal za izvođenje svih faza radova za potpuno dovršenje opisanog rada. Izvesti sve u skladu s uputama proizvođača. Obračun po m2 izvedene toplinske izolacije.</t>
  </si>
  <si>
    <t>Dobava i doprema materijala te izvedba unutarnje toplinske izolacije podgleda unutarnjeg stubišta u novom dijelu školske zgrade. Sustav se sastoji od ploča mineralne vune (λ=0,037) debljine 12 cm koje se polimercementnim lijepilom ugrađuju na pripremljenu površinu te se vrši mehaničko pričvršćivanje spojnicama. Na ovaj sloj se postavlja PP folija i završni sloj od gipskartona debljine 12,5 mm koji skrivaju izolaciju stropa na prethodno pripremljenu primarnu konstrukciju iz pocinčanih limenih profila. Sav materijal korišten pri izvedbi sustava mora biti atestiran, a odabrani sustav mora imati potvrdu o sukladnosti od ovlaštenog tijela. Dopuštena je isključivo ugradnja materijala od istog proizvođača. Jedinična cijena uključuje sav potreban rad i materijal za izvođenje svih faza radova za potpuno dovršenje opisanog rada. Izvesti sve u skladu s uputama proizvođača. Obračun po m2 izvedene toplinske izolacije.</t>
  </si>
  <si>
    <t>Dobava i doprema materijala te izvedba unutarnje toplinske izolacije podgleda iznad glavnog ulaza sa jugozapadne strane. Sustav se sastoji od ploča mineralne vune (λ=0,037) debljine 10 cm koje se polimercementnim lijepilom ugrađuju na pripremljenu površinu te se vrši mehaničko pričvršćivanje spojnicama. Na ovaj sloj se postavlja PP folija i završni sloj od gipskartona debljine 12,5 mm koji skrivaju izolaciju stropa na prethodno pripremljenu primarnu konstrukciju iz pocinčanih limenih profila. Sav materijal korišten pri izvedbi sustava mora biti atestiran, a odabrani sustav mora imati potvrdu o sukladnosti od ovlaštenog tijela. Dopuštena je isključivo ugradnja materijala od istog proizvođača. Jedinična cijena uključuje sav potreban rad i materijal za izvođenje svih faza radova za potpuno dovršenje opisanog rada. Izvesti sve u skladu s uputama proizvođača. Obračun po m2 izvedene toplinske izolacije.</t>
  </si>
  <si>
    <t>Dobava i doprema materijala te izvedba unutarnje toplinske izolacije stropa prema tavanu starog dijela školske zgrade. Sustav se sastoji od ploča mineralne vune (λ=0,037) debljine 12 cm. Na očišćeni strop se postavlja sloj parne brane (PE - polietilenska folija) debljine 0,15 mm (980 kg/m3) sa preklopom min 20 cm zaljepljene trakama, nakon čega se slaže mineralna vuna. Iznad vune se postavlja paropropusna vodonepropusna folija (300 g/m2) na osnovi goretex materijala (kao platno). U dijelu gdje se namjerava hodati posavljaju se daske u dva smjera 5/5+5/8 između kojih idu ploče mineralne vune i paropropusna vodonepropusna folija. Na štafle se mogu postaviti OSB ploče ili daske Sav materijal korišten pri izvedbi sustava mora biti atestiran, a odabrani sustav mora imati potvrdu o sukladnosti od ovlaštenog tijela. Dopuštena je isključivo ugradnja materijala od istog proizvođača. Jedinična cijena uključuje sav potreban rad i materijal za izvođenje svih faza radova za potpuno dovršenje opisanog rada. Izvesti sve u skladu s uputama proizvođača. Obračun po m2 izvedene toplinske izolacije.</t>
  </si>
  <si>
    <t>Dobava i doprema materijala te izvedba unutarnje toplinske izolacije stropa prema tavanu novog dijela školske zgrade (ostatak stropa ne uključujući prostor za priredbe i školsku knjižnicu).  Sustav se sastoji od ploča mineralne vune (λ=0,037) debljine 12 cm. Na očišćeni strop se postavlja sloj parne brane (PE - polietilenska folija) debljine 0,15 mm (980 kg/m3) sa preklopom min 20cm zaljepljene trakama, nakon čega se slaže mineralna vuna. Iznad vune se postavlja paropropusna vodonepropusna folija (300 g/m2) na osnovi goretex materijala (kao platno). U dijelu gdje se namjerava hodati posavljaju se daske u dva smjera 5/5+5/8 između kojih idu ploče mineralne vune i paropropusna vodonepropusna folija. Na štafle se mogu postaviti OSB ploče ili daske. Sav materijal korišten pri izvedbi sustava mora biti atestiran, a odabrani sustav mora imati potvrdu o sukladnosti od ovlaštenog tijela. Dopuštena je isključivo ugradnja materijala od istog proizvođača. Jedinična cijena uključuje sav potreban rad i materijal za izvođenje svih faza radova za potpuno dovršenje opisanog rada. Izvesti sve u skladu s uputama proizvođača. Obračun po m2 izvedene toplinske izolacije.</t>
  </si>
  <si>
    <t>Dobava i doprema materijala te izvedba unutarnje toplinske izolacije stropa prema tavanu dvorane.  Sustav se sastoji od ploča mineralne vune (λ=0,037) debljine 4 cm. Na postojeći sloj mineralne vune (10cm)  se slaže novi sloj mineralne vune. Iznad vune se postavlja paropropusna vodonepropusna folija (300 g/m2) na osnovi goretex materijala (kao platno). U dijelu gdje se namjerava hodati posavljaju se daske u dva smjera 5/5+5/8 između kojih idu ploče mineralne vune i paropropusna vodonepropusna folija. Na štafle se mogu postaviti OSB ploče ili daske. Sav materijal korišten pri izvedbi sustava mora biti atestiran, a odabrani sustav mora imati potvrdu o sukladnosti od ovlaštenog tijela. Dopuštena je isključivo ugradnja materijala od istog proizvođača. Jedinična cijena uključuje sav potreban rad i materijal za izvođenje svih faza radova za potpuno dovršenje opisanog rada. Izvesti sve u skladu s uputama proizvođača. Obračun po m2 izvedene toplinske izolacije.</t>
  </si>
  <si>
    <t>Izrada hidroizolacije po vrhu izolirajućeg sloja mineralne vune (prozorske klupčice). Hidroizolaciju izvesti  polimercementnim ljepilom (4 kg/m2) u dva sloja sa ugradnjom kutnika i PVC mrežice prema uputama proizvođača. Nakon sušenja površinu dodatno premazati hidroizolacijskim dvokomponentnim premazom (4 kg/m2). Hidroizolacija na sloju mineralne vune debljine 10 cm. Jedinična cijena uključuje  sav potreban rad i materijal za izvođenje svih faza radova za potpuno dovršenje opisanog rada. Izvesti sve u skladu s uputama proizvođača. Radovi se izvode nakon postave ETICS fasadnog sustava. Obračun po m' obrađene površine.</t>
  </si>
  <si>
    <t>Dobava hidroizolacijske kutne trake i izvedba hidroizolacije vanjskog kutnog spoja vertikalne plohe zida dvorane i pratećih sadržaja  s horizontalnim površinama, po cijelom opsegu.  Izolacija se postavlja na prethodno zidarski očišćen i saniran zid i betonski pod. Na suhu podlogu s metalnom gladilicom izvesti hidro izolacijski  1. premaz, zatim umetnuti rubnu kutnu traku i potom 2. sloj premaza.  Ukupna debljina ne smije biti tanja od  2 mm.  Nakon 24 sata, kada je suho, može se nastaviti s polaganjem XPS ploča u području sokla. Jedinična cijena uključuje sav potreban rad i materijal za izvođenje svih faza radova za potpuno dovršenje opisanog rada. Izvesti sve u skladu s uputama proizvođača. Obračun po m' izvedene hidroizolacije.</t>
  </si>
  <si>
    <t>Dobava hidroizolacijske kutne trake i izvedba hidroizolacije vanjskog kutnog spoja vertikalne plohe zida  škole  i kotlovnice s horizontalnim površinama, po cijelom opsegu.  Izolacija se postavlja na prethodno zidarski očišćen i saniran zid i betonski pod. Na suhu podlogu s metalnom gladilicom izvesti hidro izolacijski  1. premaz, zatim umetnuti rubnu kutnu traku i potom 2. sloj premaza. Ukupna debljina ne smije biti tanja od  2 mm. Nakon 24 sata, kada je suho, može se nastaviti s polaganjem XPS ploča u području sokla. Jedinična cijena uključuje sav potreban rad i materijal za izvođenje svih faza radova za potpuno dovršenje opisanog rada. Izvesti sve u skladu s uputama proizvođača. Obračun po m' izvedene hidroizolacije.</t>
  </si>
  <si>
    <t>Izolacija AB nadstrešnice iznad ulaza u školsku zgradu sa  sjeverozapadne strane, na za to prethodno već pripremljenu podlogu, osnovni bitumenski hladni premaz sa elastomernim bitumenskim trakama za zavarivanje u dva sloja, završni sloj bitumenska traka s posipom škriljevca (preklop 10 cm). Jedinična cijena uključuje sav potreban rad i materijal za izvođenje svih faza radova za potpuno dovršenje opisanog rada. Izvesti sve u skladu s uputama proizvođača. Obračun po m2 nadstrešnice.</t>
  </si>
  <si>
    <r>
      <t xml:space="preserve">Dobava i doprema materijala te izrada i postava ETICS fasadnog sustava na grijanom dijelu školske zgrade. Sustav se sastoji od ploča mineralne vune (λ=0,037) debljine 8 cm koje se polimercementnim lijepilom ugrađuju na pripremljenu površinu. Nakon navedenog cijela površina se pokriva lijepilom uz utiskivanje alkalno postojane staklene mrežice te se vrši mehaničko pričvršćivanje spojnicama. Slijedi sloj polimercementnog ljepila za izravnanje. Sav materijal korišten pri izvedbi sustava mora biti atestiran, a odabrani sustav mora imati potvrdu o sukladnosti od ovlaštenog tijela. Također, dopuštena je isključivo ugradnja materijala od istog proizvođača (lijepilo, impregnirajući premaz, mrežica, završna dekorativna žbuka). Kod izvedbe fasade pridržavati se tehničkih listova materijala i preporuka HUPFAS-a. Mehaničke pričvrsnice ugrađuju se prema tehničkom proračunu. Špalete i lindre se obrađuju istim materijalom samo manje debljine 3 cm. Jedinična cijena uključuje sav potreban rad i materijal za izvođenje svih faza radova za potpuno dovršenje opisanog rada. Izvesti sve u skladu s uputama proizvođača. Fasadu na novom dijelu poravnati </t>
    </r>
    <r>
      <rPr>
        <i/>
        <sz val="9"/>
        <rFont val="Exo"/>
        <family val="3"/>
      </rPr>
      <t xml:space="preserve">na nulu </t>
    </r>
    <r>
      <rPr>
        <sz val="9"/>
        <rFont val="Exo"/>
        <family val="3"/>
      </rPr>
      <t>te se na mjestima vertikalnih šliceva na fasadi, postavlja se dodatni sloj toplinske izolacije debljine od 2 do 4 cm kako bi se dobila ravnost površine fasade s maksimalnim odstupanjima od 2 mm na 2 m. Obračun po m2 izvedene fasade (otvori veći od 3m2 se odbijaju).</t>
    </r>
  </si>
  <si>
    <t>Dobava i izrada završnog dekorativnog sloja kulir žbuke na soklu školske zgrade. Dekorativna završna tankoslojna žbuka  (2 mm) otporna na mehaničke udarce  Boja tamno siva,  jako tamni ton, način obrade zaglađen. Izvođač je dužan izraditi  minimalno 4 uzorka. Jedinična cijena uključuje  sav potreban rad i materijal za izvođenje svih faza radova za potpuno dovršenje opisanog rada. Izvesti sve u skladu s uputama proizvođač. Naručitelj zahtjeva iznadprosječnu ravnost površine fasade s maksimalnim odstupanjima od 2 mm na 2 m'. Obračun po m2 izvedenog kulira.</t>
  </si>
  <si>
    <t>Dobava i izrada završnog dekorativnog sloja kulir žbuke na soklu dvorane i pratećih  sadržaja dvorane (spremišta, sanitvarni čvorovi, topli most). Dekorativna završna tankoslojna žbuka  (2 mm) otporna na mehaničke udarce  Boja tamno siva,  jako tamni ton, način obrade zaglađen. Izvođač je dužan izraditi  minimalno 4 uzorka. Jedinična cijena uključuje  sav potreban rad i materijal za izvođenje svih faza radova za potpuno dovršenje opisanog rada. Izvesti sve u skladu s uputama proizvođač. Naručitelj zahtjeva iznadprosječnu ravnost površine fasade s maksimalnim odstupanjima od 2 mm na 2 m'. Obračun po m2 izvedenog kulira.</t>
  </si>
  <si>
    <t>Dobava i doprema materijala te izrada i postava ETICS fasadnog sustava na AB brisolejima koji se nalaze iznad prozora etaže prizemlja na zgradi osnovne škole sa jugozapadne i jugoistočne strane (na kojima zbog nije moguće izvesti termoizolaciju debljine 10 cm) s termoizolacijom od mineralne vune (λ=0,037) debljine 3 cm. Također, dopuštena je isključivo ugradnja materijala od istog proizvođača (lijepilo, impregnirajući premaz, mrežica, završna dekorativna žbuka). Jedinična cijena uključuje sav potreban rad i materijal za izvođenje svih faza radova za potpuno dovršenje opisanog rada. Izvesti sve u skladu s uputama proizvođača kao i u prethodnoj stavci. Obračun po m2 izvedene fasade.</t>
  </si>
  <si>
    <r>
      <t xml:space="preserve">Dobava i doprema materijala te izrada i postava ETICS fasadnog sustava. Sustav se sastoji od ploča mineralne vune (λ=0,037) debljine 8 cm koje se polimercementnim lijepilom ugrađuju na pripremljenu površinu. Nakon navedenog cijela površina se pokriva lijepilom uz utiskivanje alkalno postojane staklene mrežice te se vrši mehaničko pričvršćivanje spojnicama. Slijedi sloj polimercementnog ljepila za izravnanje, nanošenje impregnirajućeg premaza te izvedba tankoslojne dekorativne silikatne žbuke. Sav materijal korišten pri izvedbi sustava mora biti atestiran, a odabrani sustav mora imati potvrdu o sukladnosti od ovlaštenog tijela. Također, dopuštena je isključivo ugradnja materijala od istog proizvođača (lijepilo, impregnirajući premaz, mrežica, završna dekorativna žbuka). Kod izvedbe fasade pridržavati se tehničkih listova materijala i preporuka HUPFAS-a. Mehaničke pričvrsnice ugrađuju se prema tehničkom proračunu.  Špalete i lindre se obrađuju istim materijalom samo manje debljine 3 cm. Jedinična cijena uključuje sav potreban rad i materijal za izvođenje svih faza radova za potpuno dovršenje opisanog rada. Izvesti sve u skladu s uputama proizvođača. Fasadu na novom dijelu poravnati </t>
    </r>
    <r>
      <rPr>
        <i/>
        <sz val="9"/>
        <rFont val="Exo"/>
        <family val="3"/>
      </rPr>
      <t xml:space="preserve">na nulu </t>
    </r>
    <r>
      <rPr>
        <sz val="9"/>
        <rFont val="Exo"/>
        <family val="3"/>
      </rPr>
      <t>te se na mjestima vertikalnih šliceva na fasadi, postavlja se dodatni sloj toplinske izolacije debljine od 2 do 4 cm kako bi se dobila ravnost površine fasade s maksimalnim odstupanjima od 2 mm na 2 m. Obračun po m2 izvedene fasade (otvori veći od 3m2 se odbijaju).</t>
    </r>
  </si>
  <si>
    <t>Dobava i doprema materijala te izrada i postava ETICS fasadnog sustava na pratećim sadržajima dvorane (spremišta, sanitvarni čvorovi, topli most). Sustav se sastoji od ploča mineralne vune (λ=0,032) debljine 6 cm koje se ugrađuju na pripremljenu površinu. Na ravni i ošišćeni zid učvršćuje se osnovni profil za određivanje visine sokla s pričvrsnicama 3 kom/m'. Zatim se pristupa izradi izolacije u slijedećim slojevima: na postojeću fasadu, koja se ne uklanja, nanosi se ljepilo te se na njega učvršćuje ploča mineralne vune u debljini od 5 cm, ploče se pričvršćuju pričvrsnicama na podlogu zida, zatim na izolaciju prvi  sloj građevinskog ljepila s armaturnom mrežicom i pregletavanje s drugim slojem građevinskog ljepila (sušenje 7-10 dana). Jedinična cijena uključuje sav potreban rad i materijal za izvođenje svih faza radova za potpuno dovršenje opisanog rada. Izvesti sve u skladu s uputama proizvođača. Naručitelj zahtjeva iznadprosječnu ravnost površine fasade s maksimalnim odstupanjima od 2 mm na 2 m'. Obračun po m2 izvedene fasade (otvori veći od 3m2 se odbijaju).</t>
  </si>
  <si>
    <t>Toplinska izolacija podnožja (sokla) u kontaktu fasade sa tlom po cijeloj dužini  opsega pročelja dvorane i pratećih  sadržaja dvorane (spremišta, sanitvarni čvorovi, topli most). Izvesti u visini od tla prema nacrtu od cca 30 cm. Izolacijski sloj je XPS (ekstrudirani polistiren) u sloju debljine 3 cm (λ=0,033). Prije  postavljanja XPS ploča, obavezno treba postaviti hidroizolacijsku traku na spoju zida s podnim betonom nogostupa oko zgrade. Hidroizolacija nije u cijeni ove stavke - vidi posebnu stavku. XPS se lijepi na prethodno pripremljenu podlogu ljepilom otpornim na vlagu i pričvršćuje se u zid fasadnim PVC pričvrsnicama sa čeličnim uloškom. Dubina sidrenja min 4 cm. Na izolaciju se nanose dva sloja  ljepila u kojeg se utapa "pancer" mrežica (250 - 300 gr/m2). Površina se izravnava ljepilom. Jedinična cijena uključuje čišćenje gradilišta, odvoz otpadnog materijala na deponij te sav potreban rad i materijal za izvođenje svih faza radova za potpuno dovršenje opisanog rada. Izvesti sve u skladu s uputama proizvođača. Obračun po m2 izvedennog sokla.</t>
  </si>
  <si>
    <t xml:space="preserve">Tijekom izvođenja radova gradilište se mora održavati u najvećem mogućem redu i čistoći. 
</t>
  </si>
  <si>
    <t>Jedinične cijene pojedinih stavki radova sadržavaju odštetu za potpuno dogotovljen rad, dakle za sav ugrađeni materijal uključujući komponente za montažu, prefabricirane elemente, gotove proizvode i sl., za svu potrebnu radnu snagu, za sve pripremne, pomoćne i završne radove na građevini, sve interne i vanjske transporte, pretovare i deponiranja materijala i za sve troškove koji se pojave u bilo kojem obliku za potrebe izvedbe ugovorenih radova.
Jedinične cijene  izvođača,  putem faktora obuhvaćaju i slijedeće troškove:
- sve režijske troškove gradilišta i tvrtke, te sve troškove prouzročene općim, tehničkim i posebnim uvjetima ovog troškovnika;
-  sve troškove potrebnih predradnji za osnivanje gradilišta, izradu plana  s odabirom i razradom ulaza, odlagališta za ruševni materijal i šutu, skladišta, postavu natpisnih ploča i ploča upozorenja, također i ograđivanje gradilišta sa više strana, označavanje gradilišta i čuvanje
- sve troškove potrebnih predradnji za svaki pojedinačni rad;
- sve troškove vezane na zimske i ljetne uvjete izvođenja radova, ovisno o ugovorenim rokovima izvedbe radova;
- sve troškove prijenosa:  istovara i utovara građevinskog materijala na gradilištu;
- troškove i takse privremenih priključaka instalacija vodovoda, kanalizacije, elektrike i telefona;
- sve troškove osiguranja nesmetanog prometa vozila i pješaka, troškove prometnih rješenja i signalizacije;
- sve troškove zaštite na radu za sve zaposlene djelatnike;
- sve troškove pomoćnih sredstava, alata, skela i oplata, strojeva, troškove najma istih i slično;
- sve troškove čuvanja raslinja, podzemnih i nadzemnih instalacija i susjednih građevina, uključujući sva potrebna zaštitna sredstva;
- sve troškove izrade uzoraka boja materijala i uzoraka obrada;
- sve troškove čišćenja gradilišta u tijeku radova i po završetku, uključujući i grubo i fino čišćenje prostora, pranje i čišćenje podova i stakala, po okončanju svih radova;
- sve troškove ispitivanja kvalitete izvedenih radova i pribavljanja  izjava o sukladnosti (atest);
- sve troškove vezane na zatvaranje gradilišta, uklanjanje svih otpadaka i ostataka materijala, inventara, i sl.</t>
  </si>
  <si>
    <t>U cijeni radova potrebno je uključiti probni rad, regulacija, izrada pismenih uputa za rad i održavanje, izrada sheme instalacije kotlovnice, izrada potrebnih natpisa u kotlovnici.</t>
  </si>
  <si>
    <t>veličina 700/80</t>
  </si>
  <si>
    <t>Paket za dopunjavanje neutralizatora kondenzata je 10kg</t>
  </si>
  <si>
    <t xml:space="preserve"> - Tip:                       ……………………….</t>
  </si>
  <si>
    <t xml:space="preserve"> - Tip:                       ………………….</t>
  </si>
  <si>
    <t>Dobava i ugradnja čeličnih bešavnih cijevi sukladno važećim normama za centralno grijanje, kompletno sa materijalom za spajanje, brtvljenje i ovješenje, uključivo cijevne lukove, račve, spojnice, čvrste točke, klizne oslonce, pričvrsnice i sl. za potrebe cjevovoda tople vode.</t>
  </si>
  <si>
    <r>
      <t xml:space="preserve">Dobava i ugradnja tipskih zidnih hidrantskih ormarića s vratima veličine 500x500x140 sa standardnom opremom prema normi, prema projektu, komplet opremljeno i priključeno na dovod vode Ø 50 mm.
* Zidni hidrantski ormarić s opremom
(zidni ormarić limeni s vratima,
tlačno crijevo </t>
    </r>
    <r>
      <rPr>
        <sz val="10"/>
        <rFont val="Arial"/>
        <family val="2"/>
        <charset val="238"/>
      </rPr>
      <t>Ø 52, dužine 15+5 m,
mlaznica Ø 52, usnac mlaznice Ø 8mm 
priključni kutni ventil DN 50 Ms 2").</t>
    </r>
  </si>
  <si>
    <t>Ugradnja kućnog redukcijskog sklopa, ulaznog tlaka 4 bar-a i reguliranog izlaznog tlaka 30 mbar-a, od strane distributera plina, kompletno sa spajanjem, puštanjem u pogon i atestiranjem. Redukcijski sklop sastoji se iz :</t>
  </si>
  <si>
    <t>Dobava i ugradnja termičkih zapornih uređaja sa važećim oznakama za plinsku instalaciju za potrebe ugradnje neposredno ispred priključka trošila. Termički zaporni uređaj je konstruiran za temperaturu djelovanja 100 °C i temperaturu postojanosti 650 °C. Uz termičke zaporne uređaje potrebno je isporučiti atestnu dokumentaciju.</t>
  </si>
  <si>
    <t>Dobava i ugradnja čeličnih bešavnih cijevi izrađenih prema važećim normama za plinsku instalaciju, uključivo spojnice, čepove, koljena, T-komade, te ovjesni materijal za postavljanje plinske cijevne mreže vidljivo do potrošača.</t>
  </si>
  <si>
    <t>Dobava i ugradnja čeličnih bešavnih cijevi izrađenih prema važećim normama za plinsku instalaciju, uključivo spojnice, čepove, koljena, T-komade, te ovjesni materijal za postavljanje plinske cijevne mreže podžbukno.</t>
  </si>
  <si>
    <t>pregled i ispitivanje sustava te izrada potrebnih izvještaja o izvršenim mjerenjima i ispitivanjima od strane ovlaštene osobe</t>
  </si>
  <si>
    <t>grubo i fino čišćnje prostora tijekom izvođenja i nakon izvedenih radova, te sanacija oštećenja nastalih uslijed radova.</t>
  </si>
  <si>
    <t xml:space="preserve">U svim stavkama ovog troškovnika uključena je nabava, doprema, montaža i spajanje, komplet sa sitnim instalacijskim materijalom i priborom. Sve radove mora za Izvođača izvesti kvalificirana radna snaga. </t>
  </si>
  <si>
    <r>
      <t xml:space="preserve">Sav građevni materijal i pribor prije ugradnje mora odobriti </t>
    </r>
    <r>
      <rPr>
        <sz val="11"/>
        <rFont val="Times New Roman CE"/>
        <charset val="238"/>
      </rPr>
      <t>nadzorni inženjer.</t>
    </r>
  </si>
  <si>
    <r>
      <t>Izvođač radova dužan je za eventualne izmjene u toku građenja obavijestiti</t>
    </r>
    <r>
      <rPr>
        <sz val="11"/>
        <rFont val="Times New Roman CE"/>
        <charset val="238"/>
      </rPr>
      <t xml:space="preserve"> nadzornog inženjera. </t>
    </r>
  </si>
  <si>
    <r>
      <t xml:space="preserve">Za svu ugrađenu opremu i materijal izvođač je dužan </t>
    </r>
    <r>
      <rPr>
        <sz val="11"/>
        <rFont val="Times New Roman CE"/>
        <charset val="238"/>
      </rPr>
      <t>predati isprave o sukladnosti i ostale dokaze kvalitete izvedenih radova  i ugrađenje opreme (pregled, ispitivanja, mjerenja i sl.).</t>
    </r>
  </si>
  <si>
    <r>
      <t xml:space="preserve">Vanjski LED reflektor za osvjetljavanje okoliša, slijedećih karakteristika:
LED 3000-4000K, 
Stupanj zaštite minimalno IP55,
snaga maksimalno 30W, 
nazivni napon 230V AC.
svjetlosni tok minimalno 1000lm
ugrađuje se na visinu od 2,7m do 3,2m od poda (ovisno o mjestu ugradnje)
armatura opremljena sa optičkim senzorom za uključivanje s udešenjem vremena rada.
</t>
    </r>
    <r>
      <rPr>
        <sz val="12"/>
        <rFont val="Times New Roman"/>
        <family val="1"/>
      </rPr>
      <t xml:space="preserve">LED armatura se ugrađuje na vanjske zidove:
</t>
    </r>
  </si>
  <si>
    <r>
      <t xml:space="preserve">Ispitivanje električne instalacije </t>
    </r>
    <r>
      <rPr>
        <sz val="12"/>
        <rFont val="Times New Roman CE"/>
        <family val="1"/>
        <charset val="238"/>
      </rPr>
      <t xml:space="preserve">u skladu sa tehničkim propisom za niskonaponske električne instalacije </t>
    </r>
    <r>
      <rPr>
        <sz val="12"/>
        <rFont val="Times New Roman CE"/>
        <family val="1"/>
        <charset val="238"/>
      </rPr>
      <t>uključujući ispitivanje zaštite u slučaju kvara, ispitivanje zaštite izravnog i neizravnog napona dodira, otpora izolacije, uzemljenja  te izdavanje zapisnika o ispitivanju od strane ovlaštene osobe.</t>
    </r>
  </si>
  <si>
    <t>Dobava, doprema i montaža horizontalnog ležečeg oluka, od pocinčanog lima debljine 0,55 mm razvijene širine 120 cm. Sve kompletno izvedeno sa kukama na svakih 1 m, te svim veznim i pomoćnim materijalom, spojevima, zatvaranjem završetka i izradom otvora za vertikale. U jediničnu cijenu uključena je i demontaža pokrova (najdonja 3 reda crijepova) kako bi se stavka mogla izvesti do potpune funkcionalnosti. Obračun po m'.</t>
  </si>
  <si>
    <t>Radovi demontaže i zbrinjavanja postojećeg sustava  zaštite od djelovanja munje.</t>
  </si>
  <si>
    <t>komp</t>
  </si>
  <si>
    <t>Sve odredbe ovih uvjeta smatraju se sastavnim dijelom svakog dijela i svake stavke ovog trošovnika. Opća napomena ispred pojedinih grupa radova odnosi se na sve stavke toga dijela troškovnika, ukoliko opisom  same stavke  nije drukčije definirano.
Prije unošenja cijena izvoditelj  je dužan detaljno se upoznati sa tehničkom dokumentacijom i lokacijom. Svi radovi obuhvaćeni troškovnikom  moraju se izvesti u svemu po općim i pojedinačnim opisima iz troškovnika, nacrtima i shemama, te prema uputama proizvođača materijala,  projektanta,  odnosano nadzornog inžinjera uz suglasnost naručitelja.</t>
  </si>
  <si>
    <t xml:space="preserve">Dobava i ugradnja aluminijskih člankastaih radijatora, kompletno sa nosivim, ovjesnim, spojnim i brtvenim materijalom : </t>
  </si>
  <si>
    <t>Dobava i ugradnja radijatorskih protuvandalskih kutnih/ravnih ventila sa termostatskom glavom za spoj na crne cijevi, za dvocijevno grijanje, a kompletno sa svim potrebnim spojnim, prijelaznim i brtvenim materijalom.</t>
  </si>
  <si>
    <t>Dobava i ugradnja radijatorskih blokirajućeg ventila za spoj na bakrene cijevi, detentora, a kompletno sa svim potrebnim spojnim, prijelaznim i brtvenim materijalom.</t>
  </si>
  <si>
    <t xml:space="preserve">Dobava i ugradnja radijatorskih odzračnih ventila, kompletno sa svim potrebnim spojnim, prijelaznim i brtvenim materijalom. </t>
  </si>
  <si>
    <t xml:space="preserve">Dobava i ugradnja radijatorskih slavina za pražnjenje, kompletno sa svim potrebnim spojnim, prijelaznim i brtvenim materijalom. </t>
  </si>
  <si>
    <t xml:space="preserve">Dobava i ugradnja kondenzacijskog pretlačnog kotla. Kompaktni plinski kondenzacijski kotao ispitan prema važećim propisima i nromama, s ugrađenim modulacijskim i tihim plinskim predmiješajućim plamenikom, za pretlačno loženje, s vođenjem ogrijevnih plinova i vode prema protusmjernom principu rada izmjenjivača topline, visokoučinski izmjenjivač topline, vođenje ogrijevnih plinova s optimiranim šumovima, uključujući tlačnu sklopku minimalnog tlaka, kao zamjena za osigurač od pomanjkanja vode, nepovratna zaklopka za ugradnju u povratni vod sadržana je u opsegu isporuke, kao i plašt kotla. Vrlo jednostavan za održavanje, dobra pristupačnost do dijelova, sva područja kotla važna za servis i održavanje dostupna su s prednje strane, jednostavan kontrolni pregled, mogućnost mehaničkog ćišcenja ogrijevnih površina s prednje strane, veliki revizioni i kontrolni otvor. Vrlo kompaktne dimenzije kotla, uređaj za neutralizaciju ugrađen u kotao, manja težina. Automatski plinski predmiješajući plamenik za modulacijski rad, izuzetno tih, s ventilatorom zraka za izgaranje reguliranim brojem okretaja i upravljačka elektronika za smanjenu potrošnju električne energije. Regulacija plin/zrak za automatsku prilagodbu radnim uvjetima instalacije. Tvornički montiran kotao, prethodno podešen i ispitan za prirodni plin E, kompletno montiran plamenik. Regulacijski sustav nije montiran.
Komunikacijsko sučelje za digitalni programator loženja SAFe, nadzor loženja, tekstualno pokazivanje stanja pogona i poruka održavanja, sa sveobuhvatnim funkcijama servisa, regulacija i upravljanje optočnom crpkom za krug grijanja 1, regulacija pripreme potrošne tople vode s upravljanjem crpkom za akumulaciju
spremnika i cirkulacijskom crpkom, usklađena sistemska tehnika. Elektroda za paljenje i nadzor, plinska tlačna sklopka, kompaktne armature s regulatorom tlaka
plina i plinskom mrežicom, s nižim emisijama štetnih tvari u dimnim plinovima, za prirodni plin E i LL kod 20 mbar tlaka plina, 230V/50 Hz. Za kotlove vece od 50 kW vrijede uvjeti propisa VDI 2035. Treba se pridržavati podataka za tražena svojstva vode iz priložene knjige pogona kotla. U slučaju nepoznatog sadržaja vode instalacije potreban je tretman vode za punjenje i dopunjavanje, počevši od 8,5° dH ukupne tvrdoće vode. Jamstvo je uvjetovano pridržavanjem
svojstava vode </t>
  </si>
  <si>
    <t>Dobava i ugradnja sigurnosnog seta za kotao iz stavke 1., kompletno sa svim potrebnim materijalom i radom, te spajanjem. Set uključuje manometar i automatski odzračnik, sigurnosni ventil 3 bar, izolacijom, za veličine kotlova 160-280 KW, DN 32.</t>
  </si>
  <si>
    <t xml:space="preserve">Dobava i ugradnja hidrauličnog zapornog seta za dvostruki kotao, sastoji se od: 2 zaporna ventila NO 65, distantnog elementa za dimovodnu cijev, brtvi i vijaka, 280 kW, kompletno sa svim potrebnim materijalom i radom, te spajanjem. </t>
  </si>
  <si>
    <t xml:space="preserve">Dobava i ugradnja modula mješača,  kompletno sa svim potrebnim materijalom, radom i spajanjem. </t>
  </si>
  <si>
    <t xml:space="preserve">Dobava i ugradnja neutralizatora kondenzata, kompletno sa svim potrebnim materijalom, radom i spajanjem. </t>
  </si>
  <si>
    <t xml:space="preserve">Dobava i ugradnja granulata za neutralizator kondenzata, kompletno sa svim potrebnim materijalom i radom. </t>
  </si>
  <si>
    <t xml:space="preserve">Dobava i ugradnja uređaja za desanilizaciju, kompletno sa svim potrebnim materijalom i radom, a sastoji se iz slijedećeg : </t>
  </si>
  <si>
    <t xml:space="preserve">Dobava i ugradnja materijala troslojne dimnjače izolirane specijalnom superwool izolacijom debljine 25 mm iz inox-a, unutarnjeg promjera 200 mm , vanjske mjere Ø 250 mm, sukladno važećim normama. Dimnjak je namjenjen za priključenje plinskog trošila ili trošila na tekuće ili kruto gorivo u podtlačnom i nadtlačnom režimu, oznake čelika sukladno važećim normama.
U cijenu su uključeni svi potrebni elementi prema uputama proizvođača dimnjačkih elemenata :
- prijelaz PPL - ICS 1 kom
- prijelaz ICS - PPL 1 kom
- elemnet za mjerenje dimnih plinova 1 kom
- dimovodne cijevi 955 mm - 2 kom
- dimovodne cijevi 455 mm - 2 kom
- dimovodne cijevi 205 mm - 3 kom
- podesiva cijev 275-365 mm - 1 kom
- koljeno 90° - 2 kom
- koljeno 90° s RO - 2 kom
- zidni držači 250 - 2 kom
- brtvilo - 15 kom, kompletno sa svim potrebnim materijalom i radom. </t>
  </si>
  <si>
    <t xml:space="preserve">Dobava i ugradnja materijala za sanaciju postojećeg dimnjaka od elemenata iz inoxa, unutarnjeg promjera 200 mm, sukladno važećim normama. Oznaka čelika sukladno važećim normama.
U cijenu uključeni svi potrebni elementi prema uputama proizvođača dimnjačkih elemenata :
- posuda za kondenzat 1 kom
-postolje kondenzacijske posude 1 kom
- priključak za vrata s ušicom 2 kom
- zatvarač kontrolnog otvora NT 2 kom
- priključak za ložište T90° 1 kom
- dimovodne cijevi 950 mm 8 kom
- dimovodne cijevi 450 mm 1 kom
- dimovodna cijev 250 mm 1 kom
- obujmica 15 kom
- brtvilo 15 kom
- odstojnik 4 kom
- poklopac otvora 45x45 1 kom
- obruč protiv padalina 1 kom
- pokrov protiv padalina 1 kom
-vratašca za čišćenje INOX 190x300 1 kom, kompletno sa svim potrebnim materijalom i radom. </t>
  </si>
  <si>
    <t>Dobava i ugradnja cirkulacijskih crpki, kompletno sa spajanjem, puštanjem u pogon i atestiranjem:</t>
  </si>
  <si>
    <t>Dobava i ugradnja elemenata automatske regulacije ogrijevnog medija za potrebe rada podnog grijanja, kompletno sa spajanjem i puštanjem u pogon. Automatska regulacija omogućava rad jednog kruga grijanja/hlađenja direktno preko pumpe, te jedan krug grijanja preko troputnog ventila ovisno o vanjskoj temperaturi. Elementi automatske regulacije mora da podrži slijedeći rad:</t>
  </si>
  <si>
    <t>Dobava i ugradnja u sustav – sanirajući proizvod, sa pojačanom formulom, predviđen za sve metale, za čišćenje većih naslaga inkrostacija. Mogućnost djelovanja tijekom rada sustava ili aktiviranje pumpe recirkulacije. Doziranje proizvoda u omjeru 5 kg  po m3 sadržaja vode u sustavu ( dostupna pakiranja 1,5, 20 kg ). Sanacija bi trebala trajati dva tjedna, ili dok na ispustu ( tijekom pranja ) vode ne bude izlazila čista. Proces se može ubrzati korištenje pumpa za čišćenje i punjenje ( kontaktirati ovlašteni servis ), kompletno sa izdavanjem zapisnika od strane ovlaštenog serivsera.</t>
  </si>
  <si>
    <t>Nakon toga isprazniti sustav te ga bogato i turbolentno  isprati sa čistom vodom. Napuniti sustav sa omekšanom vodom, dodavajući sredstvo uvijek o omjeru 5kg po m3 sadržaja vode u sustavu. Provjeriti nakon 15 dana rada sustava dali je koncentracija proizvoda unutar preporučenih granica ( sa ponuđenim testerom ) i eventualno ga dodavati.</t>
  </si>
  <si>
    <t>Za potrebe vršenja ispiranja sustava predviđeno je da se koristi 45 kg proizvoda, te 45 kg proizvoda.</t>
  </si>
  <si>
    <t>Dobava i ugradnja ventilacijskih rešetki, kompletno sa spojnim, brtvenim i nosivim materijalom.</t>
  </si>
  <si>
    <t xml:space="preserve">  - redukcijskog ventila opterećen oprugom dimenzije NO 32 s ugrađenim sigurnosnim uređajem, </t>
  </si>
  <si>
    <t xml:space="preserve">  U ponudbenim cjenama mora biti obuhvaćen sav rad, glavni i pomoćni, kao i prateći građevinski radovi na izvedbi prodora te završne obrade istih, sitan potrošni materijal (plin, kisik, žica i sl.),  uporaba lakih pokretnih skela, sva potrebna podupiranja, sav unutrašnji transport te potrebna zaštita izvedenih radova. </t>
  </si>
  <si>
    <t>Dobava i ugradnja čeličnih bešavnih cijevi za centralno grijanje, prema važećim normama za centralno grijanje, kompletno sa materijalom za spajanje, brtvljenje i ovješenje, uključivo cijevne lukove, račve, spojnice, čvrste točke, klizne oslonce, pričvrsnice i sl. za potrebe cjevovoda tople vode.</t>
  </si>
  <si>
    <t xml:space="preserve">Uređaj za neutralizaciju NE 0.1 namjenjen je za učinke kotla do 800 kW, za povišenje pH-vrijednosti na 6,5 do10, kondenzata koji nastaje u plinskim kondenzacijskim kotlovima, prema ATV-radnom listu A 251. Uređaj za neutralizaciju sastoji se od plastičnog kućišta s komorom za sredstvo za neutralizaciju. Uključujući sredstvo za neutralizaciju od magnezijevog oksida i magnezijevog hidroksida u obliku kuglica granulata, kao i plastično crijevo DN19 za spajanje uređaja za neutralizaciju na strani kondenzata, s plinskim kondenzacijskim kotlom, kao i odvodno crijevo za odvod neutraliziranog kondenzata DN 19 (1,0 m).
</t>
  </si>
  <si>
    <r>
      <t xml:space="preserve">troputni ventil, DN 40, kvs=25 - 1 kom
pogon ventila, </t>
    </r>
    <r>
      <rPr>
        <b/>
        <sz val="10"/>
        <rFont val="Arial"/>
        <family val="2"/>
        <charset val="238"/>
      </rPr>
      <t>230V</t>
    </r>
    <r>
      <rPr>
        <sz val="10"/>
        <rFont val="Arial"/>
        <family val="2"/>
        <charset val="238"/>
      </rPr>
      <t>- 1 kom</t>
    </r>
  </si>
  <si>
    <r>
      <t xml:space="preserve">troputni ventil, DN 50, kvs=50 - 1 kom
pogon ventila, </t>
    </r>
    <r>
      <rPr>
        <b/>
        <sz val="10"/>
        <rFont val="Arial"/>
        <family val="2"/>
        <charset val="238"/>
      </rPr>
      <t>230V</t>
    </r>
    <r>
      <rPr>
        <sz val="10"/>
        <rFont val="Arial"/>
        <family val="2"/>
        <charset val="238"/>
      </rPr>
      <t>- 1 kom</t>
    </r>
  </si>
  <si>
    <t>Odvoz suvišnog materijala na ovlašteni deponij građevinskog materijala udaljenosti do 25 km.</t>
  </si>
  <si>
    <t>Nakon izvedbe preinake, vrata je potrebno antikorozivno zaštititi, te lakirati.</t>
  </si>
  <si>
    <t>U stavku je potrebno uključiti sav potreban materijal i rad, antikorozivnu zaštitu, te lakirati.</t>
  </si>
  <si>
    <t xml:space="preserve">U stavku je potrebno uključiti i sav potreban materijal i rad. </t>
  </si>
  <si>
    <t>Ličenje stropa školske knjižnice akrilnim premazom u dva sloja sa svim potrebnim predradnjama (zaštita, dvokratno gletanje i brušenje, impregnacija), u bijeloj boji. Jedinična cijena uključuje sav potreban rad i materijal za izvođenje svih faza radova za potpuno dovršenje opisanog rada. Izvesti sve u skladu s uputama proizvođača. Obračun po m2 površine stropa.</t>
  </si>
  <si>
    <t>Ličenje stropa prostora za priredbe akrilnim premazom u dva sloja sa svim potrebnim predradnjama (zaštita, dvokratno gletanje i brušenje, impregnacija), u bijeloj boji. Jedinična cijena uključuje  sav potreban rad i materijal za izvođenje svih faza radova za potpuno dovršenje opisanog rada. Izvesti sve u skladu s uputama proizvođača. Obračun po m2 površine stropa.</t>
  </si>
  <si>
    <t>Ličenje stropa unutarnjeg stubišta novog dijela školske zgrade akrilnim premazom u dva sloja sa svim potrebnim predradnjama (zaštita, dvokratno gletanje i brušenje, impregnacija), u bijeloj boji. Jedinična cijena uključuje sav potreban rad i materijal za izvođenje svih faza radova za potpuno dovršenje opisanog rada. Izvesti sve u skladu s uputama proizvođača. Obračun po m2 površine stropa.</t>
  </si>
  <si>
    <t>Ličenje unutarnje zidne obloge dvorane perivom bojom do potpune pokrivenosti sa svim potrebnim predradnjama (zaštita, dvokratno gletanje i brušenje, impregnacija), u bijeloj boji. Jedinična cijena uključuje sav potreban rad i materijal za izvođenje svih faza radova za potpuno dovršenje opisanog rada. Izvesti sve u skladu s uputama proizvođača. Obračun po m2 površine zida.</t>
  </si>
  <si>
    <t>Izrada zaštitne ograde od žičanog pletiva visine 6.0 m, sa čeličnim stupovima ugrađenim u postojeće betonske temelje samce. Žičana ograda treba biti plastificirana u tamnim tonovima sive boje. Obračun po  m2 izvedene zaštitne ograde.</t>
  </si>
  <si>
    <t xml:space="preserve">Stropna LED svjetiljka, 3000K (topla bijela), svjetlosni tok minimalno 6000 lm, napajanje 230V.
LED armatura se ugrađuje u slijedeće prostore:
</t>
  </si>
  <si>
    <r>
      <t xml:space="preserve">Stropna LED svjetiljka, 3000K (topla bijela), svjetlosni tok minimalno 2800 lm, napajanje 230V.
</t>
    </r>
    <r>
      <rPr>
        <sz val="12"/>
        <rFont val="Times New Roman"/>
        <family val="1"/>
      </rPr>
      <t xml:space="preserve">LED armatura se ugrađuje u slijedeće prostore:
</t>
    </r>
  </si>
  <si>
    <r>
      <t xml:space="preserve">Stropna LED svjetiljka za sportsku dvoranu, 5000K, svjetlosni tok minimalno 10000 lm, napajanje 230V, zaštita od udarca loptom.
</t>
    </r>
    <r>
      <rPr>
        <sz val="12"/>
        <rFont val="Times New Roman"/>
        <family val="1"/>
      </rPr>
      <t xml:space="preserve">
LED armatura se ugrađuje u slijedeće prostore:
</t>
    </r>
  </si>
  <si>
    <t>Odvoz na ovlašteni deponij demontiranog materijala i opreme (osim spremnika EL lož ulja)  utovar materijala u kamion i odvoz na odlagalište predviđeno za tu namjenu bez obzira na udaljenost te zbrinjavanje otpada sukladno zakonskim propisima.</t>
  </si>
  <si>
    <r>
      <t xml:space="preserve">Dobava materijala i izrada završnog dekorativnog sloja fasade na grijanom - izoliranom dijelu školske zgrade. Nakon sušenja podloge iz prethodnih stavki (10 - 14 dana) zavisno od vremena i preporuke samog proizvođača sustava, podloga se grundira - impregnira temeljnim premazom te se nanosi tankoslojna završna dekorativna  silikatna žbuka,  strukture zrna 2 mm </t>
    </r>
    <r>
      <rPr>
        <sz val="9"/>
        <rFont val="Exo"/>
        <charset val="238"/>
      </rPr>
      <t>u boji svijetlog tona</t>
    </r>
    <r>
      <rPr>
        <sz val="9"/>
        <rFont val="Exo"/>
        <family val="3"/>
      </rPr>
      <t xml:space="preserve"> ( HBW &gt; 25 ). Završni sloj mora osigurati vodoodbojnost, paropropusnost, otpornost na atmosferske utjecaje i otpornost pigmenta na UV zrake te posebnim dodacima zaštićen od algi i pljesni. Kod izvedbe sustava potrebno je pridržavati se uputstva proizvođača i preporuka HUPFAS-a. Otvori do 3 m2 se ne odbijaju i ne dodaju se površine špaleta. Špalete i lindre  se obrađuju istim materijalom, samo manje debljine. Jedinična cijena uključuje čišćenje gradilišta, odvoz otpadnog materijala na deponij, izradu min. 6 uzoraka boje i obrade te  sav potreban rad i materijal za izvođenje svih faza radova za potpuno dovršenje opisanog rada. Izvesti sve u skladu s uputama proizvođača. Naručitelj zahtjeva iznadprosječnu ravnost površine fasade s maksimalnim odstupanjima od 2 mm na 2 m</t>
    </r>
    <r>
      <rPr>
        <sz val="9"/>
        <rFont val="Calibri"/>
        <family val="2"/>
        <charset val="238"/>
      </rPr>
      <t>'</t>
    </r>
    <r>
      <rPr>
        <sz val="9"/>
        <rFont val="Exo"/>
        <family val="3"/>
      </rPr>
      <t>. Obračun po m2 izvedene fasade.</t>
    </r>
  </si>
  <si>
    <t>Izrada završnog dekorativnog sloja fasade  na rubovima površina koje se ne oblažu izolacijom (balkon - stari dio), nadstrešnica iznad ulaza u školsku zgradu, betonske ograde  (stari dio), ograda stubišta sa sjeveroistočne strane školske zgrade, stupovi balkona i podgledima na način da se prethodno stavlja građevinsko ljepilo gletanjem (dvije ruke) i u njega se polaže armatura mrežica od staklenog voala. Obavezno izvesti preklapanje mrežice od 10 cm i završno zagladiti površinu. Završna obrada fasade uključuje impregniranje s pigmentiranim međupremazom i završni sloj tonirane silikatne završne žbuke granulacije 2,0 mm, u boji u boji svijetlog tona ( HBW &gt; 25 ), sve kao i u certificiranom ETICS sustavu - stavka 5.1. Izvoditi po točnim uputama proizvođača. Jedinična cijena uključuje kutni i okapni profili te sav potreban rad i materijal za izvođenje svih faza radova za potpuno dovršenje opisanog rada. Izvesti sve u skladu s uputama proizvođača. Naručitelj zahtjeva iznadprosječnu ravnost površine fasade s maksimalnim odstupanjima od 2 mm na 2 m'. Obračun po m2 izvedene fasade.</t>
  </si>
  <si>
    <t>Izrada završnog dekorativnog sloja fasade dimnjaka na način da se prethodno stavlja građevinsko ljepilo gletanjem (dvije ruke) i u njega se polaže armatura mrežica od staklenog voala. Obavezno izvesti preklapanje mrežice od 10 cm i završno zagladiti površinu. Završna obrada fasade uključuje impregniranje s pigmentiranim međupremazom i završni sloj tonirane silikatne završne žbuke granulacije 2,0 mm, u boji svijetlog tona ( HBW &gt; 25 ), sve kao i u certificiranom ETICS sustavu. Izvoditi po točnim uputama proizvođača. Jedinična cijena uključuje kutni i okapni profili te sav potreban rad i materijal za izvođenje svih faza radova za potpuno dovršenje opisanog rada. Izvesti sve u skladu s uputama proizvođača. Naručitelj zahtjeva iznadprosječnu ravnost površine fasade s maksimalnim odstupanjima od 2 mm na 2 m'. Obračun po m2 izvedene fasade.</t>
  </si>
  <si>
    <t>Izrada završnog dekorativnog sloja fasade zidova kotlovnice na način da se prethodno stavlja građevinsko ljepilo gletanjem (dvije ruke) i u njega se polaže armatura mrežica od staklenog voala. Obavezno izvesti preklapanje mrežice od 10 cm i završno zagladiti površinu. Završna obrada fasade uključuje impregniranje s pigmentiranim međupremazom i završni sloj tonirane silikatne završne žbuke granulacije 2,0 mm, u boji svijetlog tona ( HBW &gt; 25 ), sve kao i u certificiranom ETICS sustavu. Izvoditi po točnim uputama proizvođača. Jedinična cijena uključuje kutni i okapni profili te sav potreban rad i materijal za izvođenje svih faza radova za potpuno dovršenje opisanog rada. Izvesti sve u skladu s uputama proizvođača. Naručitelj zahtjeva iznadprosječnu ravnost površine fasade s maksimalnim odstupanjima od 2 mm na 2 m'. Obračun po m2 izvedene fasade.</t>
  </si>
  <si>
    <t>Dobava materijala i izrada završnog dekorativnog sloja fasade na pratećim sadržajima dvorane (spremišta, sanitvarni čvorovi, topli most). Nakon sušenja podloge iz prethodnih stavki (10 - 14 dana) zavisno od vremena i preporuke samog proizvođača sustava, podloga se grundira - impregnira temeljnim premazom te se nanosi tankoslojna završna dekorativna,  strukture zrna 2 mm u boji svijetlog tona ( HBW &gt; 25 ) . Završni sloj mora osigurati vodoodbojnost, paropropusnost, otpornost na atmosferske utjecaje i otpornost pigmenta na UV zrake te posebnim dodacima zaštićen od algi i pljesni. Kod izvedbe sustava potrebno je pridržavati se uputstva proizvođača i preporuka HUPFAS-a. Otvori do 3 m2 se ne odbijaju i ne dodaju se površine špaleta. Špalete i lindre  se obrađuju istim materijalom, samo manje debljine. Jedinična cijena uključuje čišćenje gradilišta, odvoz otpadnog materijala na deponij, izradu min. 6 uzoraka boje i obrade te  sav potreban rad i materijal za izvođenje svih faza radova za potpuno dovršenje opisanog rada. Izvesti sve u skladu s uputama proizvođača. Naručitelj zahtjeva iznadprosječnu ravnost površine fasade s maksimalnim odstupanjima od 2 mm na 2 m'. Obračun po m2 izvedene fasade.</t>
  </si>
  <si>
    <t xml:space="preserve">Aluminijski profili su plastificirani u završnu obradu boja antracit tamna (braviraja škola) i boja bijela (bravarija dvorana). Izvoditelj radova obavezan je prije početka plastifikacije aluminijskih profila podnijeti Naručitelju na uvid i odobrenje uzorke aluminijskih profila plastificirane prema njihovom izboru. </t>
  </si>
  <si>
    <t xml:space="preserve">Dobava i montaža fasadnog izolacijskog panela skrivena spoja. Izolacijska jezgra iz konstrukcijske negorive lamelirane mineralne vune debljine 60 mm. Boja panela kao postojeći (antracit tamna). Tehničke karakteristike panela dokazati ovjerenom tvorničkom izjavom o svojstvima (DOP) te certifikatom o stalnosti svojstava izdanim od akreditirane EU certifikacijske kuće. Obavezna primjena svih propisanih uputa za montažu od strane proizvođača. Panel je s obje strane zaštićen sa PVC folijom, koja se u montaži odstranjuje. Jedinična cijena uključuje  sav potreban rad i materijal za izvođenje svih faza radova za potpuno dovršenje opisanog rada. Obračun po m2 ugrađenih panela. 
</t>
  </si>
  <si>
    <t>Dobava, izrada i montaža opšava oko otvora prema standardnim detaljima koji se izvode iz čeličnog plastificiranog lima debljine 0.60mm u boji fasadnih panela sa svim spojnim i brtvenim materijalom prema uputstvima i detaljima proizvođača. Jedinična cijena uključuje  sav potreban rad i materijal za izvođenje svih faza Obračun po m' izvedennog opšava otvora.</t>
  </si>
  <si>
    <t>Dobava i montaža profila za zatvaranje vertikalnog spoja horizontalne montaže panela. Boja prema tonu fasadnih panela. Jedinična cijena uključuje  sav potreban rad i materijal za izvođenje svih faza radova za potpuno dovršenje opisanog rada. Izvesti sve u skladu s uputstvima i detaljima proizvođača. Obračun po m' izvedenog profila.</t>
  </si>
  <si>
    <t>Dobava, doprema i postava (montaža) odvodnih cijevi debljine 0,70 mm promjera 150 mm, s dvostrukim prijevojem, uključujući i potrebne cijevne obujmice, stručno montirati u skladu s pravilom struke. Stavka obuhvaća i izradu spoja na horizontalni oluk, odnosno sve potrebne radnje do pune funkcionalnosti rada, po detaljima i pravilima limarske struke i upustvu proizvođača. Prilagodba spoja vertikalnih oluka na postojeće odvode u terenu obrađeno je u zasebnoj stavci. Potrebno je postaviti na prvih 2 m od konačno zaravnatog terena lijevano-željeznu cijev, a dalje nastaviti vertikalnim olukom. Obračun po m' izvedene odvodne cijevi.</t>
  </si>
  <si>
    <r>
      <rPr>
        <b/>
        <sz val="9"/>
        <color indexed="8"/>
        <rFont val="Exo"/>
        <family val="3"/>
      </rPr>
      <t>Napomena:</t>
    </r>
    <r>
      <rPr>
        <sz val="9"/>
        <color indexed="8"/>
        <rFont val="Exo"/>
        <family val="3"/>
      </rPr>
      <t xml:space="preserve"> Limarski elementi izvode se od pocinčanog lima 0,8 mm i plastificiranog Alu lima d = 2,5 mm. Mjere uzeti na licu mjesta. Svi spojevi se izrađuju prema pravilima limarskog obrta, spajanja se vrše nitnama i leme. Sve mora imati potpunu vodonepropusnost.</t>
    </r>
  </si>
  <si>
    <t>Ličenje postojeće kovane ograde koja se nalazi sa jugozapadne i sjeverozapadne strane školske zgrade, od jednostavnih željeznih profila sa željeznim rukohvatom  potrebno je obnoviti  ličilački.  Jedinična cijena m2 uključuje skidanje starog naličja mehaničkim ili kemijskim putem,  čišćenje manjih  zahrđalih površina, dvostruki premaz temeljnom bojom te ličenje u 2 sloja akrilnim premazom za vanjsku upotrebu. Boja ograde u tamnim tonovima (antracit siva). Obračun po m2 oličene ograde.</t>
  </si>
  <si>
    <t>Ličenje postojećih  ograda i kliznih vrata koje se nalaze po međi građevne čestice, od jednostavnih željeznih profila sa željeznim rukohvatom  potrebno je obnoviti  ličilački.  Jedinična cijena m2 uključuje skidanje starog naličja mehaničkim ili kemijskim putem, čišćenje manjih  zahrđalih površina, dvostruki premaz temeljnom bojom te ličenje u 2 sloja akrilnim premazom za vanjsku upotrebu. Boja u tamnim tonovima (antracit siva). Obračun po m2 oličene ograde.</t>
  </si>
  <si>
    <t>Ličenje  postojećih metalnih vrata dvorišta kotlovnice škole. Metalna vrata od jednostavnih željeznih profila,  potrebno je obnoviti  ličilački.  Jedinična cijena m2 uključuje skidanje starog naličja mehaničkim ili kemijskim putem,  čišćenje manjih  zahrđalih površina, dvostruki premaz temeljnom bojom te ličenje u 2 sloja akrilnim premazom za vanjsku upotrebu. Boja antracit siva. Obračun po m2 oličene ograde.</t>
  </si>
  <si>
    <t xml:space="preserve">Izrada nove dekoracije jugozapadnog pročelja starog dijela školske zgrade (oko prozora i oko stupova) kiparskom tehnikom izlijevanjem u kalupima. Stavka se izvodi nakon pregleda elemenata pročelja. Nacrte, kalupe i odljevke ovjerava nadzorni inženjer i isti se bez dozvole ne smiju ugrađivati. Erte oko prozora izvesti od gipsa. U stavku uključena ugradnja na zid te sva spojna sredstva i mortovi, odsnosno  sav potreban rad i materijal za izvođenje svih faza radova za potpuno dovršenje opisanog rada. Izvesti sve u skladu s uputama proizvođača. Obračun po komadu sanirane površine. (NAPOMENA: Predviđena je ugradnja kamenih klupčica po uzoru na ostatak zgrade.)
</t>
  </si>
  <si>
    <t>Dobava i doprema materijala te sanacija unutarnjih  špaleta oko prozora keramičkim pločicama u sanitarnim čvorovima svlačionica dvorane. Jedinična cijena uključuje sav potreban rad i materijal za izvođenje svih faza radova za potpuno dovršenje opisanog rada. Špaleta je prosječne širine cca 20 cm. Izvesti sve u skladu s uputama proizvođača. Obračun po m' sanirane površine.</t>
  </si>
  <si>
    <t>Dobava i doprema materijala te sanacija unutarnjih špaleta nakon postavljene vanjske stolarija škole i dvorane. Radove izvesti na načina da se iste obrade produžnom žbukom 1:3:9 u debljini do 3 cm uz prethodno nabacivanaj cementnog šprica, špaleta pregleta u dva sloja, priprema za završnu obradu i završno oličiti u boji kao postojeća. Ličenje u slojevima do potpune pokrivnosti. Špaleta je prosječne širine cca 20 cm. Spoj ALU stolarije i žbuke potrebno je zaštiti (odvojiti) PE folijom debljine 0,25mm. Jedinična cijena uključuje sav potreban rad i materijal za izvođenje svih faza radova za potpuno dovršenje opisanog rada. Izvesti sve u skladu s uputama proizvođača. Obračun po m' sanirane površine.</t>
  </si>
  <si>
    <t>Dobava i doprema te montaža vanjskih pomičnih  brisoleja sa horizontalnim lamelama. Materijal: vučeni profil iz AlMgSi 0,5, debljine 2 mm, dodatno ojačani. Boja prema tonu stolarije. Pogon brisoleja daljinjskim upravljačem. Jedinična cijena uključuje  nosivu konstrukciju, pribor i učvršćenja, odnosno sav potreban rad i materijal za izvođenje svih faza radova za potpuno dovršenje opisanog rada do pune funkcionalnosti. Izvesti sve u skladu s uputama proizvođača. Obračun po komadu.</t>
  </si>
  <si>
    <t xml:space="preserve">Dobava i ugradnja automatske regulacije kotla.  Upravljački uređaj za regulacijski sustav :
- Upravljački uređaj za jednu regulaciju kruga grijanja vođenu vanjskom temperaturom ili temperaturom prostorije
- Upravljački uređaj za regulaciju kruga grijanja bez mješača
- Upravljački uređaj za regulaciju tri daljnja kruga grijanja, sa ili bez mješača, u spoju sa po jednim modulom mješača MM 10 za svaki krug grijanja
- Brojilo sati pogona integrirano u softveru
- 6-kanalni digitalni uklopni sat (spoju s modulima WM 10 + MM 10) s grafickim prikazom uklopnih ciklusa
- Integrirana funkcija godišnjeg odmora za svaki krug grijanja i kompletnu instalaciju, s jednim izborom načina sniženja (isključivanje, reducirano, ovisno o vanjskoj temperaturi)
- Upravljački uređaj za regulaciju hidrauličnog razdvajanja (skretnice), zajedno s izravno dospojenim krugom grijanja bez mješača, u spoju s modulom skretnice 
- Upravljački uređaj za solarnu pripremu potrošne tople vode, u spoju sa solarnim modulom, s prikazom priliva solarne energije na displeju u grafičkom obliku
- Tipkalo za biranje vrste pogona, za AUTOMATIK, STALNO GRIJANJE, STALNO SNIŽENJE, s pokazivanjem trenutačne vrste pogona, preko LED-pokazivača ugrađenih u tipkama 
- Mogućnost privremene promjene zadane vrijednosti temperature prostorije, do slijedeće uklopne točke uklopnog programa
- Programirajući digitalni uklopni sat za dnevni i tjedni program, sa 8 standardnih kao i 2 slobodno podesiva vlastita programa za svaki krug grijanja
- Automatska prilagodba temperature sniženja prema važećim normama, podesiva za svaki krug grijanja zasebno (smanjenje dodatnog učinka zagrijavanje)
- Pokazivanje temperature prostorije, vremena na satu, dana u tjednu i svih važećih podataka pogona, preko osvijetljenog LCD grafičkog displeja 
- U spoju s upravljačkim uređajem, u stambenoj prostoriji, automatska prilagodba temperature polaznog voda preko temperature prostorije, kod vanjskih utjecaja na temperaturu prostorije (poremećajne veličine)
- Pokazivanje vanjske temperature jucer i danas, na grafičkom prikazu Meteorološke stanice
- Tipka za jednokratnu akumulaciju tople vode, s ugrađenim pokazivačem stanja pogona, preko ugrađenog LED pokazivača 
- Sveobuhvatne funkcije servisiranja, kao što je Bus stanje, test funkcije, nadzor senzora, LCD-test, poruke grešaka, poruke održavanja, pokazivanje karakteristika grijanja, itd.
- Na zahtjev automatsko pokazivanje podataka za kontakt instalatera grijanja, u slučaju smetnji ili dospjelih održavanja
- Po izboru interval održavanja prema satima pogona ili datumu
- Uključujući ručni držač za montažu upravljačkog uređaja u stambenoj prostoriji
- Uključujući ugrađen senzor temperature prostorije, za montažu upravljackog ureðaja u stambenoj prostoriji
- Automatsko prepoznavanje mjesta montaže upravljačkog uređaja (prostorija ili kotao)
- Mikroprocesorski upravljan
- Puštanje u rad podržano sustavom, s uputama za izbjegavanje grešaka, pomoću dijaloga pozivanja i podrške u tekstualnom izborniku
</t>
  </si>
  <si>
    <t>a.)</t>
  </si>
  <si>
    <t>b.)</t>
  </si>
  <si>
    <t>Dobava i ugradnja vodova vodoinstalacije za unutarnji razvod POŽARNE MREŽE do zidnih hidranata od pocinčanih čeličnih cijevi sa spojnim dijelovima i spojnim materijalom (izdržljivost na probni tlak od 10 bara), termokondenzno izolirane. Vod se na zid i strop pričvršćuje (ili vješa pomoću obujmica). Ogranke izvesti u blagom padu prema zasunima, na najnižem mjestu sa ispusnom slavinom za pražnjenje. Povećano za 5-7%. Obračun po m' cijevi.</t>
  </si>
  <si>
    <t>Cijev je potrebno zaštiti s dva sloja hidroizolacijske i anti korozivne bitumenske trake.</t>
  </si>
  <si>
    <t>U stavku je potrebno uključiti sav potreban materijal i rad, antikorozivnu zaštitu, te lakirati..</t>
  </si>
  <si>
    <t>Građevinska pripomoć vezana za ugradnju sanacijske cijevi dimnjaka, dimnjače u vidu izrade otvora, sanacije otvora, veličina do 50x50 cm, zatvaranja otvora nakon ugradnje dimnjače.</t>
  </si>
  <si>
    <t xml:space="preserve">Ostakljenje: dvostruko IZO staklo
Tip kao:  6+16+6 mm + ispuna plinom argonom, LowE sloj, s koeficijentom toplinske provodljivosti max. 1,10 W/m2K.                                                                                                                       
Okov vidljiv
Prozorska krila su opremljena ručkama, okovima i mehanizmima potrebnim za nesmetano funkcioniranje                                                                                                                                                                                                                                                                                                                                                                Vrata su opremljena ručkama i mehanizmima potrebnim za nesmetano funkcioniranje, sa unutarnje strane anti-panic ručka za sigurnosno otvaranje (bez zaključavanja) te se vratna krila otvaraju prema van zbog evakuacije korisnika.
Vanjska klupčica kamena, unutarnja aluminijska.                                                                                                                                                                                                                       Boja antracit tamna (bravarija škola) i boja bijela (bravarija dvorana).
</t>
  </si>
  <si>
    <t>HRN norme ili jednakovrijedme norme</t>
  </si>
  <si>
    <t>DIN norme ili jednakovrijedme norme.</t>
  </si>
  <si>
    <t>Pri izvedbi instalacije obvezno je poštivati:</t>
  </si>
  <si>
    <t>Demontaža metalnih držača grilja s pripadajućim spojnim sredstvima, utovar te odvoz na deponij bez obzira na udaljenost. Metalni držači se nalaze na prozorima starog dijela školske zgrade, odnosno na jugozapadnoj fasadi. U cijenu stavke je potrebno uključiti sve potrebne radnje kao i utovar materijala u kamion i odvoz na odlagalište predviđeno za tu namjenu na udaljenosti do 25 km te zbrinjavanje otpada sukladno zakonskim propisima. Obračun po komadu.</t>
  </si>
  <si>
    <t>Izrada, dobava i ugradnja kamenih vanjskih klupčica. Klupčice sa prednje strane imaju okapnicu. Potrebno je osigurati vodonepropusnost svih spojeva.  Jedinična cijena uključuje  sav potreban rad i materijal za izvođenje svih faza radova za potpuno dovršenje opisanog rada. Izvesti sve u skladu s uputama proizvođača.  Sve mjere prije izrade provjeriti na gradilištu. Obračun po komadu istih dimenzija.</t>
  </si>
  <si>
    <t>Demontaža nosača za stijeg s pripadajućim spojnim sredstvima, utovar te odvoz na deponij bez obzira na udaljenost. Nosači za stijeg se nalaze na fasadi iznad glavnog ulaza  u školu (novi dio) i  na balkonu starog dijela školske zgrade, odnosno na jugozapadnoj fasadi. U cijenu stavke je potrebno uključiti sve potrebne radnje kao i utovar materijala u kamion i odvoz na odlagalište predviđeno za tu namjenu na udaljenosti do 25 km te zbrinjavanje otpada sukladno zakonskim propisima. Obračun po komadu.</t>
  </si>
  <si>
    <t>Demontaža limenih nadstrešnica cca dim 40 x 130 cm s pripadajućim spojnim sredstvima, utovar te odvoz na deponij bez obzira na udaljenost. Limene nadstrešnice se nalaze iznad prozora starog dijela školske zgrade, odnosno na jugozapadnoj fasadi. U cijenu stavke je potrebno uključiti sve potrebne radnje kao i utovar materijala u kamion i odvoz na odlagalište predviđeno za tu namjenu na udaljenosti do 25 km te zbrinjavanje otpada sukladno zakonskim propisima. Obračun po komadu.</t>
  </si>
  <si>
    <t>Pažljiva demontaža zidne ventilacijske rešetke dvorane cca dim 40 x 40 cm. U cijenu stavke je potrebno uključiti sve potrebne radnje kao i utovar materijala u kamion i odvoz na odlagalište predviđeno za tu namjenu na udaljenosti do 25 km te zbrinjavanje otpada sukladno zakonskim propisima. Obračun po komadu.</t>
  </si>
  <si>
    <t>Demontaža drvenih greda i stupova koji se nalazi na jugoistočnoj fasadi školske dvorane. U cijenu stavke je potrebno uključiti sve potrebne radnje kao i utovar materijala u kamion i odvoz na odlagalište predviđeno za tu namjenu na udaljenosti do 25 km te zbrinjavanje otpada sukladno zakonskim propisima. Obračun po komadu.</t>
  </si>
  <si>
    <t>Pažljiva demontaža postojećih kamenih i metalnih prozorskih klupičica na vanjskoj strani prozora i stijena. U cijenu stavke je potrebno uključiti sve potrebne radnje kao i utovar materijala u kamion i odvoz na odlagalište predviđeno za tu namjenu na udaljenosti do 25 km te zbrinjavanje otpada sukladno zakonskim propisima. Klupčice su razvijene širine cca 30 cm. Obračun po m'.</t>
  </si>
  <si>
    <t xml:space="preserve">Demontaža okvira postojećih brisoleja na jugozapadnoj, sjeverozapadnoj i jugoistočnoj strani novog dijela školske zgrade. Pažljiva demontaža, iznošenje iz objekta, utovar materijala u kamion i odvoz na odlagalište predviđeno za tu namjenu na udaljenosti do 25 km te zbrinjavanje otpada sukladno zakonskim propisima. Obračun po komadu, bez obzira na dimenzije. </t>
  </si>
  <si>
    <t>Demontaža postojeće vanjske drvene i metalne stolarije pratećiih sadržaja dvorane i dvorane. Pažljiva demontaža, iznošenje iz objekta, utovar materijala u kamion i odvoz na odlagalište predviđeno za tu namjenu na udaljenosti do 25 km te zbrinjavanje otpada sukladno zakonskim propisima.  Obračun po komadu, bez obzira na dimenzije.</t>
  </si>
  <si>
    <t xml:space="preserve">Demontaža postojećIh vanjskih zidnih fiksnih staklenih stijena dvorane osnovne škole, dim. 480 x 400 cm. Pažljiva demontaža, iznošenje iz objekta, utovar utovar materijala u kamion i odvoz na odlagalište predviđeno za tu namjenu na udaljenosti do 25 km te zbrinjavanje otpada sukladno zakonskim propisima. Obračun po komadu, bez obzira na dimenzije. </t>
  </si>
  <si>
    <t>Demontaža - skidanje postojećih vertikalnih i horizontalnih limenih oluka  (uključujući i oluk u skrivenom žlijebu) s pripadajućim spojnim sredstvima koji se nalaze na fasadi osnovne škole i dvorane, utovar materijala u kamion i odvoz na odlagalište predviđeno za tu namjenu na udaljenosti do 25 km te zbrinjavanje otpada sukladno zakonskim propisima.  Obračun po m'.</t>
  </si>
  <si>
    <t>Odvoz kontejnera kamion dizalicom koji se nalazi uz sjeverozapadnu fasadu školske dvorane. U cijenu stavke je potrebno uključiti sve potrebne radnje kao i utovar materijala u kamion i odvoz na odlagalište predviđeno za tu namjenu na udaljenosti do 25 km te zbrinjavanje otpada sukladno zakonskim propisima. Obračun po komadu.</t>
  </si>
  <si>
    <t>Skidanje postojećeg pokrova na nadstrešnicama ulaza u školsku zgradu sa sjeverozapadne strane, skidanje stare dotrajale i oštećene bitumenske izolacije - premaza na AB nadstrešnici ulaza, sve do zdrave podloge. U cijenu radova uključeno je čišćenje i priprema nakon obijanja za radove na sanaciji, kao i utovar materijala u kamion i odvoz na odlagalište predviđeno za tu namjenu na udaljenosti do 25 km te zbrinjavanje otpada sukladno zakonskim propisima. Obračun po m2 nadstrešnica.</t>
  </si>
  <si>
    <t>Pažljivo skidanje - otucanje stare oštećene i dotrajale fasadne žbuke do čiste strukture zidova  na starom dijelu škole, a nakon toga zidove isprati vodom (pod pritiskom) radi boljeg vezivanja prilikom postavljanja novog sloja. U cijenu uključen sav potreban rad i materijal kao i utovar materijala u kamion i odvoz na odlagalište predviđeno za tu namjenu na udaljenosti do 25 km te zbrinjavanje otpada sukladno zakonskim propisima. Obračun po m2 izvedenih radova.</t>
  </si>
  <si>
    <t>Pažljivo skidanje - otucanje stare oštećene i dotrajale fasadne žbuke do čiste strukture zidova na novom dijelu škole, a nakon toga zidove isprati vodom (pod pritiskom) radi boljeg vezivanja prilikom postavljanja novog sloja. Utovar materijala u kamion i odvoz na odlagalište predviđeno za tu namjenu na udaljenosti do 25 km te zbrinjavanje otpada sukladno zakonskim propisima. U cijenu uključen sav potreban rad i materijal. Obračun po m2 izvedenih radova.</t>
  </si>
  <si>
    <t>Demontaža podgleda od sendvič panela iznad glavnog ulaza sa jugozapadne strane. Cijena uključuje sav potreban rad i materijal, čišćenje, utovar materijala u kamion i odvoz na odlagalište predviđeno za tu namjenu na udaljenosti do 25 km te zbrinjavanje otpada sukladno zakonskim propisima. Obračun po m2 izvedenih radova.</t>
  </si>
  <si>
    <t>Rušenje šupljeg zida od opeke koji se nalazi na jugozapadnoj i jugoistočnoj fasadi. Cijena uključuje sav potreban rad i materijal, čišćenje, utovar materijala u kamion i odvoz na odlagalište predviđeno za tu namjenu na udaljenosti do 25 km te zbrinjavanje otpada sukladno zakonskim propisima. Obračun po m2 izvedenih radova.</t>
  </si>
  <si>
    <t>Rušenje parapetnih zidova koji se nalaze na krovu  školske zgrade sa sjeveroistočne strane. Cijena uključuje sav potreban rad i materijal, čišćenje, utovar materijala u kamion i odvoz na odlagalište predviđeno za tu namjenu na udaljenosti do 25 km te zbrinjavanje otpada sukladno zakonskim propisima. Obračun po m2 izvedenih radova.</t>
  </si>
  <si>
    <t>Rušenje podgleda od lima školske knjižnice. Cijena uključuje sav potreban rad i materijal, čišćenje, utovar materijala u kamion i odvoz na odlagalište predviđeno za tu namjenu na udaljenosti do 25 km te zbrinjavanje otpada sukladno zakonskim propisima. Obračun po m2 izvedenih radova.</t>
  </si>
  <si>
    <t>Rušenje podgleda prostora za priredbe. Cijena uključuje sav potreban rad i materijal, čišćenje, utovar materijala u kamion i odvoz na odlagalište predviđeno za tu namjenu na udaljenosti do 25 km te zbrinjavanje otpada sukladno zakonskim propisima. Obračun po m2 izvedenih radova.</t>
  </si>
  <si>
    <t>Rušenje podgleda  unutarnjeg stubišta novog dijela školske zgrade. Cijena uključuje sav potreban rad i materijal, čišćenje, utovar materijala u kamion i odvoz na odlagalište predviđeno za tu namjenu na udaljenosti do 25 km te zbrinjavanje otpada sukladno zakonskim propisima. Obračun po m2 izvedenih radova.</t>
  </si>
  <si>
    <t>Prije početka zemljanih radova treba žardinjere očistiti od raslinja, uključivo i vađenje panjeva, korijenja i sl. Izvesti sve u skladu s uputama Naručitelja. Stavka obuhvaća utovar materijala u kamion i odvoz na odlagalište predviđeno za tu namjenu na udaljenosti do 25 km te zbrinjavanje otpada sukladno zakonskim propisima, odnosno sav potreban rad i materijal za izvođenje svih faza radova za potpuno dovršenje opisanog rada. Obračun po komadu porušenog stabla.</t>
  </si>
  <si>
    <t>Strojni i ručni iskop materijala u tlu III. kategorije iz žardinjera na jugozapadnoj strani starog dijela školske zgrade. Žardinjare su dimenzija cca 100 x 1050 i cca 355 x 185 cm, dubine od 10 - 40 cm. Jedinična cijena uključuje  i utovar materijala u kamion i odvoz na odlagalište predviđeno za tu namjenu na udaljenosti do 25 km te zbrinjavanje otpada sukladno zakonskim propisima, odnosno sav potreban rad i materijal za izvođenje svih faza radova za potpuno dovršenje opisanog rada. Obračun po m3 iskopanog materijala.</t>
  </si>
  <si>
    <t>Pažljiva demontaža i ponovna montaža (nakon uređenja fasade) postojeće ploče sa nazivom škole i svih drugih relevantnih ploča, a koje se nalaze na fasadi. U cijenu stavke je potrebno uključiti sve potrebne radnje do pune funkcionalnosti rada kao i prijenos i  privremeno skladištenje na lokaciji gradilišta. Obračun po komadu.</t>
  </si>
  <si>
    <t>Pažljiva demontaža i ponovna montaža (nakon uređenja fasade) portafona koji se nalaze na jugozapadnoj sjeveroistočne strani školske zgrade. U cijenu stavke je potrebno uključiti sve potrebne radnje do pune funkcionalnosti rada kao i prijenos i  privremeno skladištenje na lokaciji gradilišta. Obračun po komadu.</t>
  </si>
  <si>
    <t>Pažljiva demontaža i ponovna montaža (nakon uređenja fasade) vanjskih rasvjetnih tijela koja se nalaze na fasadi osnovne škole i dvorane. U stavku uključiti nove nosače koji moraju biti duži (duži vijci) radi postavljene nove toplinske izolacije, odnosno sve potrebne radnje do pune funkcionalnosti rada kao i utovar  i  privremeno skladištenje na lokaciji gradilišta. Obračun po komadu.</t>
  </si>
  <si>
    <t>Pažljiva demontaža i ponovna montaža (nakon uređenja fasade) kamera za video nadzor koje se nalaze na ulazima u školsku zgradu. U stavku uključiti nove nosače koji moraju biti duži (duži vijci) radi postavljene nove toplinske izolacije, odnosno sve potrebne radnje do pune funkcionalnosti rada kao i utovar  i  privremeno skladištenje na lokaciji gradilišta. Obračun po komadu.</t>
  </si>
  <si>
    <t>Pažljiva demontaža i ponovna montaža (nakon uređenja i postave toplinske izolacije) rasvjetnih tijela i ostale opreme koja se nalazi na stropu školske knjižnicu. Jedinična cijena uključuje sav potreban rad i materijal za izvođenje svih faza radova za potpuno dovršenje opisanog rada, odnosno sve potrebne radnje do pune funkcionalnosti rada kao i utovar i  privremeno skladištenje na lokaciji gradilišta. Obračun po kompletu.</t>
  </si>
  <si>
    <t>Pažljiva demontaža i ponovna montaža (nakon uređenja i postave toplinske izolacije) rasvjetnih tijela i ostale opreme koja se nalazi na stropu prostor za priredbe i školsku knjižnicu . Jedinična cijena uključuje sav potreban rad i materijal za izvođenje svih faza radova za potpuno dovršenje opisanog rada, odnosno sve potrebne radnje do pune funkcionalnosti rada kao i utovar i  privremeno skladištenje na lokaciji gradilišta. Obračun po kompletu.</t>
  </si>
  <si>
    <t>Pažljiva demontaža i ponovna montaža (nakon uređenja i postave toplinske izolacije) rasvjetnih tijela i ostale opreme koja se nalazi na stropu unutarnjeg stubišta novog dijela školske zgrade. Jedinična cijena uključuje sav potreban rad i materijal za izvođenje svih faza radova za potpuno dovršenje opisanog rada, odnosno sve potrebne radnje do pune funkcionalnosti rada kao i utovar i  privremeno skladištenje na lokaciji gradilišta. Obračun po kompletu.</t>
  </si>
  <si>
    <t>Pažljiva demontaža i ponovna montaža (nakon uređenja i postave vanjske stolarije) sportske opreme (mreža, koševi, švedske ljestve i sl.) koja se nalazi na vanjskim zidovima dvorane na kojima se nalaze staklene stijene. Jedinična cijena uključuje sav potreban rad i materijal za izvođenje svih faza radova za potpuno dovršenje opisanog rada, odnosno sve potrebne radnje do pune funkcionalnosti rada kao i utovar i  privremeno skladištenje na lokaciji gradilišta. Obračun po kompletu.</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</si>
</sst>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 #,##0.00_-;_-* &quot;-&quot;??_-;_-@_-"/>
    <numFmt numFmtId="165" formatCode="_-* #,##0.000_-;\-* #,##0.000_-;_-* &quot;-&quot;??_-;_-@_-"/>
    <numFmt numFmtId="166" formatCode="&quot; &quot;#,##0.00&quot;    &quot;;&quot;-&quot;#,##0.00&quot;    &quot;;&quot; -&quot;00&quot;    &quot;;&quot; &quot;@&quot; &quot;"/>
    <numFmt numFmtId="167" formatCode="#,###.00"/>
    <numFmt numFmtId="168" formatCode="#,##0.00\ _k_n"/>
    <numFmt numFmtId="169" formatCode="#,##0.00&quot;   &quot;"/>
    <numFmt numFmtId="170" formatCode="#,##0.00\ &quot;kn&quot;"/>
  </numFmts>
  <fonts count="107">
    <font>
      <sz val="11"/>
      <name val="Times New Roman CE"/>
      <charset val="238"/>
    </font>
    <font>
      <sz val="11"/>
      <name val="Times New Roman CE"/>
      <charset val="238"/>
    </font>
    <font>
      <sz val="12"/>
      <name val="Times New Roman CE"/>
      <family val="1"/>
      <charset val="238"/>
    </font>
    <font>
      <b/>
      <sz val="12"/>
      <name val="Times New Roman CE"/>
      <family val="1"/>
      <charset val="238"/>
    </font>
    <font>
      <sz val="12"/>
      <name val="Times New Roman"/>
      <family val="1"/>
    </font>
    <font>
      <sz val="12"/>
      <name val="Times New Roman CE"/>
      <charset val="238"/>
    </font>
    <font>
      <b/>
      <i/>
      <sz val="12"/>
      <name val="Times New Roman CE"/>
      <family val="1"/>
      <charset val="238"/>
    </font>
    <font>
      <i/>
      <sz val="12"/>
      <name val="Times New Roman CE"/>
      <family val="1"/>
      <charset val="238"/>
    </font>
    <font>
      <sz val="14"/>
      <name val="Times New Roman CE"/>
      <charset val="238"/>
    </font>
    <font>
      <b/>
      <sz val="12"/>
      <name val="Arial CE"/>
      <family val="2"/>
      <charset val="238"/>
    </font>
    <font>
      <b/>
      <sz val="11"/>
      <name val="Times New Roman CE"/>
      <family val="1"/>
      <charset val="238"/>
    </font>
    <font>
      <sz val="11"/>
      <name val="Times New Roman CE"/>
      <charset val="238"/>
    </font>
    <font>
      <b/>
      <sz val="14"/>
      <name val="Times New Roman CE"/>
      <family val="1"/>
      <charset val="238"/>
    </font>
    <font>
      <b/>
      <sz val="14"/>
      <name val="Arial CE"/>
      <family val="2"/>
      <charset val="238"/>
    </font>
    <font>
      <i/>
      <sz val="16"/>
      <name val="Addressans_PP"/>
    </font>
    <font>
      <b/>
      <sz val="12"/>
      <name val="Arial"/>
      <family val="2"/>
    </font>
    <font>
      <sz val="12"/>
      <name val="Arial CE"/>
      <family val="2"/>
      <charset val="238"/>
    </font>
    <font>
      <b/>
      <sz val="10"/>
      <name val="Times New Roman CE"/>
      <charset val="238"/>
    </font>
    <font>
      <b/>
      <sz val="12"/>
      <name val="Times New Roman CE"/>
      <charset val="238"/>
    </font>
    <font>
      <b/>
      <sz val="11"/>
      <name val="Times New Roman CE"/>
      <charset val="238"/>
    </font>
    <font>
      <sz val="10"/>
      <name val="Arial"/>
      <family val="2"/>
      <charset val="238"/>
    </font>
    <font>
      <b/>
      <sz val="16"/>
      <name val="Addressans_PP"/>
      <charset val="238"/>
    </font>
    <font>
      <sz val="14"/>
      <name val="Arial CE"/>
      <family val="2"/>
      <charset val="238"/>
    </font>
    <font>
      <b/>
      <sz val="16"/>
      <name val="Arial CE"/>
      <family val="2"/>
      <charset val="238"/>
    </font>
    <font>
      <sz val="12"/>
      <name val="Calibri"/>
      <family val="2"/>
    </font>
    <font>
      <sz val="11"/>
      <color rgb="FF000000"/>
      <name val="Calibri"/>
      <family val="2"/>
      <charset val="238"/>
    </font>
    <font>
      <sz val="10"/>
      <color rgb="FF000000"/>
      <name val="Exo"/>
      <family val="3"/>
    </font>
    <font>
      <sz val="10"/>
      <color rgb="FF000000"/>
      <name val="ISOCPEUR"/>
      <family val="2"/>
      <charset val="238"/>
    </font>
    <font>
      <b/>
      <sz val="10"/>
      <color rgb="FF000000"/>
      <name val="Exo"/>
      <family val="3"/>
    </font>
    <font>
      <sz val="10"/>
      <color indexed="8"/>
      <name val="Exo"/>
      <family val="3"/>
    </font>
    <font>
      <sz val="12"/>
      <color rgb="FF000000"/>
      <name val="Calibri"/>
      <family val="2"/>
      <charset val="238"/>
    </font>
    <font>
      <sz val="12"/>
      <color rgb="FF000000"/>
      <name val="Exo"/>
      <family val="3"/>
    </font>
    <font>
      <b/>
      <sz val="12"/>
      <color rgb="FF000000"/>
      <name val="Exo"/>
      <family val="3"/>
    </font>
    <font>
      <sz val="11"/>
      <color rgb="FF000000"/>
      <name val="ISOCPEUR"/>
      <family val="2"/>
      <charset val="238"/>
    </font>
    <font>
      <sz val="11"/>
      <color rgb="FF000000"/>
      <name val="tah"/>
      <charset val="238"/>
    </font>
    <font>
      <sz val="9"/>
      <color rgb="FF000000"/>
      <name val="Exo"/>
      <family val="3"/>
    </font>
    <font>
      <b/>
      <sz val="9"/>
      <color rgb="FF000000"/>
      <name val="Exo"/>
      <family val="3"/>
    </font>
    <font>
      <b/>
      <sz val="16"/>
      <color rgb="FF000000"/>
      <name val="Exo"/>
      <family val="3"/>
    </font>
    <font>
      <sz val="10"/>
      <color rgb="FF000000"/>
      <name val="Times New Roman"/>
      <family val="1"/>
      <charset val="238"/>
    </font>
    <font>
      <b/>
      <i/>
      <sz val="10"/>
      <color rgb="FF000000"/>
      <name val="Exo"/>
      <family val="3"/>
    </font>
    <font>
      <b/>
      <sz val="11"/>
      <color rgb="FF000000"/>
      <name val="Calibri"/>
      <family val="2"/>
      <charset val="238"/>
    </font>
    <font>
      <i/>
      <sz val="11"/>
      <color rgb="FFFF0000"/>
      <name val="Calibri"/>
      <family val="2"/>
      <charset val="238"/>
    </font>
    <font>
      <sz val="9"/>
      <color rgb="FF000000"/>
      <name val="ISOCPEUR"/>
      <family val="2"/>
      <charset val="238"/>
    </font>
    <font>
      <strike/>
      <sz val="11"/>
      <color rgb="FF000000"/>
      <name val="Exo"/>
      <family val="3"/>
    </font>
    <font>
      <strike/>
      <sz val="9"/>
      <color rgb="FF000000"/>
      <name val="Exo"/>
      <family val="3"/>
    </font>
    <font>
      <strike/>
      <sz val="11"/>
      <color rgb="FF00B050"/>
      <name val="Exo"/>
      <family val="3"/>
    </font>
    <font>
      <strike/>
      <sz val="9"/>
      <color rgb="FF00B050"/>
      <name val="Exo"/>
      <family val="3"/>
    </font>
    <font>
      <i/>
      <sz val="11"/>
      <color rgb="FF00B050"/>
      <name val="Calibri"/>
      <family val="2"/>
      <charset val="238"/>
    </font>
    <font>
      <sz val="11"/>
      <color rgb="FF00B050"/>
      <name val="Calibri"/>
      <family val="2"/>
      <charset val="238"/>
    </font>
    <font>
      <b/>
      <sz val="8"/>
      <color rgb="FF000000"/>
      <name val="Exo"/>
      <family val="3"/>
    </font>
    <font>
      <b/>
      <sz val="11"/>
      <color rgb="FF000000"/>
      <name val="Exo"/>
      <family val="3"/>
    </font>
    <font>
      <sz val="11"/>
      <name val="Calibri"/>
      <family val="2"/>
      <charset val="238"/>
    </font>
    <font>
      <sz val="9"/>
      <name val="Exo"/>
      <family val="3"/>
    </font>
    <font>
      <b/>
      <sz val="9"/>
      <name val="Exo"/>
      <family val="3"/>
    </font>
    <font>
      <i/>
      <sz val="9"/>
      <name val="Exo"/>
      <family val="3"/>
    </font>
    <font>
      <sz val="9"/>
      <color indexed="8"/>
      <name val="Exo"/>
      <family val="3"/>
    </font>
    <font>
      <sz val="11"/>
      <color rgb="FFFF0000"/>
      <name val="Calibri"/>
      <family val="2"/>
      <charset val="238"/>
    </font>
    <font>
      <b/>
      <sz val="11"/>
      <color rgb="FFFF0000"/>
      <name val="Calibri"/>
      <family val="2"/>
      <charset val="238"/>
    </font>
    <font>
      <sz val="10"/>
      <color rgb="FF000000"/>
      <name val="Arial"/>
      <family val="2"/>
      <charset val="238"/>
    </font>
    <font>
      <u/>
      <sz val="9"/>
      <color indexed="8"/>
      <name val="Exo"/>
      <family val="3"/>
    </font>
    <font>
      <b/>
      <sz val="9"/>
      <color indexed="8"/>
      <name val="Exo"/>
      <family val="3"/>
    </font>
    <font>
      <b/>
      <sz val="9"/>
      <color indexed="8"/>
      <name val="Calibri"/>
      <family val="2"/>
      <charset val="238"/>
    </font>
    <font>
      <i/>
      <sz val="9"/>
      <color rgb="FF00B050"/>
      <name val="ISOCPEUR"/>
      <family val="2"/>
      <charset val="238"/>
    </font>
    <font>
      <b/>
      <i/>
      <sz val="9"/>
      <color rgb="FF00B050"/>
      <name val="ISOCPEUR"/>
      <family val="2"/>
      <charset val="238"/>
    </font>
    <font>
      <sz val="9"/>
      <color rgb="FF00B050"/>
      <name val="ISOCPEUR"/>
      <family val="2"/>
      <charset val="238"/>
    </font>
    <font>
      <b/>
      <sz val="9"/>
      <color rgb="FF00B050"/>
      <name val="ISOCPEUR"/>
      <family val="2"/>
      <charset val="238"/>
    </font>
    <font>
      <b/>
      <sz val="9"/>
      <color rgb="FF000000"/>
      <name val="ISOCPEUR"/>
      <family val="2"/>
      <charset val="238"/>
    </font>
    <font>
      <i/>
      <sz val="9"/>
      <color rgb="FFFF0000"/>
      <name val="ISOCPEUR"/>
      <family val="2"/>
      <charset val="238"/>
    </font>
    <font>
      <b/>
      <i/>
      <sz val="9"/>
      <color rgb="FFFF0000"/>
      <name val="ISOCPEUR"/>
      <family val="2"/>
      <charset val="238"/>
    </font>
    <font>
      <b/>
      <sz val="10"/>
      <name val="Arial"/>
      <family val="2"/>
      <charset val="238"/>
    </font>
    <font>
      <b/>
      <sz val="9"/>
      <name val="Arial"/>
      <family val="2"/>
      <charset val="238"/>
    </font>
    <font>
      <sz val="12"/>
      <name val="Arial"/>
      <family val="2"/>
      <charset val="238"/>
    </font>
    <font>
      <b/>
      <sz val="12"/>
      <name val="Arial"/>
      <family val="2"/>
      <charset val="238"/>
    </font>
    <font>
      <b/>
      <sz val="10"/>
      <name val="Arial"/>
      <family val="2"/>
    </font>
    <font>
      <sz val="10"/>
      <name val="Arial"/>
      <family val="1"/>
    </font>
    <font>
      <b/>
      <sz val="14"/>
      <name val="Arial"/>
      <family val="2"/>
      <charset val="238"/>
    </font>
    <font>
      <b/>
      <sz val="10"/>
      <color rgb="FF273D49"/>
      <name val="Arial"/>
      <family val="2"/>
    </font>
    <font>
      <sz val="10"/>
      <color indexed="8"/>
      <name val="Arial"/>
      <family val="2"/>
      <charset val="238"/>
    </font>
    <font>
      <sz val="10"/>
      <color indexed="10"/>
      <name val="Arial"/>
      <family val="2"/>
      <charset val="238"/>
    </font>
    <font>
      <u/>
      <sz val="10"/>
      <name val="Arial"/>
      <family val="2"/>
      <charset val="238"/>
    </font>
    <font>
      <sz val="10"/>
      <color theme="1"/>
      <name val="Liberation Sans"/>
      <charset val="238"/>
    </font>
    <font>
      <b/>
      <sz val="10"/>
      <color theme="1"/>
      <name val="Liberation Sans"/>
      <charset val="238"/>
    </font>
    <font>
      <sz val="10"/>
      <name val="Arial"/>
      <family val="2"/>
    </font>
    <font>
      <b/>
      <sz val="10"/>
      <name val="Arial CE"/>
      <family val="2"/>
      <charset val="238"/>
    </font>
    <font>
      <sz val="10"/>
      <name val="Times New Roman"/>
      <family val="1"/>
    </font>
    <font>
      <sz val="11"/>
      <name val="Times New Roman"/>
      <family val="1"/>
    </font>
    <font>
      <b/>
      <sz val="11"/>
      <name val="Arial"/>
      <family val="2"/>
      <charset val="238"/>
    </font>
    <font>
      <b/>
      <sz val="7.5"/>
      <color rgb="FF404040"/>
      <name val="Roboto"/>
      <charset val="238"/>
    </font>
    <font>
      <b/>
      <sz val="7.5"/>
      <color rgb="FF404040"/>
      <name val="Calibri"/>
      <family val="2"/>
      <scheme val="minor"/>
    </font>
    <font>
      <sz val="7.5"/>
      <color indexed="63"/>
      <name val="Calibri"/>
      <family val="2"/>
    </font>
    <font>
      <b/>
      <sz val="7.5"/>
      <color indexed="63"/>
      <name val="Calibri"/>
      <family val="2"/>
    </font>
    <font>
      <i/>
      <sz val="7.5"/>
      <color indexed="63"/>
      <name val="Calibri"/>
      <family val="2"/>
    </font>
    <font>
      <b/>
      <sz val="7.5"/>
      <name val="Calibri"/>
      <family val="2"/>
      <scheme val="minor"/>
    </font>
    <font>
      <sz val="7.5"/>
      <name val="Calibri"/>
      <family val="2"/>
    </font>
    <font>
      <sz val="7.5"/>
      <name val="Arial"/>
      <family val="2"/>
    </font>
    <font>
      <b/>
      <sz val="7.5"/>
      <name val="Arial"/>
      <family val="2"/>
    </font>
    <font>
      <sz val="10"/>
      <name val="Exo"/>
      <family val="3"/>
    </font>
    <font>
      <b/>
      <sz val="10"/>
      <name val="Exo"/>
      <family val="3"/>
    </font>
    <font>
      <sz val="10"/>
      <name val="Times New Roman CE"/>
      <charset val="238"/>
    </font>
    <font>
      <b/>
      <sz val="16"/>
      <name val="Exo"/>
      <family val="3"/>
    </font>
    <font>
      <sz val="10"/>
      <color rgb="FFFFFF00"/>
      <name val="Times New Roman"/>
      <family val="1"/>
      <charset val="238"/>
    </font>
    <font>
      <sz val="11"/>
      <color theme="4" tint="0.59999389629810485"/>
      <name val="Calibri"/>
      <family val="2"/>
      <charset val="238"/>
    </font>
    <font>
      <b/>
      <sz val="8"/>
      <name val="Exo"/>
      <family val="3"/>
    </font>
    <font>
      <b/>
      <sz val="11"/>
      <name val="Calibri"/>
      <family val="2"/>
      <charset val="238"/>
    </font>
    <font>
      <sz val="9"/>
      <name val="Calibri"/>
      <family val="2"/>
      <charset val="238"/>
    </font>
    <font>
      <sz val="10"/>
      <color rgb="FFFF0000"/>
      <name val="Arial"/>
      <family val="2"/>
      <charset val="238"/>
    </font>
    <font>
      <sz val="9"/>
      <name val="Exo"/>
      <charset val="238"/>
    </font>
  </fonts>
  <fills count="7">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s>
  <borders count="27">
    <border>
      <left/>
      <right/>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top style="medium">
        <color rgb="FFFFDD00"/>
      </top>
      <bottom/>
      <diagonal/>
    </border>
    <border>
      <left/>
      <right/>
      <top/>
      <bottom style="hair">
        <color rgb="FF000000"/>
      </bottom>
      <diagonal/>
    </border>
    <border>
      <left/>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style="hair">
        <color rgb="FF000000"/>
      </top>
      <bottom style="thin">
        <color rgb="FF000000"/>
      </bottom>
      <diagonal/>
    </border>
    <border>
      <left/>
      <right/>
      <top/>
      <bottom style="hair">
        <color auto="1"/>
      </bottom>
      <diagonal/>
    </border>
  </borders>
  <cellStyleXfs count="18">
    <xf numFmtId="0" fontId="0" fillId="0" borderId="0"/>
    <xf numFmtId="0" fontId="20" fillId="0" borderId="0"/>
    <xf numFmtId="9" fontId="20" fillId="0" borderId="0" applyFont="0" applyFill="0" applyBorder="0" applyAlignment="0" applyProtection="0"/>
    <xf numFmtId="164" fontId="1" fillId="0" borderId="0" applyFont="0" applyFill="0" applyBorder="0" applyAlignment="0" applyProtection="0"/>
    <xf numFmtId="164" fontId="11" fillId="0" borderId="0" applyFont="0" applyFill="0" applyBorder="0" applyAlignment="0" applyProtection="0"/>
    <xf numFmtId="164" fontId="1" fillId="0" borderId="0" applyFont="0" applyFill="0" applyBorder="0" applyAlignment="0" applyProtection="0"/>
    <xf numFmtId="0" fontId="25" fillId="0" borderId="0"/>
    <xf numFmtId="0" fontId="27" fillId="0" borderId="0" applyNumberFormat="0" applyBorder="0" applyProtection="0"/>
    <xf numFmtId="0" fontId="34" fillId="0" borderId="0" applyNumberFormat="0" applyBorder="0" applyProtection="0"/>
    <xf numFmtId="166" fontId="25" fillId="0" borderId="0" applyFont="0" applyFill="0" applyBorder="0" applyAlignment="0" applyProtection="0"/>
    <xf numFmtId="0" fontId="27" fillId="0" borderId="0" applyNumberFormat="0" applyBorder="0" applyProtection="0"/>
    <xf numFmtId="0" fontId="58" fillId="0" borderId="0" applyNumberFormat="0" applyBorder="0" applyProtection="0"/>
    <xf numFmtId="0" fontId="20" fillId="0" borderId="0" applyNumberFormat="0" applyFont="0" applyFill="0" applyBorder="0" applyProtection="0"/>
    <xf numFmtId="0" fontId="20" fillId="0" borderId="0"/>
    <xf numFmtId="0" fontId="20" fillId="0" borderId="0">
      <alignment horizontal="justify" vertical="top" wrapText="1"/>
    </xf>
    <xf numFmtId="0" fontId="20" fillId="0" borderId="0">
      <alignment horizontal="justify" vertical="top" wrapText="1"/>
    </xf>
    <xf numFmtId="0" fontId="20" fillId="0" borderId="0">
      <alignment horizontal="justify" vertical="top" wrapText="1"/>
    </xf>
    <xf numFmtId="0" fontId="20" fillId="0" borderId="0"/>
  </cellStyleXfs>
  <cellXfs count="863">
    <xf numFmtId="0" fontId="0" fillId="0" borderId="0" xfId="0"/>
    <xf numFmtId="0" fontId="5" fillId="0" borderId="0" xfId="0" applyFont="1" applyFill="1" applyAlignment="1">
      <alignment horizontal="right" vertical="center"/>
    </xf>
    <xf numFmtId="0" fontId="0" fillId="0" borderId="0" xfId="0" applyFill="1"/>
    <xf numFmtId="0" fontId="5" fillId="0" borderId="0" xfId="0" applyFont="1" applyFill="1"/>
    <xf numFmtId="0" fontId="5" fillId="0" borderId="0" xfId="0" applyFont="1" applyFill="1" applyAlignment="1">
      <alignment horizontal="right"/>
    </xf>
    <xf numFmtId="0" fontId="3" fillId="0" borderId="0" xfId="0" applyFont="1" applyFill="1" applyAlignment="1">
      <alignment horizontal="center" vertical="top"/>
    </xf>
    <xf numFmtId="0" fontId="5" fillId="0" borderId="0" xfId="0" applyFont="1" applyFill="1" applyBorder="1" applyAlignment="1">
      <alignment horizontal="justify"/>
    </xf>
    <xf numFmtId="0" fontId="0" fillId="0" borderId="0" xfId="0" applyFill="1" applyBorder="1" applyAlignment="1">
      <alignment horizontal="justify"/>
    </xf>
    <xf numFmtId="0" fontId="8" fillId="0" borderId="0" xfId="0" applyFont="1" applyFill="1" applyBorder="1" applyAlignment="1">
      <alignment horizontal="center" vertical="top"/>
    </xf>
    <xf numFmtId="0" fontId="5" fillId="0" borderId="0" xfId="0" applyFont="1" applyFill="1" applyAlignment="1">
      <alignment horizontal="left"/>
    </xf>
    <xf numFmtId="0" fontId="3" fillId="0" borderId="0" xfId="0" applyFont="1" applyFill="1" applyBorder="1" applyAlignment="1">
      <alignment horizontal="justify" vertical="center"/>
    </xf>
    <xf numFmtId="0" fontId="0" fillId="0" borderId="0" xfId="0" applyFill="1" applyAlignment="1">
      <alignment horizontal="left"/>
    </xf>
    <xf numFmtId="0" fontId="0" fillId="0" borderId="0" xfId="0" applyFont="1" applyFill="1"/>
    <xf numFmtId="0" fontId="0" fillId="0" borderId="0" xfId="0" applyFill="1" applyAlignment="1">
      <alignment horizontal="center" vertical="top"/>
    </xf>
    <xf numFmtId="0" fontId="0" fillId="0" borderId="0" xfId="0" applyFill="1" applyAlignment="1">
      <alignment horizontal="right"/>
    </xf>
    <xf numFmtId="0" fontId="0" fillId="0" borderId="1" xfId="0" applyFill="1" applyBorder="1" applyAlignment="1">
      <alignment horizontal="center" vertical="top"/>
    </xf>
    <xf numFmtId="0" fontId="0" fillId="0" borderId="1" xfId="0" applyFill="1" applyBorder="1" applyAlignment="1">
      <alignment horizontal="left"/>
    </xf>
    <xf numFmtId="0" fontId="0" fillId="0" borderId="0" xfId="0" applyFill="1" applyAlignment="1">
      <alignment horizontal="center" vertical="top" wrapText="1"/>
    </xf>
    <xf numFmtId="0" fontId="19" fillId="0" borderId="0" xfId="0" applyFont="1" applyFill="1" applyAlignment="1">
      <alignment horizontal="left" vertical="top"/>
    </xf>
    <xf numFmtId="0" fontId="19" fillId="0" borderId="0" xfId="0" applyFont="1" applyFill="1" applyAlignment="1">
      <alignment horizontal="left"/>
    </xf>
    <xf numFmtId="0" fontId="0" fillId="0" borderId="0" xfId="0" applyFont="1" applyFill="1" applyAlignment="1">
      <alignment horizontal="center" vertical="top" wrapText="1"/>
    </xf>
    <xf numFmtId="0" fontId="0" fillId="0" borderId="0" xfId="0" applyFont="1" applyFill="1" applyAlignment="1">
      <alignment horizontal="left" vertical="top" wrapText="1"/>
    </xf>
    <xf numFmtId="0" fontId="19" fillId="0" borderId="0" xfId="0" applyFont="1" applyFill="1" applyAlignment="1">
      <alignment horizontal="left" vertical="top" wrapText="1"/>
    </xf>
    <xf numFmtId="0" fontId="0" fillId="0" borderId="0" xfId="0" applyFill="1" applyAlignment="1">
      <alignment horizontal="right" vertical="top" wrapText="1"/>
    </xf>
    <xf numFmtId="0" fontId="3" fillId="0" borderId="2" xfId="0" applyFont="1" applyFill="1" applyBorder="1" applyAlignment="1">
      <alignment horizontal="justify" vertical="center"/>
    </xf>
    <xf numFmtId="0" fontId="0" fillId="0" borderId="0" xfId="0" applyFont="1" applyFill="1" applyAlignment="1">
      <alignment horizontal="justify"/>
    </xf>
    <xf numFmtId="0" fontId="10" fillId="0" borderId="0" xfId="0" applyFont="1" applyFill="1" applyBorder="1" applyAlignment="1">
      <alignment horizontal="justify" vertical="top"/>
    </xf>
    <xf numFmtId="0" fontId="12" fillId="0" borderId="0" xfId="0" applyFont="1" applyFill="1" applyAlignment="1">
      <alignment horizontal="justify" vertical="top"/>
    </xf>
    <xf numFmtId="0" fontId="13" fillId="0" borderId="0" xfId="0" applyFont="1" applyFill="1" applyBorder="1" applyAlignment="1">
      <alignment horizontal="justify"/>
    </xf>
    <xf numFmtId="0" fontId="9" fillId="0" borderId="0" xfId="0" applyFont="1" applyFill="1" applyAlignment="1">
      <alignment horizontal="justify" vertical="justify"/>
    </xf>
    <xf numFmtId="0" fontId="3" fillId="0" borderId="0" xfId="0" applyFont="1" applyFill="1" applyAlignment="1">
      <alignment horizontal="justify" vertical="justify"/>
    </xf>
    <xf numFmtId="0" fontId="6" fillId="0" borderId="2" xfId="0" applyFont="1" applyFill="1" applyBorder="1" applyAlignment="1">
      <alignment horizontal="justify" vertical="top"/>
    </xf>
    <xf numFmtId="0" fontId="14" fillId="0" borderId="0" xfId="0" applyFont="1" applyFill="1" applyBorder="1" applyAlignment="1">
      <alignment horizontal="justify"/>
    </xf>
    <xf numFmtId="16" fontId="3" fillId="0" borderId="0" xfId="0" applyNumberFormat="1" applyFont="1" applyFill="1" applyAlignment="1">
      <alignment horizontal="justify" vertical="top"/>
    </xf>
    <xf numFmtId="0" fontId="9" fillId="0" borderId="0" xfId="0" applyFont="1" applyFill="1" applyAlignment="1">
      <alignment horizontal="justify"/>
    </xf>
    <xf numFmtId="0" fontId="8" fillId="0" borderId="0" xfId="0" applyFont="1" applyFill="1" applyBorder="1" applyAlignment="1">
      <alignment horizontal="justify" vertical="top"/>
    </xf>
    <xf numFmtId="0" fontId="9" fillId="0" borderId="2" xfId="0" applyFont="1" applyFill="1" applyBorder="1" applyAlignment="1">
      <alignment horizontal="justify"/>
    </xf>
    <xf numFmtId="0" fontId="5" fillId="0" borderId="0" xfId="0" applyFont="1" applyFill="1" applyAlignment="1">
      <alignment horizontal="center" vertical="top"/>
    </xf>
    <xf numFmtId="0" fontId="2" fillId="0" borderId="0" xfId="0" applyFont="1" applyFill="1" applyBorder="1" applyAlignment="1">
      <alignment horizontal="left" vertical="top"/>
    </xf>
    <xf numFmtId="4" fontId="5" fillId="0" borderId="0" xfId="0" applyNumberFormat="1" applyFont="1" applyFill="1" applyAlignment="1">
      <alignment horizontal="center" vertical="center"/>
    </xf>
    <xf numFmtId="4" fontId="5" fillId="0" borderId="0" xfId="0" applyNumberFormat="1" applyFont="1" applyFill="1" applyBorder="1" applyAlignment="1">
      <alignment horizontal="center" vertical="center"/>
    </xf>
    <xf numFmtId="4" fontId="5" fillId="0" borderId="2" xfId="0" applyNumberFormat="1" applyFont="1" applyFill="1" applyBorder="1" applyAlignment="1">
      <alignment horizontal="center" vertical="center"/>
    </xf>
    <xf numFmtId="4" fontId="9" fillId="0" borderId="2" xfId="0" applyNumberFormat="1" applyFont="1" applyFill="1" applyBorder="1" applyAlignment="1">
      <alignment horizontal="center" vertical="center"/>
    </xf>
    <xf numFmtId="0" fontId="12" fillId="0" borderId="0" xfId="0" applyFont="1" applyFill="1" applyAlignment="1">
      <alignment horizontal="center" vertical="top"/>
    </xf>
    <xf numFmtId="0" fontId="6" fillId="0" borderId="0" xfId="0" applyFont="1" applyFill="1" applyAlignment="1">
      <alignment horizontal="center" vertical="top"/>
    </xf>
    <xf numFmtId="0" fontId="3" fillId="0" borderId="0" xfId="0" applyFont="1" applyFill="1" applyBorder="1" applyAlignment="1">
      <alignment horizontal="center" vertical="top"/>
    </xf>
    <xf numFmtId="16" fontId="3" fillId="0" borderId="0" xfId="0" applyNumberFormat="1" applyFont="1" applyFill="1" applyAlignment="1">
      <alignment horizontal="center" vertical="top"/>
    </xf>
    <xf numFmtId="2" fontId="7" fillId="0" borderId="0" xfId="0" applyNumberFormat="1" applyFont="1" applyFill="1" applyBorder="1" applyAlignment="1">
      <alignment horizont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4" fontId="2" fillId="0" borderId="0" xfId="0" applyNumberFormat="1" applyFont="1" applyFill="1" applyBorder="1" applyAlignment="1">
      <alignment horizontal="right" vertical="center"/>
    </xf>
    <xf numFmtId="0" fontId="3"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6" fillId="0" borderId="0" xfId="0" applyFont="1" applyFill="1" applyBorder="1" applyAlignment="1">
      <alignment horizontal="center" vertical="top"/>
    </xf>
    <xf numFmtId="4" fontId="5" fillId="0" borderId="0" xfId="0" applyNumberFormat="1" applyFont="1" applyFill="1" applyBorder="1" applyAlignment="1">
      <alignment horizontal="right" vertical="center"/>
    </xf>
    <xf numFmtId="0" fontId="2" fillId="0" borderId="0" xfId="0" applyFont="1" applyFill="1" applyBorder="1" applyAlignment="1">
      <alignment horizontal="right"/>
    </xf>
    <xf numFmtId="0" fontId="0" fillId="0" borderId="0" xfId="0" applyFont="1" applyFill="1" applyBorder="1" applyAlignment="1">
      <alignment horizontal="center" vertical="top"/>
    </xf>
    <xf numFmtId="0" fontId="0" fillId="0" borderId="0" xfId="0" applyFont="1" applyFill="1" applyBorder="1" applyAlignment="1">
      <alignment horizontal="justify" vertical="top"/>
    </xf>
    <xf numFmtId="0" fontId="0" fillId="0" borderId="0" xfId="0" applyFont="1" applyFill="1" applyBorder="1" applyAlignment="1">
      <alignment horizontal="justify"/>
    </xf>
    <xf numFmtId="164" fontId="0" fillId="0" borderId="0" xfId="3" applyFont="1" applyFill="1" applyBorder="1" applyAlignment="1">
      <alignment horizontal="justify"/>
    </xf>
    <xf numFmtId="0" fontId="6" fillId="0" borderId="2" xfId="0" applyFont="1" applyFill="1" applyBorder="1" applyAlignment="1">
      <alignment horizontal="center" vertical="top"/>
    </xf>
    <xf numFmtId="4" fontId="5" fillId="0" borderId="2" xfId="0" applyNumberFormat="1" applyFont="1" applyFill="1" applyBorder="1" applyAlignment="1">
      <alignment horizontal="right" vertical="center"/>
    </xf>
    <xf numFmtId="0" fontId="2" fillId="0" borderId="0" xfId="0" applyFont="1" applyFill="1" applyBorder="1"/>
    <xf numFmtId="0" fontId="2" fillId="0" borderId="2" xfId="0" applyFont="1" applyFill="1" applyBorder="1" applyAlignment="1">
      <alignment horizontal="center" vertical="top"/>
    </xf>
    <xf numFmtId="0" fontId="2" fillId="0" borderId="2" xfId="0" applyFont="1" applyFill="1" applyBorder="1" applyAlignment="1">
      <alignment horizontal="center" vertical="center"/>
    </xf>
    <xf numFmtId="0" fontId="5" fillId="0" borderId="0" xfId="0" applyFont="1" applyFill="1" applyAlignment="1">
      <alignment horizontal="center" vertical="center"/>
    </xf>
    <xf numFmtId="0" fontId="18" fillId="0" borderId="2" xfId="0" applyFont="1" applyFill="1" applyBorder="1" applyAlignment="1">
      <alignment horizontal="center" vertical="center"/>
    </xf>
    <xf numFmtId="49" fontId="2" fillId="0" borderId="3" xfId="0" applyNumberFormat="1" applyFont="1" applyFill="1" applyBorder="1" applyAlignment="1">
      <alignment horizontal="center" vertical="center"/>
    </xf>
    <xf numFmtId="0" fontId="12" fillId="0" borderId="0" xfId="0" applyFont="1" applyFill="1" applyAlignment="1">
      <alignment horizontal="center" vertical="center"/>
    </xf>
    <xf numFmtId="1" fontId="2" fillId="0" borderId="3" xfId="0" applyNumberFormat="1" applyFont="1" applyFill="1" applyBorder="1" applyAlignment="1">
      <alignment horizontal="center"/>
    </xf>
    <xf numFmtId="0" fontId="2" fillId="0" borderId="2" xfId="0" applyFont="1" applyFill="1" applyBorder="1"/>
    <xf numFmtId="0" fontId="2" fillId="0" borderId="2" xfId="0" applyFont="1" applyFill="1" applyBorder="1" applyAlignment="1">
      <alignment horizontal="right"/>
    </xf>
    <xf numFmtId="0" fontId="5" fillId="0" borderId="3" xfId="0" applyFont="1" applyFill="1" applyBorder="1" applyAlignment="1">
      <alignment horizontal="center" vertical="center"/>
    </xf>
    <xf numFmtId="0" fontId="6" fillId="0" borderId="0" xfId="0" applyFont="1" applyFill="1" applyAlignment="1">
      <alignment horizontal="center" vertical="center"/>
    </xf>
    <xf numFmtId="0" fontId="0" fillId="0" borderId="0" xfId="0" applyFont="1" applyFill="1" applyAlignment="1">
      <alignment horizontal="center" vertical="center"/>
    </xf>
    <xf numFmtId="49" fontId="3" fillId="0" borderId="0" xfId="0" quotePrefix="1" applyNumberFormat="1" applyFont="1" applyFill="1" applyAlignment="1">
      <alignment horizontal="center" vertical="top"/>
    </xf>
    <xf numFmtId="4" fontId="9" fillId="0" borderId="0" xfId="0" applyNumberFormat="1" applyFont="1" applyFill="1" applyAlignment="1">
      <alignment horizontal="left" vertical="center" wrapText="1"/>
    </xf>
    <xf numFmtId="1" fontId="2" fillId="0" borderId="0" xfId="0" applyNumberFormat="1" applyFont="1" applyFill="1" applyBorder="1" applyAlignment="1">
      <alignment horizontal="center"/>
    </xf>
    <xf numFmtId="0" fontId="9" fillId="0" borderId="2" xfId="0" applyFont="1" applyFill="1" applyBorder="1" applyAlignment="1">
      <alignment horizontal="justify" vertical="center"/>
    </xf>
    <xf numFmtId="0" fontId="15" fillId="0" borderId="0" xfId="0" applyFont="1" applyFill="1" applyAlignment="1">
      <alignment horizontal="left" vertical="justify" wrapText="1"/>
    </xf>
    <xf numFmtId="0" fontId="16" fillId="0" borderId="2" xfId="0" applyFont="1" applyFill="1" applyBorder="1" applyAlignment="1">
      <alignment horizontal="justify"/>
    </xf>
    <xf numFmtId="4" fontId="16" fillId="0" borderId="2" xfId="0" applyNumberFormat="1" applyFont="1" applyFill="1" applyBorder="1" applyAlignment="1">
      <alignment horizontal="center" vertical="center"/>
    </xf>
    <xf numFmtId="0" fontId="16" fillId="0" borderId="2" xfId="0" applyFont="1" applyFill="1" applyBorder="1" applyAlignment="1">
      <alignment horizontal="justify" vertical="center"/>
    </xf>
    <xf numFmtId="49" fontId="3" fillId="0" borderId="0" xfId="0" quotePrefix="1" applyNumberFormat="1" applyFont="1" applyFill="1" applyAlignment="1">
      <alignment horizontal="center" vertical="center"/>
    </xf>
    <xf numFmtId="0" fontId="9" fillId="0" borderId="0" xfId="0" applyFont="1" applyFill="1" applyAlignment="1">
      <alignment horizontal="justify" vertical="center"/>
    </xf>
    <xf numFmtId="0" fontId="0" fillId="0" borderId="0" xfId="0" applyAlignment="1">
      <alignment vertical="center"/>
    </xf>
    <xf numFmtId="0" fontId="5" fillId="0" borderId="0" xfId="0" applyFont="1" applyFill="1" applyBorder="1" applyAlignment="1">
      <alignment horizontal="left" vertical="center" wrapText="1"/>
    </xf>
    <xf numFmtId="3" fontId="17" fillId="0" borderId="1" xfId="0" applyNumberFormat="1" applyFont="1" applyFill="1" applyBorder="1" applyAlignment="1">
      <alignment horizontal="right"/>
    </xf>
    <xf numFmtId="16" fontId="23" fillId="0" borderId="0" xfId="0" applyNumberFormat="1" applyFont="1" applyFill="1" applyAlignment="1">
      <alignment horizontal="center" vertical="top"/>
    </xf>
    <xf numFmtId="0" fontId="23" fillId="0" borderId="0" xfId="0" applyFont="1" applyFill="1" applyAlignment="1">
      <alignment horizontal="justify" vertical="center"/>
    </xf>
    <xf numFmtId="0" fontId="13" fillId="0" borderId="0" xfId="0" applyFont="1" applyFill="1" applyAlignment="1">
      <alignment horizontal="justify" vertical="center"/>
    </xf>
    <xf numFmtId="0" fontId="8" fillId="0" borderId="0" xfId="0" applyFont="1" applyFill="1" applyAlignment="1">
      <alignment horizontal="justify" vertical="center"/>
    </xf>
    <xf numFmtId="0" fontId="8" fillId="0" borderId="0" xfId="0" applyNumberFormat="1" applyFont="1" applyFill="1" applyAlignment="1">
      <alignment horizontal="justify" vertical="center"/>
    </xf>
    <xf numFmtId="4" fontId="0" fillId="0" borderId="0" xfId="0" applyNumberFormat="1" applyFont="1" applyFill="1" applyAlignment="1">
      <alignment horizontal="center" vertical="center"/>
    </xf>
    <xf numFmtId="164" fontId="2" fillId="0" borderId="2" xfId="5" applyFont="1" applyFill="1" applyBorder="1"/>
    <xf numFmtId="164" fontId="2" fillId="0" borderId="4" xfId="5" applyFont="1" applyFill="1" applyBorder="1"/>
    <xf numFmtId="164" fontId="2" fillId="0" borderId="0" xfId="5" applyFont="1" applyFill="1" applyBorder="1"/>
    <xf numFmtId="164" fontId="3" fillId="0" borderId="0" xfId="5" applyFont="1" applyFill="1" applyBorder="1" applyAlignment="1">
      <alignment vertical="center"/>
    </xf>
    <xf numFmtId="165" fontId="3" fillId="0" borderId="0" xfId="5" applyNumberFormat="1" applyFont="1" applyFill="1" applyBorder="1" applyAlignment="1">
      <alignment vertical="center"/>
    </xf>
    <xf numFmtId="1" fontId="2" fillId="0" borderId="2" xfId="0" applyNumberFormat="1" applyFont="1" applyFill="1" applyBorder="1" applyAlignment="1">
      <alignment horizontal="center"/>
    </xf>
    <xf numFmtId="0" fontId="4" fillId="0" borderId="0" xfId="0" applyFont="1" applyFill="1" applyAlignment="1">
      <alignment horizontal="center" vertical="justify" wrapText="1"/>
    </xf>
    <xf numFmtId="0" fontId="4" fillId="0" borderId="0" xfId="0" applyFont="1" applyFill="1" applyAlignment="1">
      <alignment vertical="justify" wrapText="1"/>
    </xf>
    <xf numFmtId="49" fontId="2" fillId="0" borderId="0" xfId="0" applyNumberFormat="1" applyFont="1" applyFill="1" applyAlignment="1">
      <alignment vertical="center"/>
    </xf>
    <xf numFmtId="0" fontId="4" fillId="0" borderId="0" xfId="0" applyFont="1" applyFill="1" applyAlignment="1">
      <alignment vertical="justify"/>
    </xf>
    <xf numFmtId="0" fontId="0" fillId="0" borderId="0" xfId="0" applyAlignment="1"/>
    <xf numFmtId="1" fontId="4" fillId="0" borderId="0" xfId="0" applyNumberFormat="1" applyFont="1" applyFill="1" applyAlignment="1">
      <alignment vertical="justify"/>
    </xf>
    <xf numFmtId="1" fontId="2" fillId="0" borderId="2" xfId="0" applyNumberFormat="1" applyFont="1" applyFill="1" applyBorder="1"/>
    <xf numFmtId="0" fontId="5" fillId="0" borderId="0" xfId="0" applyFont="1" applyFill="1" applyBorder="1" applyAlignment="1">
      <alignment horizontal="center" vertical="center"/>
    </xf>
    <xf numFmtId="0" fontId="25" fillId="0" borderId="0" xfId="6"/>
    <xf numFmtId="0" fontId="25" fillId="0" borderId="0" xfId="6" applyAlignment="1">
      <alignment vertical="center"/>
    </xf>
    <xf numFmtId="4" fontId="28" fillId="2" borderId="0" xfId="9" applyNumberFormat="1" applyFont="1" applyFill="1" applyAlignment="1">
      <alignment horizontal="right"/>
    </xf>
    <xf numFmtId="166" fontId="28" fillId="2" borderId="0" xfId="9" applyFont="1" applyFill="1" applyAlignment="1">
      <alignment horizontal="right" vertical="top"/>
    </xf>
    <xf numFmtId="166" fontId="28" fillId="2" borderId="0" xfId="9" applyFont="1" applyFill="1" applyAlignment="1"/>
    <xf numFmtId="0" fontId="26" fillId="2" borderId="0" xfId="8" applyFont="1" applyFill="1" applyAlignment="1"/>
    <xf numFmtId="0" fontId="28" fillId="2" borderId="0" xfId="8" applyFont="1" applyFill="1" applyAlignment="1">
      <alignment horizontal="right"/>
    </xf>
    <xf numFmtId="4" fontId="26" fillId="2" borderId="0" xfId="8" applyNumberFormat="1" applyFont="1" applyFill="1" applyAlignment="1">
      <alignment horizontal="right" vertical="center"/>
    </xf>
    <xf numFmtId="0" fontId="35" fillId="2" borderId="0" xfId="8" applyFont="1" applyFill="1" applyAlignment="1">
      <alignment horizontal="right" vertical="center"/>
    </xf>
    <xf numFmtId="0" fontId="26" fillId="2" borderId="0" xfId="8" applyFont="1" applyFill="1" applyAlignment="1">
      <alignment vertical="center"/>
    </xf>
    <xf numFmtId="0" fontId="26" fillId="2" borderId="0" xfId="8" applyFont="1" applyFill="1" applyAlignment="1">
      <alignment horizontal="right" vertical="center"/>
    </xf>
    <xf numFmtId="0" fontId="38" fillId="0" borderId="0" xfId="6" applyFont="1"/>
    <xf numFmtId="0" fontId="38" fillId="0" borderId="0" xfId="6" applyFont="1" applyFill="1" applyAlignment="1" applyProtection="1">
      <alignment vertical="top" wrapText="1"/>
    </xf>
    <xf numFmtId="49" fontId="38" fillId="0" borderId="0" xfId="6" applyNumberFormat="1" applyFont="1" applyFill="1" applyAlignment="1" applyProtection="1">
      <alignment vertical="top" wrapText="1"/>
    </xf>
    <xf numFmtId="0" fontId="38" fillId="0" borderId="0" xfId="6" applyFont="1" applyFill="1" applyAlignment="1" applyProtection="1">
      <alignment horizontal="justify" vertical="top" wrapText="1"/>
    </xf>
    <xf numFmtId="0" fontId="35" fillId="0" borderId="0" xfId="6" applyFont="1"/>
    <xf numFmtId="0" fontId="35" fillId="0" borderId="0" xfId="6" applyFont="1" applyFill="1" applyAlignment="1" applyProtection="1">
      <alignment vertical="top"/>
    </xf>
    <xf numFmtId="168" fontId="25" fillId="0" borderId="0" xfId="6" applyNumberFormat="1"/>
    <xf numFmtId="2" fontId="25" fillId="0" borderId="0" xfId="9" applyNumberFormat="1" applyAlignment="1">
      <alignment horizontal="right"/>
    </xf>
    <xf numFmtId="166" fontId="25" fillId="0" borderId="0" xfId="9" applyAlignment="1">
      <alignment horizontal="center"/>
    </xf>
    <xf numFmtId="0" fontId="42" fillId="0" borderId="0" xfId="10" applyFont="1" applyFill="1" applyAlignment="1">
      <alignment horizontal="left" vertical="top"/>
    </xf>
    <xf numFmtId="0" fontId="43" fillId="0" borderId="0" xfId="6" applyFont="1" applyFill="1"/>
    <xf numFmtId="0" fontId="44" fillId="0" borderId="0" xfId="10" applyFont="1" applyFill="1" applyAlignment="1">
      <alignment horizontal="left" vertical="top"/>
    </xf>
    <xf numFmtId="0" fontId="45" fillId="0" borderId="0" xfId="6" applyFont="1" applyFill="1"/>
    <xf numFmtId="0" fontId="46" fillId="0" borderId="0" xfId="10" applyFont="1" applyFill="1" applyAlignment="1">
      <alignment horizontal="left" vertical="top"/>
    </xf>
    <xf numFmtId="0" fontId="25" fillId="0" borderId="0" xfId="6" applyFill="1"/>
    <xf numFmtId="4" fontId="25" fillId="0" borderId="0" xfId="6" applyNumberFormat="1"/>
    <xf numFmtId="0" fontId="51" fillId="0" borderId="0" xfId="6" applyFont="1" applyFill="1"/>
    <xf numFmtId="0" fontId="48" fillId="0" borderId="0" xfId="6" applyFont="1" applyFill="1"/>
    <xf numFmtId="0" fontId="47" fillId="0" borderId="0" xfId="6" applyFont="1" applyFill="1"/>
    <xf numFmtId="0" fontId="62" fillId="0" borderId="0" xfId="10" applyFont="1" applyFill="1" applyAlignment="1">
      <alignment horizontal="left" vertical="top"/>
    </xf>
    <xf numFmtId="0" fontId="63" fillId="0" borderId="0" xfId="10" applyFont="1" applyFill="1" applyAlignment="1">
      <alignment horizontal="left" vertical="top"/>
    </xf>
    <xf numFmtId="0" fontId="64" fillId="0" borderId="0" xfId="10" applyFont="1" applyFill="1" applyAlignment="1">
      <alignment horizontal="left" vertical="top"/>
    </xf>
    <xf numFmtId="0" fontId="65" fillId="0" borderId="0" xfId="10" applyFont="1" applyFill="1" applyAlignment="1">
      <alignment horizontal="left" vertical="top"/>
    </xf>
    <xf numFmtId="0" fontId="66" fillId="0" borderId="0" xfId="10" applyFont="1" applyFill="1" applyAlignment="1">
      <alignment horizontal="left" vertical="top"/>
    </xf>
    <xf numFmtId="168" fontId="25" fillId="0" borderId="0" xfId="6" applyNumberFormat="1" applyAlignment="1">
      <alignment horizontal="right"/>
    </xf>
    <xf numFmtId="0" fontId="41" fillId="0" borderId="0" xfId="6" applyFont="1" applyFill="1"/>
    <xf numFmtId="0" fontId="67" fillId="0" borderId="0" xfId="10" applyFont="1" applyFill="1" applyAlignment="1">
      <alignment horizontal="left" vertical="top"/>
    </xf>
    <xf numFmtId="0" fontId="68" fillId="0" borderId="0" xfId="10" applyFont="1" applyFill="1" applyAlignment="1">
      <alignment horizontal="left" vertical="top"/>
    </xf>
    <xf numFmtId="0" fontId="56" fillId="0" borderId="0" xfId="6" applyFont="1" applyFill="1"/>
    <xf numFmtId="164" fontId="17" fillId="0" borderId="1" xfId="5" applyFont="1" applyFill="1" applyBorder="1" applyAlignment="1">
      <alignment horizontal="right" vertical="center"/>
    </xf>
    <xf numFmtId="0" fontId="0" fillId="0" borderId="0" xfId="0" applyFill="1" applyBorder="1" applyAlignment="1">
      <alignment horizontal="right"/>
    </xf>
    <xf numFmtId="164" fontId="17" fillId="0" borderId="0" xfId="5" applyFont="1" applyFill="1" applyBorder="1" applyAlignment="1">
      <alignment horizontal="right"/>
    </xf>
    <xf numFmtId="0" fontId="0" fillId="0" borderId="1" xfId="0" applyFill="1" applyBorder="1" applyAlignment="1">
      <alignment horizontal="right"/>
    </xf>
    <xf numFmtId="0" fontId="20" fillId="0" borderId="0" xfId="12"/>
    <xf numFmtId="4" fontId="20" fillId="0" borderId="0" xfId="12" applyNumberFormat="1" applyBorder="1" applyAlignment="1"/>
    <xf numFmtId="0" fontId="20" fillId="0" borderId="0" xfId="12" applyBorder="1" applyAlignment="1">
      <alignment horizontal="center"/>
    </xf>
    <xf numFmtId="0" fontId="20" fillId="0" borderId="0" xfId="12" applyBorder="1" applyAlignment="1">
      <alignment horizontal="left"/>
    </xf>
    <xf numFmtId="0" fontId="20" fillId="0" borderId="0" xfId="12" applyBorder="1" applyAlignment="1">
      <alignment horizontal="justify" vertical="center"/>
    </xf>
    <xf numFmtId="2" fontId="69" fillId="0" borderId="0" xfId="12" applyNumberFormat="1" applyFont="1" applyBorder="1" applyAlignment="1">
      <alignment horizontal="left" vertical="top"/>
    </xf>
    <xf numFmtId="0" fontId="70" fillId="0" borderId="0" xfId="12" applyFont="1" applyBorder="1" applyAlignment="1">
      <alignment horizontal="center" vertical="top" wrapText="1"/>
    </xf>
    <xf numFmtId="0" fontId="69" fillId="0" borderId="0" xfId="12" applyFont="1" applyBorder="1" applyAlignment="1">
      <alignment horizontal="center" vertical="top"/>
    </xf>
    <xf numFmtId="0" fontId="71" fillId="0" borderId="0" xfId="12" applyFont="1"/>
    <xf numFmtId="4" fontId="72" fillId="0" borderId="11" xfId="12" applyNumberFormat="1" applyFont="1" applyBorder="1" applyAlignment="1"/>
    <xf numFmtId="4" fontId="72" fillId="0" borderId="12" xfId="12" applyNumberFormat="1" applyFont="1" applyBorder="1" applyAlignment="1"/>
    <xf numFmtId="0" fontId="72" fillId="0" borderId="12" xfId="12" applyFont="1" applyBorder="1" applyAlignment="1">
      <alignment horizontal="center"/>
    </xf>
    <xf numFmtId="0" fontId="72" fillId="0" borderId="12" xfId="12" applyFont="1" applyBorder="1" applyAlignment="1">
      <alignment horizontal="left"/>
    </xf>
    <xf numFmtId="0" fontId="72" fillId="0" borderId="13" xfId="12" applyFont="1" applyBorder="1" applyAlignment="1">
      <alignment horizontal="justify" vertical="center"/>
    </xf>
    <xf numFmtId="2" fontId="72" fillId="0" borderId="0" xfId="12" applyNumberFormat="1" applyFont="1" applyBorder="1" applyAlignment="1">
      <alignment horizontal="left" vertical="top"/>
    </xf>
    <xf numFmtId="4" fontId="71" fillId="0" borderId="0" xfId="12" applyNumberFormat="1" applyFont="1" applyBorder="1" applyAlignment="1"/>
    <xf numFmtId="0" fontId="71" fillId="0" borderId="0" xfId="12" applyFont="1" applyBorder="1" applyAlignment="1">
      <alignment horizontal="center"/>
    </xf>
    <xf numFmtId="0" fontId="71" fillId="0" borderId="0" xfId="12" applyFont="1" applyBorder="1" applyAlignment="1">
      <alignment horizontal="left"/>
    </xf>
    <xf numFmtId="0" fontId="71" fillId="0" borderId="0" xfId="12" applyFont="1" applyBorder="1" applyAlignment="1">
      <alignment horizontal="justify" vertical="center"/>
    </xf>
    <xf numFmtId="4" fontId="72" fillId="0" borderId="0" xfId="12" applyNumberFormat="1" applyFont="1" applyBorder="1" applyAlignment="1"/>
    <xf numFmtId="0" fontId="72" fillId="0" borderId="0" xfId="12" applyFont="1" applyBorder="1" applyAlignment="1">
      <alignment horizontal="center"/>
    </xf>
    <xf numFmtId="0" fontId="72" fillId="0" borderId="0" xfId="12" applyFont="1" applyBorder="1" applyAlignment="1">
      <alignment horizontal="left"/>
    </xf>
    <xf numFmtId="0" fontId="72" fillId="0" borderId="0" xfId="12" applyFont="1" applyBorder="1" applyAlignment="1">
      <alignment horizontal="justify" vertical="center"/>
    </xf>
    <xf numFmtId="170" fontId="71" fillId="0" borderId="0" xfId="12" applyNumberFormat="1" applyFont="1"/>
    <xf numFmtId="4" fontId="69" fillId="0" borderId="0" xfId="12" applyNumberFormat="1" applyFont="1" applyBorder="1" applyAlignment="1"/>
    <xf numFmtId="0" fontId="69" fillId="0" borderId="0" xfId="12" applyFont="1" applyBorder="1" applyAlignment="1">
      <alignment horizontal="center"/>
    </xf>
    <xf numFmtId="0" fontId="69" fillId="0" borderId="0" xfId="12" applyFont="1" applyBorder="1" applyAlignment="1">
      <alignment horizontal="left"/>
    </xf>
    <xf numFmtId="0" fontId="69" fillId="0" borderId="0" xfId="12" applyFont="1" applyBorder="1" applyAlignment="1">
      <alignment horizontal="justify" vertical="center"/>
    </xf>
    <xf numFmtId="0" fontId="20" fillId="0" borderId="0" xfId="12" applyFill="1"/>
    <xf numFmtId="4" fontId="69" fillId="0" borderId="12" xfId="12" applyNumberFormat="1" applyFont="1" applyFill="1" applyBorder="1" applyAlignment="1"/>
    <xf numFmtId="0" fontId="69" fillId="0" borderId="12" xfId="12" applyFont="1" applyFill="1" applyBorder="1" applyAlignment="1">
      <alignment horizontal="center"/>
    </xf>
    <xf numFmtId="0" fontId="69" fillId="0" borderId="12" xfId="12" applyFont="1" applyFill="1" applyBorder="1" applyAlignment="1">
      <alignment horizontal="left"/>
    </xf>
    <xf numFmtId="0" fontId="69" fillId="0" borderId="12" xfId="12" applyFont="1" applyFill="1" applyBorder="1" applyAlignment="1">
      <alignment horizontal="justify" vertical="center"/>
    </xf>
    <xf numFmtId="2" fontId="69" fillId="0" borderId="13" xfId="12" applyNumberFormat="1" applyFont="1" applyFill="1" applyBorder="1" applyAlignment="1">
      <alignment horizontal="left" vertical="top"/>
    </xf>
    <xf numFmtId="4" fontId="69" fillId="0" borderId="12" xfId="12" applyNumberFormat="1" applyFont="1" applyBorder="1" applyAlignment="1"/>
    <xf numFmtId="0" fontId="69" fillId="0" borderId="12" xfId="12" applyFont="1" applyBorder="1" applyAlignment="1">
      <alignment horizontal="center"/>
    </xf>
    <xf numFmtId="0" fontId="69" fillId="0" borderId="12" xfId="12" applyFont="1" applyBorder="1" applyAlignment="1">
      <alignment horizontal="left"/>
    </xf>
    <xf numFmtId="0" fontId="69" fillId="0" borderId="12" xfId="12" applyFont="1" applyBorder="1" applyAlignment="1">
      <alignment horizontal="justify" vertical="center"/>
    </xf>
    <xf numFmtId="2" fontId="69" fillId="0" borderId="13" xfId="12" applyNumberFormat="1" applyFont="1" applyBorder="1" applyAlignment="1">
      <alignment horizontal="left" vertical="top"/>
    </xf>
    <xf numFmtId="4" fontId="20" fillId="0" borderId="12" xfId="12" applyNumberFormat="1" applyBorder="1" applyAlignment="1"/>
    <xf numFmtId="0" fontId="20" fillId="0" borderId="12" xfId="12" applyBorder="1" applyAlignment="1">
      <alignment horizontal="center"/>
    </xf>
    <xf numFmtId="0" fontId="20" fillId="0" borderId="12" xfId="12" applyBorder="1" applyAlignment="1">
      <alignment horizontal="left"/>
    </xf>
    <xf numFmtId="2" fontId="69" fillId="0" borderId="12" xfId="12" applyNumberFormat="1" applyFont="1" applyBorder="1" applyAlignment="1">
      <alignment horizontal="left" vertical="top"/>
    </xf>
    <xf numFmtId="4" fontId="74" fillId="0" borderId="0" xfId="12" applyNumberFormat="1" applyFont="1"/>
    <xf numFmtId="0" fontId="74" fillId="0" borderId="0" xfId="12" applyFont="1"/>
    <xf numFmtId="0" fontId="74" fillId="0" borderId="0" xfId="12" applyFont="1" applyAlignment="1">
      <alignment vertical="top" wrapText="1"/>
    </xf>
    <xf numFmtId="2" fontId="20" fillId="0" borderId="0" xfId="12" applyNumberFormat="1" applyAlignment="1">
      <alignment horizontal="left" vertical="top"/>
    </xf>
    <xf numFmtId="0" fontId="75" fillId="0" borderId="0" xfId="12" applyFont="1" applyAlignment="1">
      <alignment vertical="top" wrapText="1"/>
    </xf>
    <xf numFmtId="4" fontId="20" fillId="0" borderId="0" xfId="12" applyNumberFormat="1" applyBorder="1"/>
    <xf numFmtId="0" fontId="20" fillId="0" borderId="0" xfId="12" applyBorder="1" applyAlignment="1">
      <alignment horizontal="right"/>
    </xf>
    <xf numFmtId="0" fontId="20" fillId="0" borderId="0" xfId="12" applyBorder="1"/>
    <xf numFmtId="2" fontId="73" fillId="0" borderId="0" xfId="12" applyNumberFormat="1" applyFont="1" applyBorder="1" applyAlignment="1">
      <alignment horizontal="left" vertical="top"/>
    </xf>
    <xf numFmtId="0" fontId="20" fillId="0" borderId="0" xfId="12" applyAlignment="1">
      <alignment horizontal="left"/>
    </xf>
    <xf numFmtId="4" fontId="74" fillId="0" borderId="12" xfId="12" applyNumberFormat="1" applyFont="1" applyBorder="1" applyAlignment="1">
      <alignment horizontal="right"/>
    </xf>
    <xf numFmtId="0" fontId="74" fillId="0" borderId="12" xfId="12" applyFont="1" applyBorder="1" applyAlignment="1">
      <alignment horizontal="center"/>
    </xf>
    <xf numFmtId="0" fontId="74" fillId="0" borderId="12" xfId="12" applyFont="1" applyBorder="1" applyAlignment="1">
      <alignment horizontal="left"/>
    </xf>
    <xf numFmtId="2" fontId="69" fillId="0" borderId="13" xfId="13" applyNumberFormat="1" applyFont="1" applyBorder="1"/>
    <xf numFmtId="2" fontId="76" fillId="0" borderId="0" xfId="12" applyNumberFormat="1" applyFont="1" applyBorder="1" applyAlignment="1">
      <alignment horizontal="left" vertical="top"/>
    </xf>
    <xf numFmtId="0" fontId="20" fillId="0" borderId="0" xfId="12" applyFont="1"/>
    <xf numFmtId="4" fontId="20" fillId="0" borderId="0" xfId="12" applyNumberFormat="1" applyFont="1"/>
    <xf numFmtId="0" fontId="20" fillId="0" borderId="0" xfId="12" applyFont="1" applyAlignment="1">
      <alignment horizontal="right"/>
    </xf>
    <xf numFmtId="0" fontId="20" fillId="0" borderId="0" xfId="12" applyFont="1" applyAlignment="1">
      <alignment horizontal="left"/>
    </xf>
    <xf numFmtId="0" fontId="20" fillId="0" borderId="0" xfId="12" applyFont="1" applyProtection="1">
      <protection locked="0"/>
    </xf>
    <xf numFmtId="0" fontId="20" fillId="0" borderId="0" xfId="12" applyFont="1" applyBorder="1" applyProtection="1">
      <protection locked="0"/>
    </xf>
    <xf numFmtId="4" fontId="20" fillId="0" borderId="0" xfId="12" applyNumberFormat="1" applyFont="1" applyBorder="1" applyAlignment="1" applyProtection="1">
      <alignment horizontal="right"/>
      <protection locked="0"/>
    </xf>
    <xf numFmtId="0" fontId="20" fillId="0" borderId="0" xfId="12" applyFont="1" applyBorder="1" applyAlignment="1" applyProtection="1">
      <alignment horizontal="right"/>
      <protection locked="0"/>
    </xf>
    <xf numFmtId="0" fontId="20" fillId="0" borderId="0" xfId="14" applyFont="1" applyBorder="1" applyProtection="1">
      <alignment horizontal="justify" vertical="top" wrapText="1"/>
      <protection locked="0"/>
    </xf>
    <xf numFmtId="4" fontId="20" fillId="0" borderId="0" xfId="12" applyNumberFormat="1" applyFont="1" applyAlignment="1">
      <alignment horizontal="right"/>
    </xf>
    <xf numFmtId="4" fontId="20" fillId="0" borderId="0" xfId="12" applyNumberFormat="1" applyBorder="1" applyAlignment="1" applyProtection="1">
      <alignment horizontal="right"/>
      <protection locked="0"/>
    </xf>
    <xf numFmtId="4" fontId="20" fillId="0" borderId="0" xfId="12" applyNumberFormat="1" applyBorder="1" applyProtection="1">
      <protection locked="0"/>
    </xf>
    <xf numFmtId="0" fontId="69" fillId="0" borderId="0" xfId="15" applyNumberFormat="1" applyFont="1" applyFill="1" applyBorder="1" applyAlignment="1" applyProtection="1">
      <alignment horizontal="center" vertical="top" wrapText="1"/>
      <protection locked="0"/>
    </xf>
    <xf numFmtId="0" fontId="69" fillId="0" borderId="0" xfId="15" applyNumberFormat="1" applyFont="1" applyBorder="1" applyProtection="1">
      <alignment horizontal="justify" vertical="top" wrapText="1"/>
      <protection locked="0"/>
    </xf>
    <xf numFmtId="4" fontId="20" fillId="0" borderId="10" xfId="12" applyNumberFormat="1" applyBorder="1" applyAlignment="1" applyProtection="1">
      <alignment horizontal="right"/>
      <protection locked="0"/>
    </xf>
    <xf numFmtId="0" fontId="69" fillId="0" borderId="10" xfId="15" applyNumberFormat="1" applyFont="1" applyFill="1" applyBorder="1" applyAlignment="1" applyProtection="1">
      <alignment horizontal="center" vertical="top" wrapText="1"/>
      <protection locked="0"/>
    </xf>
    <xf numFmtId="0" fontId="69" fillId="0" borderId="10" xfId="15" applyNumberFormat="1" applyFont="1" applyBorder="1" applyProtection="1">
      <alignment horizontal="justify" vertical="top" wrapText="1"/>
      <protection locked="0"/>
    </xf>
    <xf numFmtId="4" fontId="20" fillId="0" borderId="0" xfId="12" applyNumberFormat="1" applyFont="1" applyBorder="1"/>
    <xf numFmtId="0" fontId="20" fillId="0" borderId="0" xfId="12" applyFont="1" applyBorder="1" applyAlignment="1">
      <alignment horizontal="right"/>
    </xf>
    <xf numFmtId="4" fontId="20" fillId="0" borderId="0" xfId="12" applyNumberFormat="1" applyFill="1"/>
    <xf numFmtId="4" fontId="69" fillId="0" borderId="0" xfId="12" applyNumberFormat="1" applyFont="1" applyFill="1" applyBorder="1" applyAlignment="1">
      <alignment horizontal="left"/>
    </xf>
    <xf numFmtId="0" fontId="69" fillId="0" borderId="0" xfId="12" applyFont="1" applyFill="1" applyBorder="1" applyAlignment="1">
      <alignment horizontal="left"/>
    </xf>
    <xf numFmtId="0" fontId="20" fillId="0" borderId="0" xfId="12" applyFill="1" applyAlignment="1">
      <alignment horizontal="left"/>
    </xf>
    <xf numFmtId="4" fontId="74" fillId="0" borderId="0" xfId="12" applyNumberFormat="1" applyFont="1" applyBorder="1" applyAlignment="1">
      <alignment horizontal="right"/>
    </xf>
    <xf numFmtId="4" fontId="74" fillId="0" borderId="0" xfId="12" applyNumberFormat="1" applyFont="1" applyAlignment="1">
      <alignment horizontal="right"/>
    </xf>
    <xf numFmtId="0" fontId="74" fillId="0" borderId="0" xfId="12" applyFont="1" applyBorder="1" applyAlignment="1">
      <alignment horizontal="center"/>
    </xf>
    <xf numFmtId="0" fontId="74" fillId="0" borderId="0" xfId="12" applyFont="1" applyBorder="1" applyAlignment="1">
      <alignment horizontal="left"/>
    </xf>
    <xf numFmtId="0" fontId="69" fillId="0" borderId="11" xfId="12" applyFont="1" applyFill="1" applyBorder="1" applyAlignment="1">
      <alignment horizontal="justify" vertical="top"/>
    </xf>
    <xf numFmtId="2" fontId="73" fillId="0" borderId="13" xfId="12" applyNumberFormat="1" applyFont="1" applyBorder="1" applyAlignment="1">
      <alignment horizontal="left" vertical="top"/>
    </xf>
    <xf numFmtId="0" fontId="69" fillId="0" borderId="0" xfId="12" applyFont="1" applyBorder="1" applyAlignment="1">
      <alignment horizontal="right"/>
    </xf>
    <xf numFmtId="0" fontId="69" fillId="0" borderId="13" xfId="13" applyFont="1" applyBorder="1"/>
    <xf numFmtId="0" fontId="20" fillId="0" borderId="0" xfId="12" applyFont="1" applyBorder="1"/>
    <xf numFmtId="0" fontId="20" fillId="0" borderId="0" xfId="12" applyProtection="1">
      <protection locked="0"/>
    </xf>
    <xf numFmtId="4" fontId="20" fillId="0" borderId="0" xfId="12" applyNumberFormat="1" applyProtection="1">
      <protection locked="0"/>
    </xf>
    <xf numFmtId="0" fontId="20" fillId="0" borderId="0" xfId="12" applyBorder="1" applyAlignment="1" applyProtection="1">
      <alignment horizontal="right"/>
      <protection locked="0"/>
    </xf>
    <xf numFmtId="0" fontId="20" fillId="0" borderId="0" xfId="12" applyBorder="1" applyProtection="1">
      <protection locked="0"/>
    </xf>
    <xf numFmtId="0" fontId="20" fillId="0" borderId="0" xfId="16" applyFont="1" applyBorder="1" applyProtection="1">
      <alignment horizontal="justify" vertical="top" wrapText="1"/>
      <protection locked="0"/>
    </xf>
    <xf numFmtId="4" fontId="20" fillId="0" borderId="0" xfId="12" applyNumberFormat="1"/>
    <xf numFmtId="4" fontId="20" fillId="0" borderId="0" xfId="12" applyNumberFormat="1" applyFont="1" applyProtection="1">
      <protection locked="0"/>
    </xf>
    <xf numFmtId="0" fontId="20" fillId="0" borderId="0" xfId="12" applyFont="1" applyFill="1" applyProtection="1">
      <protection locked="0"/>
    </xf>
    <xf numFmtId="4" fontId="20" fillId="0" borderId="0" xfId="12" applyNumberFormat="1" applyFont="1" applyFill="1" applyBorder="1" applyProtection="1">
      <protection locked="0"/>
    </xf>
    <xf numFmtId="0" fontId="20" fillId="0" borderId="0" xfId="12" applyFont="1" applyFill="1" applyBorder="1" applyAlignment="1" applyProtection="1">
      <alignment horizontal="right"/>
      <protection locked="0"/>
    </xf>
    <xf numFmtId="0" fontId="20" fillId="0" borderId="0" xfId="12" applyFont="1" applyFill="1" applyBorder="1" applyProtection="1">
      <protection locked="0"/>
    </xf>
    <xf numFmtId="0" fontId="20" fillId="0" borderId="0" xfId="16" applyFont="1" applyFill="1" applyBorder="1" applyProtection="1">
      <alignment horizontal="justify" vertical="top" wrapText="1"/>
      <protection locked="0"/>
    </xf>
    <xf numFmtId="0" fontId="77" fillId="0" borderId="0" xfId="12" applyFont="1"/>
    <xf numFmtId="4" fontId="77" fillId="0" borderId="0" xfId="12" applyNumberFormat="1" applyFont="1" applyBorder="1"/>
    <xf numFmtId="0" fontId="77" fillId="0" borderId="0" xfId="12" applyFont="1" applyBorder="1" applyAlignment="1">
      <alignment horizontal="right"/>
    </xf>
    <xf numFmtId="0" fontId="77" fillId="0" borderId="0" xfId="12" applyFont="1" applyBorder="1"/>
    <xf numFmtId="0" fontId="77" fillId="0" borderId="0" xfId="12" applyFont="1" applyAlignment="1">
      <alignment horizontal="left"/>
    </xf>
    <xf numFmtId="4" fontId="77" fillId="0" borderId="0" xfId="12" applyNumberFormat="1" applyFont="1"/>
    <xf numFmtId="0" fontId="77" fillId="0" borderId="0" xfId="16" applyFont="1">
      <alignment horizontal="justify" vertical="top" wrapText="1"/>
    </xf>
    <xf numFmtId="0" fontId="20" fillId="0" borderId="0" xfId="12" applyAlignment="1">
      <alignment horizontal="right"/>
    </xf>
    <xf numFmtId="4" fontId="20" fillId="0" borderId="0" xfId="12" applyNumberFormat="1" applyAlignment="1" applyProtection="1">
      <alignment horizontal="right"/>
      <protection locked="0"/>
    </xf>
    <xf numFmtId="4" fontId="20" fillId="0" borderId="0" xfId="12" applyNumberFormat="1" applyAlignment="1">
      <alignment horizontal="right"/>
    </xf>
    <xf numFmtId="4" fontId="20" fillId="0" borderId="0" xfId="12" applyNumberFormat="1" applyAlignment="1" applyProtection="1">
      <alignment horizontal="right"/>
    </xf>
    <xf numFmtId="0" fontId="20" fillId="0" borderId="0" xfId="12" applyFont="1" applyAlignment="1">
      <alignment horizontal="left" vertical="top"/>
    </xf>
    <xf numFmtId="4" fontId="20" fillId="0" borderId="0" xfId="12" applyNumberFormat="1" applyFont="1" applyAlignment="1">
      <alignment vertical="top"/>
    </xf>
    <xf numFmtId="4" fontId="20" fillId="0" borderId="0" xfId="12" applyNumberFormat="1" applyFont="1" applyAlignment="1">
      <alignment horizontal="right" vertical="top"/>
    </xf>
    <xf numFmtId="1" fontId="20" fillId="0" borderId="0" xfId="12" applyNumberFormat="1" applyFont="1" applyAlignment="1">
      <alignment horizontal="left" vertical="top"/>
    </xf>
    <xf numFmtId="0" fontId="20" fillId="0" borderId="0" xfId="12" applyFont="1" applyFill="1" applyBorder="1" applyAlignment="1" applyProtection="1">
      <alignment horizontal="justify" vertical="top" wrapText="1"/>
    </xf>
    <xf numFmtId="0" fontId="20" fillId="0" borderId="0" xfId="14" applyFont="1" applyFill="1" applyBorder="1">
      <alignment horizontal="justify" vertical="top" wrapText="1"/>
    </xf>
    <xf numFmtId="4" fontId="20" fillId="0" borderId="0" xfId="12" applyNumberFormat="1" applyFont="1" applyProtection="1"/>
    <xf numFmtId="4" fontId="20" fillId="0" borderId="0" xfId="12" applyNumberFormat="1" applyFill="1" applyProtection="1">
      <protection locked="0"/>
    </xf>
    <xf numFmtId="0" fontId="20" fillId="0" borderId="0" xfId="12" applyFill="1" applyProtection="1">
      <protection locked="0"/>
    </xf>
    <xf numFmtId="4" fontId="20" fillId="0" borderId="0" xfId="12" applyNumberFormat="1" applyFont="1" applyFill="1"/>
    <xf numFmtId="0" fontId="20" fillId="0" borderId="0" xfId="12" applyFont="1" applyFill="1" applyBorder="1"/>
    <xf numFmtId="0" fontId="20" fillId="0" borderId="0" xfId="12" applyFont="1" applyFill="1"/>
    <xf numFmtId="4" fontId="20" fillId="0" borderId="0" xfId="12" applyNumberFormat="1" applyFill="1" applyBorder="1"/>
    <xf numFmtId="0" fontId="20" fillId="0" borderId="0" xfId="12" applyFont="1" applyFill="1" applyAlignment="1">
      <alignment horizontal="left"/>
    </xf>
    <xf numFmtId="4" fontId="20" fillId="0" borderId="0" xfId="12" applyNumberFormat="1" applyFill="1" applyBorder="1" applyProtection="1">
      <protection locked="0"/>
    </xf>
    <xf numFmtId="0" fontId="20" fillId="0" borderId="0" xfId="12" applyFill="1" applyBorder="1" applyAlignment="1" applyProtection="1">
      <alignment horizontal="right"/>
      <protection locked="0"/>
    </xf>
    <xf numFmtId="0" fontId="20" fillId="0" borderId="0" xfId="12" applyFill="1" applyBorder="1" applyProtection="1">
      <protection locked="0"/>
    </xf>
    <xf numFmtId="4" fontId="20" fillId="0" borderId="0" xfId="12" applyNumberFormat="1" applyFont="1" applyFill="1" applyBorder="1" applyAlignment="1">
      <alignment horizontal="right"/>
    </xf>
    <xf numFmtId="0" fontId="20" fillId="0" borderId="0" xfId="12" applyFont="1" applyFill="1" applyBorder="1" applyAlignment="1">
      <alignment horizontal="right"/>
    </xf>
    <xf numFmtId="4" fontId="20" fillId="0" borderId="0" xfId="15" applyNumberFormat="1" applyFont="1">
      <alignment horizontal="justify" vertical="top" wrapText="1"/>
    </xf>
    <xf numFmtId="4" fontId="20" fillId="0" borderId="0" xfId="15" applyNumberFormat="1" applyFont="1" applyBorder="1">
      <alignment horizontal="justify" vertical="top" wrapText="1"/>
    </xf>
    <xf numFmtId="0" fontId="69" fillId="0" borderId="0" xfId="15" applyFont="1" applyFill="1">
      <alignment horizontal="justify" vertical="top" wrapText="1"/>
    </xf>
    <xf numFmtId="4" fontId="20" fillId="0" borderId="0" xfId="12" applyNumberFormat="1" applyFont="1" applyFill="1" applyBorder="1"/>
    <xf numFmtId="0" fontId="69" fillId="0" borderId="0" xfId="15" applyFont="1" applyFill="1" applyBorder="1">
      <alignment horizontal="justify" vertical="top" wrapText="1"/>
    </xf>
    <xf numFmtId="4" fontId="20" fillId="0" borderId="10" xfId="12" applyNumberFormat="1" applyFill="1" applyBorder="1" applyAlignment="1" applyProtection="1">
      <alignment horizontal="right"/>
      <protection locked="0"/>
    </xf>
    <xf numFmtId="0" fontId="69" fillId="0" borderId="10" xfId="15" applyNumberFormat="1" applyFont="1" applyFill="1" applyBorder="1" applyProtection="1">
      <alignment horizontal="justify" vertical="top" wrapText="1"/>
      <protection locked="0"/>
    </xf>
    <xf numFmtId="4" fontId="20" fillId="0" borderId="0" xfId="12" applyNumberFormat="1" applyFill="1" applyBorder="1" applyAlignment="1" applyProtection="1">
      <alignment horizontal="right"/>
      <protection locked="0"/>
    </xf>
    <xf numFmtId="0" fontId="69" fillId="0" borderId="0" xfId="15" applyNumberFormat="1" applyFont="1" applyFill="1" applyBorder="1" applyProtection="1">
      <alignment horizontal="justify" vertical="top" wrapText="1"/>
      <protection locked="0"/>
    </xf>
    <xf numFmtId="0" fontId="20" fillId="0" borderId="0" xfId="12" applyFill="1" applyBorder="1"/>
    <xf numFmtId="0" fontId="20" fillId="0" borderId="0" xfId="17" applyFont="1" applyAlignment="1">
      <alignment horizontal="justify" vertical="top"/>
    </xf>
    <xf numFmtId="0" fontId="20" fillId="0" borderId="0" xfId="17" applyFont="1" applyAlignment="1">
      <alignment horizontal="right" vertical="top"/>
    </xf>
    <xf numFmtId="0" fontId="20" fillId="0" borderId="0" xfId="12" applyFont="1" applyAlignment="1">
      <alignment horizontal="center"/>
    </xf>
    <xf numFmtId="0" fontId="20" fillId="0" borderId="0" xfId="17" applyFont="1" applyAlignment="1">
      <alignment horizontal="center" vertical="top"/>
    </xf>
    <xf numFmtId="0" fontId="20" fillId="0" borderId="0" xfId="12" applyAlignment="1">
      <alignment horizontal="center"/>
    </xf>
    <xf numFmtId="0" fontId="69" fillId="0" borderId="0" xfId="12" applyFont="1"/>
    <xf numFmtId="4" fontId="69" fillId="0" borderId="0" xfId="12" applyNumberFormat="1" applyFont="1"/>
    <xf numFmtId="0" fontId="69" fillId="0" borderId="0" xfId="17" applyFont="1" applyAlignment="1">
      <alignment horizontal="right" vertical="top"/>
    </xf>
    <xf numFmtId="0" fontId="69" fillId="0" borderId="0" xfId="17" applyFont="1" applyAlignment="1">
      <alignment horizontal="center" vertical="top"/>
    </xf>
    <xf numFmtId="0" fontId="20" fillId="0" borderId="0" xfId="17" applyFont="1" applyAlignment="1">
      <alignment horizontal="left" vertical="top"/>
    </xf>
    <xf numFmtId="0" fontId="69" fillId="0" borderId="0" xfId="17" applyFont="1" applyAlignment="1">
      <alignment horizontal="justify" vertical="top"/>
    </xf>
    <xf numFmtId="0" fontId="20" fillId="0" borderId="0" xfId="17" applyFont="1" applyFill="1" applyAlignment="1">
      <alignment horizontal="right" vertical="top"/>
    </xf>
    <xf numFmtId="0" fontId="20" fillId="0" borderId="0" xfId="17" applyFont="1" applyFill="1" applyAlignment="1">
      <alignment horizontal="left" vertical="top"/>
    </xf>
    <xf numFmtId="0" fontId="20" fillId="0" borderId="0" xfId="17" applyFont="1" applyFill="1" applyAlignment="1">
      <alignment horizontal="justify" vertical="top"/>
    </xf>
    <xf numFmtId="0" fontId="78" fillId="0" borderId="0" xfId="12" applyFont="1" applyBorder="1" applyAlignment="1">
      <alignment horizontal="justify" vertical="top"/>
    </xf>
    <xf numFmtId="0" fontId="0" fillId="0" borderId="0" xfId="14" applyFont="1" applyBorder="1">
      <alignment horizontal="justify" vertical="top" wrapText="1"/>
    </xf>
    <xf numFmtId="4" fontId="20" fillId="0" borderId="0" xfId="12" applyNumberFormat="1" applyFont="1" applyAlignment="1">
      <alignment horizontal="center"/>
    </xf>
    <xf numFmtId="4" fontId="20" fillId="0" borderId="0" xfId="12" applyNumberFormat="1" applyFont="1" applyBorder="1" applyProtection="1">
      <protection locked="0"/>
    </xf>
    <xf numFmtId="0" fontId="0" fillId="0" borderId="0" xfId="14" applyFont="1" applyBorder="1" applyProtection="1">
      <alignment horizontal="justify" vertical="top" wrapText="1"/>
      <protection locked="0"/>
    </xf>
    <xf numFmtId="4" fontId="20" fillId="0" borderId="0" xfId="12" applyNumberFormat="1" applyProtection="1"/>
    <xf numFmtId="0" fontId="69" fillId="0" borderId="10" xfId="15" applyNumberFormat="1" applyFont="1" applyBorder="1" applyAlignment="1" applyProtection="1">
      <alignment horizontal="center" vertical="top" wrapText="1"/>
      <protection locked="0"/>
    </xf>
    <xf numFmtId="0" fontId="79" fillId="0" borderId="0" xfId="15" applyFont="1">
      <alignment horizontal="justify" vertical="top" wrapText="1"/>
    </xf>
    <xf numFmtId="0" fontId="20" fillId="0" borderId="0" xfId="15" applyFont="1" applyAlignment="1">
      <alignment horizontal="right" vertical="top" wrapText="1"/>
    </xf>
    <xf numFmtId="0" fontId="69" fillId="0" borderId="0" xfId="15" applyFont="1" applyProtection="1">
      <alignment horizontal="justify" vertical="top" wrapText="1"/>
      <protection locked="0"/>
    </xf>
    <xf numFmtId="0" fontId="69" fillId="0" borderId="0" xfId="14" applyFont="1">
      <alignment horizontal="justify" vertical="top" wrapText="1"/>
    </xf>
    <xf numFmtId="0" fontId="80" fillId="0" borderId="0" xfId="12" applyFont="1" applyFill="1"/>
    <xf numFmtId="0" fontId="77" fillId="0" borderId="0" xfId="12" applyFont="1" applyFill="1"/>
    <xf numFmtId="0" fontId="81" fillId="0" borderId="0" xfId="12" applyFont="1" applyFill="1" applyAlignment="1">
      <alignment horizontal="right"/>
    </xf>
    <xf numFmtId="0" fontId="81" fillId="0" borderId="0" xfId="12" applyFont="1" applyFill="1"/>
    <xf numFmtId="0" fontId="69" fillId="0" borderId="0" xfId="12" applyFont="1" applyFill="1" applyBorder="1" applyAlignment="1">
      <alignment horizontal="justify" vertical="top"/>
    </xf>
    <xf numFmtId="0" fontId="20" fillId="0" borderId="0" xfId="12" applyNumberFormat="1" applyBorder="1"/>
    <xf numFmtId="4" fontId="73" fillId="0" borderId="0" xfId="12" applyNumberFormat="1" applyFont="1" applyBorder="1" applyAlignment="1"/>
    <xf numFmtId="4" fontId="73" fillId="0" borderId="0" xfId="12" applyNumberFormat="1" applyFont="1" applyBorder="1"/>
    <xf numFmtId="0" fontId="73" fillId="0" borderId="0" xfId="12" applyFont="1" applyBorder="1" applyAlignment="1">
      <alignment horizontal="center"/>
    </xf>
    <xf numFmtId="0" fontId="73" fillId="0" borderId="0" xfId="12" applyFont="1" applyBorder="1" applyAlignment="1">
      <alignment horizontal="left"/>
    </xf>
    <xf numFmtId="0" fontId="73" fillId="0" borderId="0" xfId="13" applyFont="1" applyBorder="1"/>
    <xf numFmtId="4" fontId="73" fillId="0" borderId="12" xfId="12" applyNumberFormat="1" applyFont="1" applyBorder="1"/>
    <xf numFmtId="0" fontId="73" fillId="0" borderId="12" xfId="12" applyFont="1" applyBorder="1" applyAlignment="1">
      <alignment horizontal="center"/>
    </xf>
    <xf numFmtId="0" fontId="73" fillId="0" borderId="12" xfId="12" applyFont="1" applyBorder="1" applyAlignment="1">
      <alignment horizontal="left"/>
    </xf>
    <xf numFmtId="0" fontId="73" fillId="0" borderId="13" xfId="13" applyFont="1" applyBorder="1"/>
    <xf numFmtId="4" fontId="82" fillId="0" borderId="0" xfId="12" applyNumberFormat="1" applyFont="1" applyBorder="1" applyAlignment="1"/>
    <xf numFmtId="0" fontId="82" fillId="0" borderId="0" xfId="12" applyFont="1" applyBorder="1" applyAlignment="1">
      <alignment horizontal="center"/>
    </xf>
    <xf numFmtId="0" fontId="82" fillId="0" borderId="0" xfId="12" applyFont="1" applyBorder="1" applyAlignment="1">
      <alignment horizontal="left"/>
    </xf>
    <xf numFmtId="0" fontId="82" fillId="0" borderId="0" xfId="12" applyFont="1" applyBorder="1" applyAlignment="1">
      <alignment horizontal="justify" vertical="center"/>
    </xf>
    <xf numFmtId="0" fontId="20" fillId="0" borderId="0" xfId="15" applyFont="1" applyProtection="1">
      <alignment horizontal="justify" vertical="top" wrapText="1"/>
      <protection locked="0"/>
    </xf>
    <xf numFmtId="0" fontId="69" fillId="0" borderId="0" xfId="15" applyNumberFormat="1" applyFont="1" applyProtection="1">
      <alignment horizontal="justify" vertical="top" wrapText="1"/>
      <protection locked="0"/>
    </xf>
    <xf numFmtId="0" fontId="69" fillId="0" borderId="0" xfId="15" applyNumberFormat="1" applyFont="1" applyBorder="1" applyAlignment="1" applyProtection="1">
      <alignment horizontal="center" vertical="top" wrapText="1"/>
      <protection locked="0"/>
    </xf>
    <xf numFmtId="0" fontId="20" fillId="0" borderId="0" xfId="17" applyFont="1" applyBorder="1" applyAlignment="1">
      <alignment horizontal="center"/>
    </xf>
    <xf numFmtId="0" fontId="82" fillId="0" borderId="0" xfId="17" applyFont="1" applyBorder="1" applyAlignment="1">
      <alignment horizontal="right"/>
    </xf>
    <xf numFmtId="0" fontId="82" fillId="0" borderId="0" xfId="17" applyFont="1" applyBorder="1" applyAlignment="1">
      <alignment horizontal="justify" vertical="top"/>
    </xf>
    <xf numFmtId="3" fontId="20" fillId="0" borderId="0" xfId="12" applyNumberFormat="1" applyFont="1" applyBorder="1" applyAlignment="1">
      <alignment horizontal="center"/>
    </xf>
    <xf numFmtId="0" fontId="20" fillId="0" borderId="0" xfId="12" applyFont="1" applyBorder="1" applyAlignment="1">
      <alignment horizontal="left"/>
    </xf>
    <xf numFmtId="0" fontId="73" fillId="0" borderId="0" xfId="12" applyFont="1" applyBorder="1" applyAlignment="1">
      <alignment horizontal="justify" vertical="center"/>
    </xf>
    <xf numFmtId="0" fontId="82" fillId="0" borderId="0" xfId="12" applyFont="1" applyBorder="1"/>
    <xf numFmtId="0" fontId="73" fillId="0" borderId="11" xfId="12" applyFont="1" applyBorder="1" applyAlignment="1">
      <alignment horizontal="justify" vertical="center"/>
    </xf>
    <xf numFmtId="0" fontId="83" fillId="0" borderId="0" xfId="12" applyFont="1"/>
    <xf numFmtId="2" fontId="83" fillId="0" borderId="0" xfId="12" applyNumberFormat="1" applyFont="1"/>
    <xf numFmtId="1" fontId="83" fillId="0" borderId="0" xfId="12" applyNumberFormat="1" applyFont="1"/>
    <xf numFmtId="4" fontId="83" fillId="0" borderId="0" xfId="12" applyNumberFormat="1" applyFont="1"/>
    <xf numFmtId="3" fontId="83" fillId="0" borderId="0" xfId="12" applyNumberFormat="1" applyFont="1"/>
    <xf numFmtId="0" fontId="84" fillId="0" borderId="0" xfId="12" applyFont="1"/>
    <xf numFmtId="4" fontId="20" fillId="0" borderId="0" xfId="12" applyNumberFormat="1" applyFont="1" applyAlignment="1">
      <alignment horizontal="justify" vertical="center" wrapText="1"/>
    </xf>
    <xf numFmtId="0" fontId="84" fillId="0" borderId="0" xfId="12" applyFont="1" applyAlignment="1">
      <alignment horizontal="left" vertical="top"/>
    </xf>
    <xf numFmtId="0" fontId="83" fillId="0" borderId="0" xfId="12" applyFont="1" applyAlignment="1" applyProtection="1">
      <alignment horizontal="left"/>
    </xf>
    <xf numFmtId="0" fontId="20" fillId="0" borderId="0" xfId="12" applyFont="1" applyAlignment="1">
      <alignment vertical="center" wrapText="1"/>
    </xf>
    <xf numFmtId="4" fontId="20" fillId="0" borderId="0" xfId="12" applyNumberFormat="1" applyFont="1" applyAlignment="1">
      <alignment horizontal="justify" vertical="top" wrapText="1"/>
    </xf>
    <xf numFmtId="0" fontId="85" fillId="0" borderId="0" xfId="12" applyFont="1"/>
    <xf numFmtId="4" fontId="85" fillId="0" borderId="0" xfId="12" applyNumberFormat="1" applyFont="1"/>
    <xf numFmtId="0" fontId="85" fillId="0" borderId="0" xfId="12" applyFont="1" applyAlignment="1">
      <alignment horizontal="left"/>
    </xf>
    <xf numFmtId="0" fontId="85" fillId="0" borderId="0" xfId="12" applyFont="1" applyAlignment="1">
      <alignment vertical="center" wrapText="1"/>
    </xf>
    <xf numFmtId="0" fontId="85" fillId="0" borderId="0" xfId="12" applyFont="1" applyAlignment="1">
      <alignment horizontal="left" vertical="top"/>
    </xf>
    <xf numFmtId="4" fontId="20" fillId="0" borderId="0" xfId="12" applyNumberFormat="1" applyAlignment="1" applyProtection="1">
      <alignment horizontal="center"/>
      <protection locked="0"/>
    </xf>
    <xf numFmtId="0" fontId="20" fillId="0" borderId="0" xfId="12" applyAlignment="1" applyProtection="1">
      <alignment horizontal="center"/>
      <protection locked="0"/>
    </xf>
    <xf numFmtId="0" fontId="87" fillId="0" borderId="0" xfId="12" applyFont="1" applyAlignment="1">
      <alignment horizontal="left"/>
    </xf>
    <xf numFmtId="4" fontId="69" fillId="0" borderId="0" xfId="12" applyNumberFormat="1" applyFont="1" applyBorder="1" applyAlignment="1">
      <alignment horizontal="center" wrapText="1"/>
    </xf>
    <xf numFmtId="3" fontId="69" fillId="0" borderId="0" xfId="12" applyNumberFormat="1" applyFont="1" applyBorder="1" applyAlignment="1">
      <alignment horizontal="center" wrapText="1"/>
    </xf>
    <xf numFmtId="0" fontId="69" fillId="0" borderId="0" xfId="12" applyFont="1" applyBorder="1" applyAlignment="1">
      <alignment horizontal="left" wrapText="1"/>
    </xf>
    <xf numFmtId="0" fontId="69" fillId="0" borderId="0" xfId="12" applyFont="1" applyBorder="1" applyAlignment="1">
      <alignment horizontal="center" vertical="center" wrapText="1"/>
    </xf>
    <xf numFmtId="2" fontId="69" fillId="0" borderId="0" xfId="12" applyNumberFormat="1" applyFont="1" applyBorder="1" applyAlignment="1">
      <alignment horizontal="left" vertical="top" wrapText="1"/>
    </xf>
    <xf numFmtId="0" fontId="88" fillId="0" borderId="0" xfId="12" applyFont="1" applyAlignment="1">
      <alignment horizontal="left"/>
    </xf>
    <xf numFmtId="0" fontId="92" fillId="0" borderId="0" xfId="12" applyFont="1" applyAlignment="1">
      <alignment horizontal="left"/>
    </xf>
    <xf numFmtId="4" fontId="94" fillId="0" borderId="14" xfId="12" applyNumberFormat="1" applyFont="1" applyBorder="1" applyAlignment="1">
      <alignment horizontal="left"/>
    </xf>
    <xf numFmtId="0" fontId="94" fillId="0" borderId="14" xfId="12" applyFont="1" applyBorder="1" applyAlignment="1">
      <alignment horizontal="center"/>
    </xf>
    <xf numFmtId="0" fontId="94" fillId="0" borderId="14" xfId="12" applyFont="1" applyBorder="1" applyAlignment="1">
      <alignment horizontal="left"/>
    </xf>
    <xf numFmtId="0" fontId="25" fillId="0" borderId="6" xfId="6" applyBorder="1"/>
    <xf numFmtId="0" fontId="25" fillId="0" borderId="5" xfId="6" applyBorder="1"/>
    <xf numFmtId="0" fontId="25" fillId="0" borderId="0" xfId="6" applyBorder="1"/>
    <xf numFmtId="0" fontId="50" fillId="0" borderId="0" xfId="6" applyFont="1" applyFill="1" applyBorder="1" applyAlignment="1"/>
    <xf numFmtId="0" fontId="52" fillId="0" borderId="0" xfId="12" applyFont="1"/>
    <xf numFmtId="4" fontId="52" fillId="0" borderId="0" xfId="12" applyNumberFormat="1" applyFont="1" applyBorder="1" applyAlignment="1"/>
    <xf numFmtId="0" fontId="96" fillId="0" borderId="0" xfId="12" applyFont="1"/>
    <xf numFmtId="4" fontId="96" fillId="0" borderId="0" xfId="12" applyNumberFormat="1" applyFont="1" applyBorder="1" applyAlignment="1"/>
    <xf numFmtId="0" fontId="98" fillId="0" borderId="0" xfId="0" applyFont="1"/>
    <xf numFmtId="0" fontId="28" fillId="3" borderId="0" xfId="8" applyFont="1" applyFill="1" applyAlignment="1">
      <alignment horizontal="right"/>
    </xf>
    <xf numFmtId="0" fontId="26" fillId="3" borderId="0" xfId="8" applyFont="1" applyFill="1" applyAlignment="1"/>
    <xf numFmtId="166" fontId="28" fillId="3" borderId="0" xfId="9" applyFont="1" applyFill="1" applyAlignment="1"/>
    <xf numFmtId="166" fontId="28" fillId="3" borderId="0" xfId="9" applyFont="1" applyFill="1" applyAlignment="1">
      <alignment horizontal="right" vertical="top"/>
    </xf>
    <xf numFmtId="4" fontId="28" fillId="3" borderId="0" xfId="9" applyNumberFormat="1" applyFont="1" applyFill="1" applyAlignment="1">
      <alignment horizontal="right"/>
    </xf>
    <xf numFmtId="0" fontId="20" fillId="4" borderId="0" xfId="12" applyFill="1"/>
    <xf numFmtId="2" fontId="69" fillId="4" borderId="0" xfId="12" applyNumberFormat="1" applyFont="1" applyFill="1" applyBorder="1" applyAlignment="1">
      <alignment horizontal="left" vertical="top"/>
    </xf>
    <xf numFmtId="0" fontId="20" fillId="4" borderId="0" xfId="12" applyFill="1" applyBorder="1" applyAlignment="1">
      <alignment horizontal="justify" vertical="center"/>
    </xf>
    <xf numFmtId="0" fontId="20" fillId="4" borderId="0" xfId="12" applyFill="1" applyBorder="1" applyAlignment="1">
      <alignment horizontal="left"/>
    </xf>
    <xf numFmtId="0" fontId="20" fillId="4" borderId="0" xfId="12" applyFill="1" applyBorder="1" applyAlignment="1">
      <alignment horizontal="center"/>
    </xf>
    <xf numFmtId="4" fontId="20" fillId="4" borderId="0" xfId="12" applyNumberFormat="1" applyFill="1" applyBorder="1" applyAlignment="1"/>
    <xf numFmtId="0" fontId="52" fillId="4" borderId="0" xfId="12" applyFont="1" applyFill="1"/>
    <xf numFmtId="2" fontId="53" fillId="4" borderId="0" xfId="12" applyNumberFormat="1" applyFont="1" applyFill="1" applyBorder="1" applyAlignment="1">
      <alignment horizontal="left" vertical="top"/>
    </xf>
    <xf numFmtId="0" fontId="52" fillId="4" borderId="0" xfId="12" applyFont="1" applyFill="1" applyBorder="1" applyAlignment="1">
      <alignment horizontal="justify" vertical="center"/>
    </xf>
    <xf numFmtId="0" fontId="52" fillId="4" borderId="0" xfId="12" applyFont="1" applyFill="1" applyBorder="1" applyAlignment="1">
      <alignment horizontal="left"/>
    </xf>
    <xf numFmtId="4" fontId="52" fillId="4" borderId="0" xfId="12" applyNumberFormat="1" applyFont="1" applyFill="1" applyBorder="1" applyAlignment="1"/>
    <xf numFmtId="0" fontId="25" fillId="4" borderId="0" xfId="6" applyFill="1"/>
    <xf numFmtId="0" fontId="40" fillId="4" borderId="0" xfId="6" applyFont="1" applyFill="1"/>
    <xf numFmtId="0" fontId="25" fillId="4" borderId="6" xfId="6" applyFill="1" applyBorder="1"/>
    <xf numFmtId="0" fontId="25" fillId="4" borderId="5" xfId="6" applyFill="1" applyBorder="1"/>
    <xf numFmtId="49" fontId="35" fillId="4" borderId="0" xfId="6" applyNumberFormat="1" applyFont="1" applyFill="1" applyAlignment="1" applyProtection="1">
      <alignment horizontal="center" vertical="top"/>
    </xf>
    <xf numFmtId="0" fontId="35" fillId="4" borderId="0" xfId="6" applyFont="1" applyFill="1" applyAlignment="1" applyProtection="1">
      <alignment horizontal="left" vertical="top" wrapText="1"/>
    </xf>
    <xf numFmtId="0" fontId="35" fillId="4" borderId="0" xfId="6" applyFont="1" applyFill="1" applyAlignment="1" applyProtection="1"/>
    <xf numFmtId="2" fontId="35" fillId="4" borderId="0" xfId="6" applyNumberFormat="1" applyFont="1" applyFill="1" applyAlignment="1" applyProtection="1">
      <alignment horizontal="center"/>
    </xf>
    <xf numFmtId="4" fontId="35" fillId="4" borderId="0" xfId="6" applyNumberFormat="1" applyFont="1" applyFill="1" applyAlignment="1" applyProtection="1">
      <alignment horizontal="center"/>
    </xf>
    <xf numFmtId="0" fontId="35" fillId="4" borderId="0" xfId="6" applyFont="1" applyFill="1" applyAlignment="1" applyProtection="1">
      <alignment horizontal="center"/>
    </xf>
    <xf numFmtId="0" fontId="35" fillId="4" borderId="0" xfId="6" applyFont="1" applyFill="1" applyAlignment="1" applyProtection="1">
      <alignment vertical="top"/>
    </xf>
    <xf numFmtId="0" fontId="38" fillId="4" borderId="0" xfId="6" applyFont="1" applyFill="1"/>
    <xf numFmtId="0" fontId="26" fillId="4" borderId="0" xfId="6" applyFont="1" applyFill="1" applyAlignment="1" applyProtection="1">
      <alignment horizontal="justify" vertical="top"/>
    </xf>
    <xf numFmtId="0" fontId="26" fillId="4" borderId="0" xfId="6" applyFont="1" applyFill="1"/>
    <xf numFmtId="0" fontId="26" fillId="4" borderId="0" xfId="6" applyFont="1" applyFill="1" applyAlignment="1" applyProtection="1">
      <alignment horizontal="justify" wrapText="1"/>
    </xf>
    <xf numFmtId="0" fontId="96" fillId="4" borderId="0" xfId="12" applyFont="1" applyFill="1"/>
    <xf numFmtId="2" fontId="97" fillId="4" borderId="0" xfId="12" applyNumberFormat="1" applyFont="1" applyFill="1" applyBorder="1" applyAlignment="1">
      <alignment horizontal="left" vertical="top"/>
    </xf>
    <xf numFmtId="0" fontId="96" fillId="4" borderId="0" xfId="12" applyFont="1" applyFill="1" applyBorder="1" applyAlignment="1">
      <alignment horizontal="justify" vertical="center"/>
    </xf>
    <xf numFmtId="0" fontId="96" fillId="4" borderId="0" xfId="12" applyFont="1" applyFill="1" applyBorder="1" applyAlignment="1">
      <alignment horizontal="left"/>
    </xf>
    <xf numFmtId="0" fontId="96" fillId="4" borderId="0" xfId="12" applyFont="1" applyFill="1" applyBorder="1" applyAlignment="1">
      <alignment horizontal="center"/>
    </xf>
    <xf numFmtId="4" fontId="96" fillId="4" borderId="0" xfId="12" applyNumberFormat="1" applyFont="1" applyFill="1" applyBorder="1" applyAlignment="1"/>
    <xf numFmtId="0" fontId="53" fillId="4" borderId="0" xfId="12" applyFont="1" applyFill="1" applyBorder="1" applyAlignment="1">
      <alignment horizontal="center" vertical="top" wrapText="1"/>
    </xf>
    <xf numFmtId="166" fontId="25" fillId="4" borderId="0" xfId="9" applyFill="1" applyAlignment="1">
      <alignment horizontal="center"/>
    </xf>
    <xf numFmtId="2" fontId="25" fillId="4" borderId="0" xfId="9" applyNumberFormat="1" applyFill="1" applyAlignment="1">
      <alignment horizontal="right"/>
    </xf>
    <xf numFmtId="0" fontId="36" fillId="0" borderId="17" xfId="6" applyFont="1" applyBorder="1" applyAlignment="1">
      <alignment horizontal="left" vertical="top" wrapText="1"/>
    </xf>
    <xf numFmtId="0" fontId="35" fillId="0" borderId="17" xfId="10" applyFont="1" applyFill="1" applyBorder="1" applyAlignment="1">
      <alignment horizontal="right" vertical="top" wrapText="1"/>
    </xf>
    <xf numFmtId="0" fontId="35" fillId="0" borderId="17" xfId="6" applyFont="1" applyBorder="1" applyAlignment="1">
      <alignment horizontal="center" wrapText="1"/>
    </xf>
    <xf numFmtId="2" fontId="35" fillId="0" borderId="17" xfId="6" applyNumberFormat="1" applyFont="1" applyBorder="1" applyAlignment="1">
      <alignment wrapText="1"/>
    </xf>
    <xf numFmtId="0" fontId="35" fillId="0" borderId="17" xfId="6" applyFont="1" applyBorder="1" applyAlignment="1">
      <alignment horizontal="justify" vertical="top" wrapText="1"/>
    </xf>
    <xf numFmtId="0" fontId="36" fillId="0" borderId="17" xfId="10" applyFont="1" applyFill="1" applyBorder="1" applyAlignment="1">
      <alignment horizontal="left" vertical="top" wrapText="1"/>
    </xf>
    <xf numFmtId="49" fontId="35" fillId="0" borderId="17" xfId="9" applyNumberFormat="1" applyFont="1" applyFill="1" applyBorder="1" applyAlignment="1">
      <alignment horizontal="center" wrapText="1"/>
    </xf>
    <xf numFmtId="2" fontId="35" fillId="0" borderId="17" xfId="9" applyNumberFormat="1" applyFont="1" applyFill="1" applyBorder="1" applyAlignment="1">
      <alignment horizontal="right"/>
    </xf>
    <xf numFmtId="0" fontId="36" fillId="0" borderId="17" xfId="10" applyFont="1" applyFill="1" applyBorder="1" applyAlignment="1">
      <alignment horizontal="right" vertical="top" wrapText="1"/>
    </xf>
    <xf numFmtId="2" fontId="71" fillId="0" borderId="0" xfId="12" applyNumberFormat="1" applyFont="1" applyBorder="1" applyAlignment="1">
      <alignment horizontal="left" vertical="top"/>
    </xf>
    <xf numFmtId="0" fontId="13" fillId="0" borderId="3" xfId="0" applyFont="1" applyFill="1" applyBorder="1" applyAlignment="1">
      <alignment vertical="center"/>
    </xf>
    <xf numFmtId="0" fontId="13" fillId="0" borderId="2" xfId="0" applyFont="1" applyFill="1" applyBorder="1" applyAlignment="1">
      <alignment vertical="center"/>
    </xf>
    <xf numFmtId="0" fontId="19" fillId="0" borderId="0" xfId="0" applyFont="1"/>
    <xf numFmtId="0" fontId="27" fillId="4" borderId="0" xfId="7" applyFont="1" applyFill="1" applyAlignment="1">
      <alignment vertical="center"/>
    </xf>
    <xf numFmtId="0" fontId="33" fillId="4" borderId="0" xfId="7" applyFont="1" applyFill="1" applyAlignment="1">
      <alignment vertical="center"/>
    </xf>
    <xf numFmtId="0" fontId="25" fillId="4" borderId="0" xfId="6" applyFill="1" applyAlignment="1">
      <alignment vertical="center"/>
    </xf>
    <xf numFmtId="0" fontId="26" fillId="4" borderId="0" xfId="7" applyFont="1" applyFill="1" applyAlignment="1">
      <alignment vertical="center"/>
    </xf>
    <xf numFmtId="0" fontId="26" fillId="4" borderId="0" xfId="7" applyFont="1" applyFill="1" applyAlignment="1">
      <alignment horizontal="left" vertical="center"/>
    </xf>
    <xf numFmtId="0" fontId="28" fillId="4" borderId="0" xfId="7" applyFont="1" applyFill="1" applyAlignment="1">
      <alignment vertical="center"/>
    </xf>
    <xf numFmtId="0" fontId="26" fillId="4" borderId="0" xfId="6" applyFont="1" applyFill="1" applyAlignment="1">
      <alignment vertical="center"/>
    </xf>
    <xf numFmtId="0" fontId="32" fillId="4" borderId="0" xfId="7" applyFont="1" applyFill="1" applyAlignment="1">
      <alignment vertical="center"/>
    </xf>
    <xf numFmtId="0" fontId="31" fillId="4" borderId="0" xfId="6" applyFont="1" applyFill="1" applyAlignment="1">
      <alignment vertical="center"/>
    </xf>
    <xf numFmtId="0" fontId="30" fillId="4" borderId="0" xfId="6" applyFont="1" applyFill="1"/>
    <xf numFmtId="49" fontId="28" fillId="4" borderId="0" xfId="7" applyNumberFormat="1" applyFont="1" applyFill="1" applyAlignment="1">
      <alignment vertical="center"/>
    </xf>
    <xf numFmtId="0" fontId="26" fillId="4" borderId="0" xfId="6" applyFont="1" applyFill="1" applyAlignment="1" applyProtection="1">
      <alignment horizontal="justify" vertical="top" wrapText="1"/>
    </xf>
    <xf numFmtId="0" fontId="36" fillId="2" borderId="17" xfId="10" applyFont="1" applyFill="1" applyBorder="1" applyAlignment="1">
      <alignment horizontal="right" vertical="top" wrapText="1"/>
    </xf>
    <xf numFmtId="0" fontId="25" fillId="4" borderId="0" xfId="6" applyFill="1" applyAlignment="1">
      <alignment horizontal="justify"/>
    </xf>
    <xf numFmtId="0" fontId="28" fillId="4" borderId="0" xfId="6" applyFont="1" applyFill="1" applyAlignment="1" applyProtection="1">
      <alignment horizontal="justify" vertical="top"/>
    </xf>
    <xf numFmtId="167" fontId="26" fillId="4" borderId="0" xfId="6" applyNumberFormat="1" applyFont="1" applyFill="1" applyAlignment="1" applyProtection="1">
      <alignment horizontal="justify"/>
    </xf>
    <xf numFmtId="0" fontId="38" fillId="4" borderId="0" xfId="6" applyFont="1" applyFill="1" applyAlignment="1">
      <alignment horizontal="justify"/>
    </xf>
    <xf numFmtId="0" fontId="39" fillId="4" borderId="0" xfId="6" applyFont="1" applyFill="1" applyAlignment="1" applyProtection="1">
      <alignment horizontal="justify" vertical="top" wrapText="1"/>
    </xf>
    <xf numFmtId="0" fontId="26" fillId="4" borderId="0" xfId="6" applyFont="1" applyFill="1" applyAlignment="1" applyProtection="1">
      <alignment horizontal="justify"/>
    </xf>
    <xf numFmtId="2" fontId="26" fillId="4" borderId="0" xfId="6" applyNumberFormat="1" applyFont="1" applyFill="1" applyAlignment="1" applyProtection="1">
      <alignment horizontal="justify"/>
    </xf>
    <xf numFmtId="4" fontId="26" fillId="4" borderId="0" xfId="6" applyNumberFormat="1" applyFont="1" applyFill="1" applyAlignment="1" applyProtection="1">
      <alignment horizontal="justify"/>
    </xf>
    <xf numFmtId="0" fontId="26" fillId="4" borderId="0" xfId="6" applyFont="1" applyFill="1" applyAlignment="1">
      <alignment horizontal="justify"/>
    </xf>
    <xf numFmtId="2" fontId="26" fillId="4" borderId="0" xfId="6" applyNumberFormat="1" applyFont="1" applyFill="1" applyAlignment="1" applyProtection="1">
      <alignment horizontal="justify" wrapText="1"/>
    </xf>
    <xf numFmtId="4" fontId="26" fillId="4" borderId="0" xfId="6" applyNumberFormat="1" applyFont="1" applyFill="1" applyAlignment="1" applyProtection="1">
      <alignment horizontal="justify" wrapText="1"/>
    </xf>
    <xf numFmtId="0" fontId="36" fillId="2" borderId="18" xfId="10" applyFont="1" applyFill="1" applyBorder="1" applyAlignment="1">
      <alignment horizontal="right" vertical="top" wrapText="1"/>
    </xf>
    <xf numFmtId="0" fontId="35" fillId="0" borderId="18" xfId="6" applyFont="1" applyBorder="1" applyAlignment="1">
      <alignment horizontal="center" wrapText="1"/>
    </xf>
    <xf numFmtId="2" fontId="35" fillId="0" borderId="18" xfId="6" applyNumberFormat="1" applyFont="1" applyBorder="1" applyAlignment="1">
      <alignment wrapText="1"/>
    </xf>
    <xf numFmtId="0" fontId="35" fillId="0" borderId="17" xfId="10" applyFont="1" applyFill="1" applyBorder="1" applyAlignment="1">
      <alignment horizontal="left" vertical="top" wrapText="1"/>
    </xf>
    <xf numFmtId="0" fontId="53" fillId="0" borderId="17" xfId="10" applyFont="1" applyFill="1" applyBorder="1" applyAlignment="1">
      <alignment horizontal="left" vertical="top" wrapText="1"/>
    </xf>
    <xf numFmtId="0" fontId="52" fillId="0" borderId="17" xfId="6" applyFont="1" applyFill="1" applyBorder="1" applyAlignment="1">
      <alignment vertical="top" wrapText="1"/>
    </xf>
    <xf numFmtId="0" fontId="52" fillId="0" borderId="17" xfId="6" applyFont="1" applyFill="1" applyBorder="1" applyAlignment="1">
      <alignment horizontal="center" wrapText="1"/>
    </xf>
    <xf numFmtId="169" fontId="52" fillId="0" borderId="17" xfId="6" applyNumberFormat="1" applyFont="1" applyFill="1" applyBorder="1" applyAlignment="1">
      <alignment wrapText="1"/>
    </xf>
    <xf numFmtId="2" fontId="52" fillId="0" borderId="17" xfId="6" applyNumberFormat="1" applyFont="1" applyFill="1" applyBorder="1" applyAlignment="1">
      <alignment wrapText="1"/>
    </xf>
    <xf numFmtId="0" fontId="53" fillId="0" borderId="17" xfId="10" applyFont="1" applyFill="1" applyBorder="1" applyAlignment="1">
      <alignment horizontal="right" vertical="top"/>
    </xf>
    <xf numFmtId="0" fontId="52" fillId="0" borderId="17" xfId="6" applyFont="1" applyFill="1" applyBorder="1" applyAlignment="1">
      <alignment horizontal="left" vertical="top" wrapText="1"/>
    </xf>
    <xf numFmtId="4" fontId="35" fillId="0" borderId="17" xfId="9" applyNumberFormat="1" applyFont="1" applyFill="1" applyBorder="1" applyAlignment="1">
      <alignment horizontal="right"/>
    </xf>
    <xf numFmtId="49" fontId="52" fillId="0" borderId="17" xfId="9" applyNumberFormat="1" applyFont="1" applyFill="1" applyBorder="1" applyAlignment="1">
      <alignment horizontal="center" wrapText="1"/>
    </xf>
    <xf numFmtId="4" fontId="52" fillId="0" borderId="17" xfId="9" applyNumberFormat="1" applyFont="1" applyFill="1" applyBorder="1" applyAlignment="1">
      <alignment horizontal="right"/>
    </xf>
    <xf numFmtId="0" fontId="35" fillId="0" borderId="17" xfId="6" applyFont="1" applyFill="1" applyBorder="1" applyAlignment="1">
      <alignment horizontal="right" vertical="center"/>
    </xf>
    <xf numFmtId="2" fontId="35" fillId="0" borderId="17" xfId="6" applyNumberFormat="1" applyFont="1" applyFill="1" applyBorder="1" applyAlignment="1">
      <alignment wrapText="1"/>
    </xf>
    <xf numFmtId="0" fontId="52" fillId="0" borderId="17" xfId="10" applyFont="1" applyFill="1" applyBorder="1" applyAlignment="1">
      <alignment horizontal="right" vertical="top" wrapText="1"/>
    </xf>
    <xf numFmtId="0" fontId="35" fillId="0" borderId="17" xfId="6" applyFont="1" applyFill="1" applyBorder="1" applyAlignment="1">
      <alignment horizontal="right" vertical="top"/>
    </xf>
    <xf numFmtId="0" fontId="52" fillId="0" borderId="17" xfId="6" applyFont="1" applyFill="1" applyBorder="1" applyAlignment="1">
      <alignment horizontal="right" vertical="top"/>
    </xf>
    <xf numFmtId="2" fontId="35" fillId="0" borderId="17" xfId="10" applyNumberFormat="1" applyFont="1" applyFill="1" applyBorder="1" applyAlignment="1">
      <alignment horizontal="right" vertical="top" wrapText="1"/>
    </xf>
    <xf numFmtId="0" fontId="52" fillId="0" borderId="17" xfId="10" applyFont="1" applyFill="1" applyBorder="1" applyAlignment="1">
      <alignment horizontal="justify" vertical="top" wrapText="1"/>
    </xf>
    <xf numFmtId="0" fontId="36" fillId="0" borderId="17" xfId="10" applyFont="1" applyFill="1" applyBorder="1" applyAlignment="1">
      <alignment horizontal="justify" vertical="top" wrapText="1"/>
    </xf>
    <xf numFmtId="0" fontId="55" fillId="0" borderId="17" xfId="6" applyFont="1" applyFill="1" applyBorder="1" applyAlignment="1" applyProtection="1">
      <alignment horizontal="justify" vertical="top" wrapText="1"/>
    </xf>
    <xf numFmtId="0" fontId="15" fillId="0" borderId="0" xfId="0" applyFont="1" applyFill="1" applyAlignment="1">
      <alignment horizontal="left" vertical="center" wrapText="1"/>
    </xf>
    <xf numFmtId="0" fontId="36" fillId="4" borderId="0" xfId="7" applyFont="1" applyFill="1" applyAlignment="1">
      <alignment vertical="center"/>
    </xf>
    <xf numFmtId="0" fontId="100" fillId="0" borderId="0" xfId="6" applyFont="1" applyFill="1" applyAlignment="1" applyProtection="1">
      <alignment vertical="top" wrapText="1"/>
    </xf>
    <xf numFmtId="0" fontId="53" fillId="0" borderId="17" xfId="6" applyFont="1" applyBorder="1" applyAlignment="1">
      <alignment horizontal="left" vertical="top" wrapText="1"/>
    </xf>
    <xf numFmtId="0" fontId="52" fillId="0" borderId="17" xfId="6" applyFont="1" applyBorder="1" applyAlignment="1">
      <alignment horizontal="justify" vertical="top" wrapText="1"/>
    </xf>
    <xf numFmtId="0" fontId="53" fillId="0" borderId="18" xfId="6" applyFont="1" applyBorder="1" applyAlignment="1">
      <alignment horizontal="left" vertical="top" wrapText="1"/>
    </xf>
    <xf numFmtId="0" fontId="52" fillId="0" borderId="18" xfId="6" applyFont="1" applyBorder="1" applyAlignment="1">
      <alignment horizontal="justify" vertical="top" wrapText="1"/>
    </xf>
    <xf numFmtId="0" fontId="101" fillId="0" borderId="0" xfId="6" applyFont="1" applyFill="1"/>
    <xf numFmtId="0" fontId="20" fillId="0" borderId="0" xfId="14" applyFont="1">
      <alignment horizontal="justify" vertical="top" wrapText="1"/>
    </xf>
    <xf numFmtId="0" fontId="20" fillId="0" borderId="0" xfId="14" applyFont="1" applyFill="1">
      <alignment horizontal="justify" vertical="top" wrapText="1"/>
    </xf>
    <xf numFmtId="0" fontId="20" fillId="0" borderId="0" xfId="16" applyFont="1" applyBorder="1">
      <alignment horizontal="justify" vertical="top" wrapText="1"/>
    </xf>
    <xf numFmtId="0" fontId="69" fillId="0" borderId="0" xfId="16" applyFont="1" applyBorder="1">
      <alignment horizontal="justify" vertical="top" wrapText="1"/>
    </xf>
    <xf numFmtId="0" fontId="20" fillId="0" borderId="0" xfId="16" applyFont="1" applyFill="1">
      <alignment horizontal="justify" vertical="top" wrapText="1"/>
    </xf>
    <xf numFmtId="0" fontId="20" fillId="0" borderId="0" xfId="16" applyFont="1">
      <alignment horizontal="justify" vertical="top" wrapText="1"/>
    </xf>
    <xf numFmtId="0" fontId="20" fillId="0" borderId="0" xfId="16" applyFont="1" applyProtection="1">
      <alignment horizontal="justify" vertical="top" wrapText="1"/>
      <protection locked="0"/>
    </xf>
    <xf numFmtId="0" fontId="20" fillId="0" borderId="0" xfId="16" applyFont="1" applyProtection="1">
      <alignment horizontal="justify" vertical="top" wrapText="1"/>
    </xf>
    <xf numFmtId="0" fontId="20" fillId="0" borderId="0" xfId="15" applyFont="1" applyFill="1" applyBorder="1">
      <alignment horizontal="justify" vertical="top" wrapText="1"/>
    </xf>
    <xf numFmtId="0" fontId="20" fillId="0" borderId="0" xfId="16" applyFont="1" applyAlignment="1" applyProtection="1">
      <alignment horizontal="justify" vertical="top" wrapText="1"/>
    </xf>
    <xf numFmtId="0" fontId="20" fillId="0" borderId="0" xfId="12" applyFont="1" applyAlignment="1">
      <alignment horizontal="justify" vertical="top"/>
    </xf>
    <xf numFmtId="0" fontId="20" fillId="0" borderId="0" xfId="12" applyNumberFormat="1" applyFont="1" applyAlignment="1">
      <alignment horizontal="justify" vertical="center" wrapText="1"/>
    </xf>
    <xf numFmtId="0" fontId="20" fillId="0" borderId="0" xfId="12" applyFont="1" applyAlignment="1">
      <alignment horizontal="justify" vertical="center" wrapText="1"/>
    </xf>
    <xf numFmtId="0" fontId="20" fillId="0" borderId="0" xfId="12" applyNumberFormat="1" applyFont="1" applyAlignment="1">
      <alignment horizontal="justify" vertical="top" wrapText="1"/>
    </xf>
    <xf numFmtId="0" fontId="20" fillId="0" borderId="0" xfId="15" applyFont="1" applyFill="1" applyBorder="1" applyAlignment="1">
      <alignment horizontal="justify" vertical="top" wrapText="1"/>
    </xf>
    <xf numFmtId="0" fontId="20" fillId="0" borderId="0" xfId="16" applyFont="1" applyFill="1" applyBorder="1" applyAlignment="1">
      <alignment horizontal="justify" vertical="top" wrapText="1"/>
    </xf>
    <xf numFmtId="0" fontId="20" fillId="0" borderId="0" xfId="15" applyFont="1" applyFill="1">
      <alignment horizontal="justify" vertical="top" wrapText="1"/>
    </xf>
    <xf numFmtId="0" fontId="20" fillId="0" borderId="0" xfId="16" applyFont="1" applyFill="1" applyBorder="1">
      <alignment horizontal="justify" vertical="top" wrapText="1"/>
    </xf>
    <xf numFmtId="0" fontId="20" fillId="0" borderId="0" xfId="16" applyFont="1" applyAlignment="1">
      <alignment horizontal="justify" vertical="top" wrapText="1"/>
    </xf>
    <xf numFmtId="0" fontId="0" fillId="0" borderId="0" xfId="14" applyFont="1">
      <alignment horizontal="justify" vertical="top" wrapText="1"/>
    </xf>
    <xf numFmtId="0" fontId="20" fillId="0" borderId="0" xfId="14" applyFont="1" applyBorder="1" applyAlignment="1">
      <alignment horizontal="justify" vertical="top" wrapText="1"/>
    </xf>
    <xf numFmtId="0" fontId="20" fillId="0" borderId="0" xfId="15" applyFont="1">
      <alignment horizontal="justify" vertical="top" wrapText="1"/>
    </xf>
    <xf numFmtId="0" fontId="84" fillId="0" borderId="0" xfId="12" applyFont="1" applyBorder="1" applyAlignment="1">
      <alignment wrapText="1"/>
    </xf>
    <xf numFmtId="0" fontId="20" fillId="0" borderId="0" xfId="14" applyFont="1" applyBorder="1">
      <alignment horizontal="justify" vertical="top" wrapText="1"/>
    </xf>
    <xf numFmtId="0" fontId="20" fillId="0" borderId="0" xfId="17" applyFont="1" applyAlignment="1">
      <alignment horizontal="justify" vertical="top" wrapText="1"/>
    </xf>
    <xf numFmtId="0" fontId="20" fillId="0" borderId="0" xfId="14" applyNumberFormat="1" applyFont="1" applyFill="1" applyBorder="1" applyProtection="1">
      <alignment horizontal="justify" vertical="top" wrapText="1"/>
      <protection locked="0"/>
    </xf>
    <xf numFmtId="0" fontId="20" fillId="0" borderId="0" xfId="16" applyFont="1" applyFill="1" applyProtection="1">
      <alignment horizontal="justify" vertical="top" wrapText="1"/>
      <protection locked="0"/>
    </xf>
    <xf numFmtId="0" fontId="20" fillId="0" borderId="0" xfId="12" applyFont="1" applyAlignment="1">
      <alignment horizontal="justify"/>
    </xf>
    <xf numFmtId="0" fontId="52" fillId="0" borderId="17" xfId="10" applyFont="1" applyFill="1" applyBorder="1" applyAlignment="1">
      <alignment horizontal="left" vertical="top" wrapText="1"/>
    </xf>
    <xf numFmtId="0" fontId="0" fillId="0" borderId="0" xfId="0" applyFill="1" applyAlignment="1">
      <alignment horizontal="left" vertical="top" wrapText="1"/>
    </xf>
    <xf numFmtId="0" fontId="0" fillId="0" borderId="0" xfId="0" applyFill="1" applyAlignment="1">
      <alignment vertical="top" wrapText="1"/>
    </xf>
    <xf numFmtId="0" fontId="13" fillId="0" borderId="0" xfId="0" applyFont="1" applyFill="1" applyBorder="1" applyAlignment="1">
      <alignment horizontal="left" vertical="center" wrapText="1"/>
    </xf>
    <xf numFmtId="0" fontId="13" fillId="0" borderId="0" xfId="0" applyFont="1" applyFill="1" applyBorder="1" applyAlignment="1">
      <alignment horizontal="left" vertical="center"/>
    </xf>
    <xf numFmtId="0" fontId="5" fillId="0" borderId="0" xfId="0" applyFont="1" applyFill="1" applyAlignment="1">
      <alignment horizontal="left" vertical="center" wrapText="1"/>
    </xf>
    <xf numFmtId="164" fontId="1" fillId="0" borderId="0" xfId="5" applyFont="1" applyFill="1" applyAlignment="1">
      <alignment horizontal="right"/>
    </xf>
    <xf numFmtId="164" fontId="1" fillId="0" borderId="0" xfId="5" applyFont="1" applyFill="1" applyBorder="1"/>
    <xf numFmtId="164" fontId="1" fillId="0" borderId="1" xfId="5" applyFont="1" applyFill="1" applyBorder="1" applyAlignment="1">
      <alignment horizontal="right"/>
    </xf>
    <xf numFmtId="164" fontId="1" fillId="0" borderId="1" xfId="5" applyFont="1" applyFill="1" applyBorder="1"/>
    <xf numFmtId="164" fontId="5" fillId="0" borderId="0" xfId="5" applyFont="1" applyFill="1"/>
    <xf numFmtId="164" fontId="1" fillId="0" borderId="0" xfId="5" applyFont="1" applyFill="1"/>
    <xf numFmtId="164" fontId="1" fillId="0" borderId="0" xfId="5" applyFont="1" applyFill="1" applyAlignment="1">
      <alignment vertical="top" wrapText="1"/>
    </xf>
    <xf numFmtId="164" fontId="5" fillId="0" borderId="0" xfId="5" applyFont="1" applyFill="1" applyBorder="1" applyAlignment="1">
      <alignment horizontal="justify"/>
    </xf>
    <xf numFmtId="164" fontId="5" fillId="0" borderId="0" xfId="5" applyFont="1" applyFill="1" applyAlignment="1">
      <alignment horizontal="left" vertical="center" wrapText="1"/>
    </xf>
    <xf numFmtId="164" fontId="9" fillId="0" borderId="2" xfId="5" applyFont="1" applyFill="1" applyBorder="1" applyAlignment="1">
      <alignment horizontal="justify"/>
    </xf>
    <xf numFmtId="164" fontId="16" fillId="0" borderId="2" xfId="5" applyFont="1" applyFill="1" applyBorder="1" applyAlignment="1">
      <alignment horizontal="justify"/>
    </xf>
    <xf numFmtId="164" fontId="3" fillId="0" borderId="2" xfId="5" applyFont="1" applyFill="1" applyBorder="1" applyAlignment="1">
      <alignment vertical="center"/>
    </xf>
    <xf numFmtId="164" fontId="5" fillId="0" borderId="0" xfId="5" applyFont="1" applyFill="1" applyAlignment="1">
      <alignment horizontal="justify"/>
    </xf>
    <xf numFmtId="164" fontId="3" fillId="0" borderId="2" xfId="5" applyFont="1" applyFill="1" applyBorder="1" applyAlignment="1">
      <alignment horizontal="justify" vertical="center"/>
    </xf>
    <xf numFmtId="0" fontId="20" fillId="0" borderId="0" xfId="14" applyFont="1" applyFill="1">
      <alignment horizontal="justify" vertical="top" wrapText="1"/>
    </xf>
    <xf numFmtId="0" fontId="20" fillId="0" borderId="0" xfId="14" applyFont="1">
      <alignment horizontal="justify" vertical="top" wrapText="1"/>
    </xf>
    <xf numFmtId="0" fontId="20" fillId="0" borderId="0" xfId="16" applyFont="1">
      <alignment horizontal="justify" vertical="top" wrapText="1"/>
    </xf>
    <xf numFmtId="0" fontId="20" fillId="0" borderId="0" xfId="16" applyFont="1" applyBorder="1">
      <alignment horizontal="justify" vertical="top" wrapText="1"/>
    </xf>
    <xf numFmtId="0" fontId="36" fillId="0" borderId="17" xfId="10" applyFont="1" applyFill="1" applyBorder="1" applyAlignment="1">
      <alignment horizontal="right" vertical="top"/>
    </xf>
    <xf numFmtId="0" fontId="35" fillId="0" borderId="17" xfId="6" applyFont="1" applyFill="1" applyBorder="1" applyAlignment="1">
      <alignment horizontal="center" wrapText="1"/>
    </xf>
    <xf numFmtId="0" fontId="36" fillId="0" borderId="17" xfId="10" applyFont="1" applyFill="1" applyBorder="1" applyAlignment="1">
      <alignment horizontal="right" vertical="top" wrapText="1"/>
    </xf>
    <xf numFmtId="0" fontId="36" fillId="0" borderId="17" xfId="6" applyFont="1" applyFill="1" applyBorder="1" applyAlignment="1">
      <alignment horizontal="left" vertical="top" wrapText="1"/>
    </xf>
    <xf numFmtId="0" fontId="35" fillId="0" borderId="17" xfId="6" applyFont="1" applyFill="1" applyBorder="1" applyAlignment="1">
      <alignment horizontal="justify" vertical="top" wrapText="1"/>
    </xf>
    <xf numFmtId="0" fontId="36" fillId="0" borderId="17" xfId="10" applyFont="1" applyFill="1" applyBorder="1" applyAlignment="1">
      <alignment horizontal="right" vertical="center" wrapText="1"/>
    </xf>
    <xf numFmtId="0" fontId="53" fillId="0" borderId="17" xfId="10" applyFont="1" applyFill="1" applyBorder="1" applyAlignment="1">
      <alignment horizontal="right" vertical="top" wrapText="1"/>
    </xf>
    <xf numFmtId="0" fontId="53" fillId="0" borderId="17" xfId="6" applyFont="1" applyFill="1" applyBorder="1" applyAlignment="1">
      <alignment horizontal="left" vertical="top" wrapText="1"/>
    </xf>
    <xf numFmtId="0" fontId="52" fillId="0" borderId="17" xfId="6" applyFont="1" applyFill="1" applyBorder="1" applyAlignment="1">
      <alignment horizontal="justify" vertical="top" wrapText="1"/>
    </xf>
    <xf numFmtId="0" fontId="36" fillId="0" borderId="17" xfId="6" applyFont="1" applyFill="1" applyBorder="1" applyAlignment="1">
      <alignment vertical="top" wrapText="1"/>
    </xf>
    <xf numFmtId="0" fontId="36" fillId="0" borderId="17" xfId="6" applyFont="1" applyFill="1" applyBorder="1" applyAlignment="1">
      <alignment horizontal="justify" vertical="top" wrapText="1"/>
    </xf>
    <xf numFmtId="0" fontId="36" fillId="0" borderId="17" xfId="6" applyFont="1" applyFill="1" applyBorder="1" applyAlignment="1">
      <alignment horizontal="right" vertical="center" wrapText="1"/>
    </xf>
    <xf numFmtId="0" fontId="36" fillId="0" borderId="17" xfId="6" applyFont="1" applyFill="1" applyBorder="1" applyAlignment="1">
      <alignment horizontal="right" vertical="center"/>
    </xf>
    <xf numFmtId="0" fontId="35" fillId="0" borderId="17" xfId="10" applyFont="1" applyFill="1" applyBorder="1" applyAlignment="1">
      <alignment horizontal="justify" vertical="top" wrapText="1"/>
    </xf>
    <xf numFmtId="0" fontId="28" fillId="0" borderId="0" xfId="8" applyFont="1" applyFill="1" applyAlignment="1">
      <alignment horizontal="right"/>
    </xf>
    <xf numFmtId="0" fontId="26" fillId="0" borderId="0" xfId="8" applyFont="1" applyFill="1" applyAlignment="1"/>
    <xf numFmtId="166" fontId="26" fillId="0" borderId="0" xfId="9" applyFont="1" applyFill="1"/>
    <xf numFmtId="4" fontId="26" fillId="0" borderId="0" xfId="9" applyNumberFormat="1" applyFont="1" applyFill="1" applyAlignment="1">
      <alignment horizontal="right"/>
    </xf>
    <xf numFmtId="0" fontId="28" fillId="0" borderId="7" xfId="8" applyFont="1" applyFill="1" applyBorder="1" applyAlignment="1">
      <alignment horizontal="right" vertical="center"/>
    </xf>
    <xf numFmtId="0" fontId="28" fillId="0" borderId="6" xfId="8" applyFont="1" applyFill="1" applyBorder="1" applyAlignment="1">
      <alignment vertical="center"/>
    </xf>
    <xf numFmtId="0" fontId="26" fillId="0" borderId="6" xfId="8" applyFont="1" applyFill="1" applyBorder="1" applyAlignment="1">
      <alignment vertical="center"/>
    </xf>
    <xf numFmtId="166" fontId="26" fillId="0" borderId="6" xfId="9" applyFont="1" applyFill="1" applyBorder="1" applyAlignment="1">
      <alignment vertical="center"/>
    </xf>
    <xf numFmtId="166" fontId="28" fillId="0" borderId="6" xfId="9" applyFont="1" applyFill="1" applyBorder="1" applyAlignment="1">
      <alignment horizontal="right" vertical="center"/>
    </xf>
    <xf numFmtId="4" fontId="28" fillId="0" borderId="5" xfId="9" applyNumberFormat="1" applyFont="1" applyFill="1" applyBorder="1" applyAlignment="1">
      <alignment horizontal="right" vertical="center"/>
    </xf>
    <xf numFmtId="0" fontId="26" fillId="0" borderId="0" xfId="8" applyFont="1" applyFill="1" applyAlignment="1">
      <alignment horizontal="right" vertical="center"/>
    </xf>
    <xf numFmtId="0" fontId="26" fillId="0" borderId="0" xfId="8" applyFont="1" applyFill="1" applyAlignment="1">
      <alignment vertical="center"/>
    </xf>
    <xf numFmtId="0" fontId="36" fillId="0" borderId="0" xfId="8" applyFont="1" applyFill="1" applyAlignment="1">
      <alignment horizontal="right" vertical="center"/>
    </xf>
    <xf numFmtId="4" fontId="28" fillId="0" borderId="0" xfId="8" applyNumberFormat="1" applyFont="1" applyFill="1" applyAlignment="1">
      <alignment horizontal="right" vertical="center"/>
    </xf>
    <xf numFmtId="0" fontId="35" fillId="0" borderId="0" xfId="8" applyFont="1" applyFill="1" applyAlignment="1">
      <alignment horizontal="right" vertical="center"/>
    </xf>
    <xf numFmtId="4" fontId="26" fillId="0" borderId="0" xfId="8" applyNumberFormat="1" applyFont="1" applyFill="1" applyAlignment="1">
      <alignment horizontal="right" vertical="center"/>
    </xf>
    <xf numFmtId="166" fontId="28" fillId="0" borderId="6" xfId="9" applyFont="1" applyFill="1" applyBorder="1" applyAlignment="1">
      <alignment vertical="center"/>
    </xf>
    <xf numFmtId="0" fontId="28" fillId="0" borderId="0" xfId="8" applyFont="1" applyFill="1" applyBorder="1" applyAlignment="1">
      <alignment horizontal="right" vertical="center"/>
    </xf>
    <xf numFmtId="0" fontId="26" fillId="0" borderId="0" xfId="8" applyFont="1" applyFill="1" applyBorder="1" applyAlignment="1">
      <alignment vertical="center"/>
    </xf>
    <xf numFmtId="166" fontId="28" fillId="0" borderId="0" xfId="9" applyFont="1" applyFill="1" applyBorder="1" applyAlignment="1">
      <alignment vertical="center"/>
    </xf>
    <xf numFmtId="166" fontId="28" fillId="0" borderId="0" xfId="9" applyFont="1" applyFill="1" applyBorder="1" applyAlignment="1">
      <alignment horizontal="right" vertical="center"/>
    </xf>
    <xf numFmtId="4" fontId="28" fillId="0" borderId="0" xfId="9" applyNumberFormat="1" applyFont="1" applyFill="1" applyBorder="1" applyAlignment="1">
      <alignment horizontal="right" vertical="center"/>
    </xf>
    <xf numFmtId="0" fontId="28" fillId="0" borderId="0" xfId="8" applyFont="1" applyFill="1" applyAlignment="1">
      <alignment horizontal="right" vertical="center"/>
    </xf>
    <xf numFmtId="166" fontId="28" fillId="0" borderId="0" xfId="9" applyFont="1" applyFill="1" applyAlignment="1">
      <alignment horizontal="left" vertical="center"/>
    </xf>
    <xf numFmtId="166" fontId="26" fillId="0" borderId="0" xfId="9" applyFont="1" applyFill="1" applyAlignment="1">
      <alignment horizontal="right" vertical="center"/>
    </xf>
    <xf numFmtId="4" fontId="26" fillId="0" borderId="0" xfId="9" applyNumberFormat="1" applyFont="1" applyFill="1" applyBorder="1" applyAlignment="1">
      <alignment horizontal="right" vertical="center"/>
    </xf>
    <xf numFmtId="166" fontId="28" fillId="0" borderId="0" xfId="9" applyFont="1" applyFill="1" applyAlignment="1">
      <alignment vertical="center"/>
    </xf>
    <xf numFmtId="166" fontId="26" fillId="0" borderId="0" xfId="9" applyFont="1" applyFill="1" applyAlignment="1">
      <alignment vertical="center"/>
    </xf>
    <xf numFmtId="4" fontId="26" fillId="0" borderId="0" xfId="9" applyNumberFormat="1" applyFont="1" applyFill="1" applyAlignment="1">
      <alignment horizontal="right" vertical="center"/>
    </xf>
    <xf numFmtId="4" fontId="26" fillId="0" borderId="5" xfId="9" applyNumberFormat="1" applyFont="1" applyFill="1" applyBorder="1" applyAlignment="1">
      <alignment horizontal="right" vertical="center"/>
    </xf>
    <xf numFmtId="4" fontId="26" fillId="0" borderId="15" xfId="8" applyNumberFormat="1" applyFont="1" applyFill="1" applyBorder="1" applyAlignment="1">
      <alignment horizontal="right" vertical="center"/>
    </xf>
    <xf numFmtId="4" fontId="26" fillId="0" borderId="16" xfId="8" applyNumberFormat="1" applyFont="1" applyFill="1" applyBorder="1" applyAlignment="1">
      <alignment horizontal="right" vertical="center"/>
    </xf>
    <xf numFmtId="4" fontId="26" fillId="0" borderId="0" xfId="8" applyNumberFormat="1" applyFont="1" applyFill="1" applyBorder="1" applyAlignment="1">
      <alignment horizontal="right" vertical="center"/>
    </xf>
    <xf numFmtId="4" fontId="28" fillId="0" borderId="26" xfId="8" applyNumberFormat="1" applyFont="1" applyFill="1" applyBorder="1" applyAlignment="1">
      <alignment horizontal="right" vertical="center"/>
    </xf>
    <xf numFmtId="4" fontId="26" fillId="0" borderId="8" xfId="8" applyNumberFormat="1" applyFont="1" applyFill="1" applyBorder="1" applyAlignment="1">
      <alignment horizontal="right" vertical="center"/>
    </xf>
    <xf numFmtId="0" fontId="28" fillId="0" borderId="0" xfId="8" applyFont="1" applyFill="1" applyAlignment="1">
      <alignment vertical="center"/>
    </xf>
    <xf numFmtId="4" fontId="28" fillId="0" borderId="15" xfId="8" applyNumberFormat="1" applyFont="1" applyFill="1" applyBorder="1" applyAlignment="1">
      <alignment horizontal="right" vertical="center"/>
    </xf>
    <xf numFmtId="0" fontId="26" fillId="0" borderId="0" xfId="8" applyFont="1" applyFill="1" applyBorder="1" applyAlignment="1">
      <alignment horizontal="right" vertical="center"/>
    </xf>
    <xf numFmtId="0" fontId="35" fillId="0" borderId="0" xfId="8" applyFont="1" applyFill="1" applyBorder="1" applyAlignment="1">
      <alignment horizontal="right" vertical="center"/>
    </xf>
    <xf numFmtId="0" fontId="25" fillId="0" borderId="19" xfId="6" applyFill="1" applyBorder="1" applyAlignment="1"/>
    <xf numFmtId="0" fontId="25" fillId="0" borderId="16" xfId="6" applyFill="1" applyBorder="1" applyAlignment="1"/>
    <xf numFmtId="0" fontId="25" fillId="0" borderId="20" xfId="6" applyFill="1" applyBorder="1" applyAlignment="1"/>
    <xf numFmtId="0" fontId="28" fillId="0" borderId="7" xfId="10" applyFont="1" applyFill="1" applyBorder="1" applyAlignment="1">
      <alignment horizontal="right" vertical="center"/>
    </xf>
    <xf numFmtId="0" fontId="28" fillId="0" borderId="6" xfId="6" applyFont="1" applyFill="1" applyBorder="1" applyAlignment="1">
      <alignment horizontal="left" vertical="center"/>
    </xf>
    <xf numFmtId="0" fontId="28" fillId="0" borderId="6" xfId="6" applyFont="1" applyFill="1" applyBorder="1" applyAlignment="1">
      <alignment vertical="center"/>
    </xf>
    <xf numFmtId="166" fontId="28" fillId="0" borderId="6" xfId="9" applyFont="1" applyFill="1" applyBorder="1" applyAlignment="1">
      <alignment horizontal="center"/>
    </xf>
    <xf numFmtId="2" fontId="28" fillId="0" borderId="6" xfId="9" applyNumberFormat="1" applyFont="1" applyFill="1" applyBorder="1" applyAlignment="1">
      <alignment horizontal="right" vertical="center"/>
    </xf>
    <xf numFmtId="0" fontId="40" fillId="0" borderId="0" xfId="6" applyFont="1" applyFill="1"/>
    <xf numFmtId="166" fontId="25" fillId="0" borderId="0" xfId="9" applyFill="1" applyAlignment="1">
      <alignment horizontal="center"/>
    </xf>
    <xf numFmtId="2" fontId="25" fillId="0" borderId="0" xfId="9" applyNumberFormat="1" applyFill="1" applyAlignment="1">
      <alignment horizontal="right"/>
    </xf>
    <xf numFmtId="168" fontId="25" fillId="0" borderId="0" xfId="6" applyNumberFormat="1" applyFill="1"/>
    <xf numFmtId="0" fontId="28" fillId="0" borderId="9" xfId="10" applyFont="1" applyFill="1" applyBorder="1" applyAlignment="1">
      <alignment horizontal="right" vertical="center"/>
    </xf>
    <xf numFmtId="0" fontId="25" fillId="0" borderId="0" xfId="6" applyFill="1" applyAlignment="1">
      <alignment vertical="center"/>
    </xf>
    <xf numFmtId="169" fontId="35" fillId="0" borderId="17" xfId="6" applyNumberFormat="1" applyFont="1" applyFill="1" applyBorder="1" applyAlignment="1">
      <alignment wrapText="1"/>
    </xf>
    <xf numFmtId="0" fontId="27" fillId="0" borderId="0" xfId="6" applyFont="1" applyFill="1" applyAlignment="1">
      <alignment vertical="center"/>
    </xf>
    <xf numFmtId="2" fontId="25" fillId="0" borderId="0" xfId="6" applyNumberFormat="1" applyFill="1"/>
    <xf numFmtId="0" fontId="50" fillId="0" borderId="7" xfId="6" applyFont="1" applyFill="1" applyBorder="1" applyAlignment="1"/>
    <xf numFmtId="0" fontId="50" fillId="0" borderId="6" xfId="6" applyFont="1" applyFill="1" applyBorder="1" applyAlignment="1"/>
    <xf numFmtId="4" fontId="28" fillId="6" borderId="5" xfId="9" applyNumberFormat="1" applyFont="1" applyFill="1" applyBorder="1" applyAlignment="1">
      <alignment horizontal="right" vertical="center"/>
    </xf>
    <xf numFmtId="4" fontId="28" fillId="0" borderId="6" xfId="9" applyNumberFormat="1" applyFont="1" applyFill="1" applyBorder="1" applyAlignment="1">
      <alignment horizontal="right" vertical="center"/>
    </xf>
    <xf numFmtId="4" fontId="50" fillId="0" borderId="6" xfId="6" applyNumberFormat="1" applyFont="1" applyFill="1" applyBorder="1" applyAlignment="1"/>
    <xf numFmtId="4" fontId="25" fillId="0" borderId="0" xfId="6" applyNumberFormat="1" applyFill="1"/>
    <xf numFmtId="4" fontId="49" fillId="0" borderId="9" xfId="9" applyNumberFormat="1" applyFont="1" applyFill="1" applyBorder="1" applyAlignment="1">
      <alignment horizontal="center"/>
    </xf>
    <xf numFmtId="4" fontId="35" fillId="5" borderId="17" xfId="6" applyNumberFormat="1" applyFont="1" applyFill="1" applyBorder="1" applyAlignment="1">
      <alignment wrapText="1"/>
    </xf>
    <xf numFmtId="4" fontId="35" fillId="0" borderId="17" xfId="6" applyNumberFormat="1" applyFont="1" applyFill="1" applyBorder="1" applyAlignment="1">
      <alignment wrapText="1"/>
    </xf>
    <xf numFmtId="4" fontId="25" fillId="0" borderId="16" xfId="6" applyNumberFormat="1" applyFill="1" applyBorder="1" applyAlignment="1"/>
    <xf numFmtId="4" fontId="25" fillId="0" borderId="20" xfId="6" applyNumberFormat="1" applyFill="1" applyBorder="1" applyAlignment="1"/>
    <xf numFmtId="4" fontId="35" fillId="5" borderId="17" xfId="9" applyNumberFormat="1" applyFont="1" applyFill="1" applyBorder="1" applyAlignment="1" applyProtection="1">
      <alignment horizontal="right"/>
      <protection locked="0"/>
    </xf>
    <xf numFmtId="4" fontId="25" fillId="4" borderId="0" xfId="6" applyNumberFormat="1" applyFill="1"/>
    <xf numFmtId="4" fontId="35" fillId="0" borderId="17" xfId="6" applyNumberFormat="1" applyFont="1" applyBorder="1" applyAlignment="1">
      <alignment wrapText="1"/>
    </xf>
    <xf numFmtId="4" fontId="35" fillId="5" borderId="18" xfId="6" applyNumberFormat="1" applyFont="1" applyFill="1" applyBorder="1" applyAlignment="1">
      <alignment wrapText="1"/>
    </xf>
    <xf numFmtId="4" fontId="35" fillId="0" borderId="18" xfId="6" applyNumberFormat="1" applyFont="1" applyBorder="1" applyAlignment="1">
      <alignment wrapText="1"/>
    </xf>
    <xf numFmtId="4" fontId="102" fillId="0" borderId="9" xfId="9" applyNumberFormat="1" applyFont="1" applyFill="1" applyBorder="1" applyAlignment="1">
      <alignment horizontal="center"/>
    </xf>
    <xf numFmtId="0" fontId="103" fillId="0" borderId="0" xfId="6" applyFont="1" applyFill="1"/>
    <xf numFmtId="166" fontId="51" fillId="0" borderId="0" xfId="9" applyFont="1" applyFill="1" applyAlignment="1">
      <alignment horizontal="center"/>
    </xf>
    <xf numFmtId="2" fontId="51" fillId="0" borderId="0" xfId="9" applyNumberFormat="1" applyFont="1" applyFill="1" applyAlignment="1">
      <alignment horizontal="right"/>
    </xf>
    <xf numFmtId="0" fontId="97" fillId="0" borderId="9" xfId="10" applyFont="1" applyFill="1" applyBorder="1" applyAlignment="1">
      <alignment horizontal="right" vertical="center"/>
    </xf>
    <xf numFmtId="4" fontId="51" fillId="0" borderId="0" xfId="6" applyNumberFormat="1" applyFont="1" applyFill="1"/>
    <xf numFmtId="4" fontId="52" fillId="0" borderId="17" xfId="6" applyNumberFormat="1" applyFont="1" applyFill="1" applyBorder="1" applyAlignment="1">
      <alignment wrapText="1"/>
    </xf>
    <xf numFmtId="4" fontId="52" fillId="5" borderId="17" xfId="6" applyNumberFormat="1" applyFont="1" applyFill="1" applyBorder="1" applyAlignment="1">
      <alignment wrapText="1"/>
    </xf>
    <xf numFmtId="4" fontId="52" fillId="5" borderId="17" xfId="9" applyNumberFormat="1" applyFont="1" applyFill="1" applyBorder="1" applyAlignment="1" applyProtection="1">
      <alignment horizontal="right"/>
      <protection locked="0"/>
    </xf>
    <xf numFmtId="4" fontId="25" fillId="0" borderId="0" xfId="9" applyNumberFormat="1" applyFill="1" applyAlignment="1">
      <alignment horizontal="right"/>
    </xf>
    <xf numFmtId="0" fontId="57" fillId="0" borderId="0" xfId="6" applyFont="1" applyFill="1"/>
    <xf numFmtId="166" fontId="56" fillId="0" borderId="0" xfId="9" applyFont="1" applyFill="1" applyAlignment="1">
      <alignment horizontal="center"/>
    </xf>
    <xf numFmtId="4" fontId="56" fillId="0" borderId="0" xfId="9" applyNumberFormat="1" applyFont="1" applyFill="1" applyAlignment="1">
      <alignment horizontal="right"/>
    </xf>
    <xf numFmtId="0" fontId="35" fillId="0" borderId="19" xfId="6" applyFont="1" applyFill="1" applyBorder="1" applyAlignment="1">
      <alignment wrapText="1"/>
    </xf>
    <xf numFmtId="0" fontId="35" fillId="0" borderId="16" xfId="6" applyFont="1" applyFill="1" applyBorder="1" applyAlignment="1">
      <alignment wrapText="1"/>
    </xf>
    <xf numFmtId="4" fontId="35" fillId="0" borderId="16" xfId="6" applyNumberFormat="1" applyFont="1" applyFill="1" applyBorder="1" applyAlignment="1">
      <alignment wrapText="1"/>
    </xf>
    <xf numFmtId="4" fontId="35" fillId="0" borderId="20" xfId="6" applyNumberFormat="1" applyFont="1" applyFill="1" applyBorder="1" applyAlignment="1">
      <alignment wrapText="1"/>
    </xf>
    <xf numFmtId="4" fontId="56" fillId="0" borderId="0" xfId="6" applyNumberFormat="1" applyFont="1" applyFill="1"/>
    <xf numFmtId="0" fontId="56" fillId="0" borderId="0" xfId="6" applyFont="1" applyFill="1" applyAlignment="1">
      <alignment vertical="center"/>
    </xf>
    <xf numFmtId="0" fontId="35" fillId="0" borderId="17" xfId="6" applyFont="1" applyFill="1" applyBorder="1" applyAlignment="1">
      <alignment vertical="top" wrapText="1"/>
    </xf>
    <xf numFmtId="0" fontId="97" fillId="0" borderId="7" xfId="10" applyFont="1" applyFill="1" applyBorder="1" applyAlignment="1">
      <alignment horizontal="right" vertical="center"/>
    </xf>
    <xf numFmtId="0" fontId="97" fillId="0" borderId="6" xfId="6" applyFont="1" applyFill="1" applyBorder="1" applyAlignment="1">
      <alignment horizontal="left" vertical="center"/>
    </xf>
    <xf numFmtId="0" fontId="97" fillId="0" borderId="6" xfId="6" applyFont="1" applyFill="1" applyBorder="1" applyAlignment="1">
      <alignment vertical="center"/>
    </xf>
    <xf numFmtId="166" fontId="97" fillId="0" borderId="6" xfId="9" applyFont="1" applyFill="1" applyBorder="1" applyAlignment="1">
      <alignment horizontal="center"/>
    </xf>
    <xf numFmtId="4" fontId="97" fillId="0" borderId="6" xfId="9" applyNumberFormat="1" applyFont="1" applyFill="1" applyBorder="1" applyAlignment="1">
      <alignment horizontal="right" vertical="center"/>
    </xf>
    <xf numFmtId="4" fontId="97" fillId="0" borderId="5" xfId="9" applyNumberFormat="1" applyFont="1" applyFill="1" applyBorder="1" applyAlignment="1">
      <alignment horizontal="right" vertical="center"/>
    </xf>
    <xf numFmtId="0" fontId="40" fillId="0" borderId="25" xfId="6" applyFont="1" applyFill="1" applyBorder="1"/>
    <xf numFmtId="0" fontId="25" fillId="0" borderId="25" xfId="6" applyFill="1" applyBorder="1"/>
    <xf numFmtId="166" fontId="25" fillId="0" borderId="25" xfId="9" applyFill="1" applyBorder="1" applyAlignment="1">
      <alignment horizontal="center"/>
    </xf>
    <xf numFmtId="4" fontId="25" fillId="0" borderId="25" xfId="9" applyNumberFormat="1" applyFill="1" applyBorder="1" applyAlignment="1">
      <alignment horizontal="right"/>
    </xf>
    <xf numFmtId="0" fontId="28" fillId="0" borderId="23" xfId="10" applyFont="1" applyFill="1" applyBorder="1" applyAlignment="1">
      <alignment horizontal="right" vertical="center"/>
    </xf>
    <xf numFmtId="0" fontId="28" fillId="0" borderId="8" xfId="6" applyFont="1" applyFill="1" applyBorder="1" applyAlignment="1">
      <alignment horizontal="left" vertical="center"/>
    </xf>
    <xf numFmtId="0" fontId="28" fillId="0" borderId="8" xfId="6" applyFont="1" applyFill="1" applyBorder="1" applyAlignment="1">
      <alignment vertical="center"/>
    </xf>
    <xf numFmtId="166" fontId="28" fillId="0" borderId="8" xfId="9" applyFont="1" applyFill="1" applyBorder="1" applyAlignment="1">
      <alignment horizontal="center"/>
    </xf>
    <xf numFmtId="4" fontId="28" fillId="0" borderId="8" xfId="9" applyNumberFormat="1" applyFont="1" applyFill="1" applyBorder="1" applyAlignment="1">
      <alignment horizontal="right" vertical="center"/>
    </xf>
    <xf numFmtId="4" fontId="25" fillId="0" borderId="25" xfId="6" applyNumberFormat="1" applyFill="1" applyBorder="1"/>
    <xf numFmtId="4" fontId="28" fillId="6" borderId="24" xfId="9" applyNumberFormat="1" applyFont="1" applyFill="1" applyBorder="1" applyAlignment="1">
      <alignment horizontal="right" vertical="center"/>
    </xf>
    <xf numFmtId="49" fontId="35" fillId="0" borderId="17" xfId="9" applyNumberFormat="1" applyFont="1" applyFill="1" applyBorder="1" applyAlignment="1">
      <alignment horizontal="center" vertical="center" wrapText="1"/>
    </xf>
    <xf numFmtId="4" fontId="49" fillId="0" borderId="9" xfId="9" applyNumberFormat="1" applyFont="1" applyFill="1" applyBorder="1" applyAlignment="1">
      <alignment horizontal="right"/>
    </xf>
    <xf numFmtId="4" fontId="25" fillId="0" borderId="0" xfId="6" applyNumberFormat="1" applyFill="1" applyAlignment="1">
      <alignment horizontal="right"/>
    </xf>
    <xf numFmtId="4" fontId="28" fillId="0" borderId="6" xfId="9" applyNumberFormat="1" applyFont="1" applyFill="1" applyBorder="1" applyAlignment="1">
      <alignment horizontal="right"/>
    </xf>
    <xf numFmtId="4" fontId="35" fillId="5" borderId="17" xfId="6" applyNumberFormat="1" applyFont="1" applyFill="1" applyBorder="1" applyAlignment="1">
      <alignment horizontal="right" wrapText="1"/>
    </xf>
    <xf numFmtId="4" fontId="5" fillId="5" borderId="2" xfId="0" applyNumberFormat="1" applyFont="1" applyFill="1" applyBorder="1" applyAlignment="1">
      <alignment horizontal="right" vertical="center"/>
    </xf>
    <xf numFmtId="4" fontId="0" fillId="0" borderId="0" xfId="0" applyNumberFormat="1" applyFill="1" applyBorder="1" applyAlignment="1">
      <alignment horizontal="right"/>
    </xf>
    <xf numFmtId="4" fontId="17" fillId="0" borderId="0" xfId="5" applyNumberFormat="1" applyFont="1" applyFill="1" applyBorder="1" applyAlignment="1">
      <alignment horizontal="right"/>
    </xf>
    <xf numFmtId="4" fontId="0" fillId="0" borderId="1" xfId="0" applyNumberFormat="1" applyFill="1" applyBorder="1" applyAlignment="1">
      <alignment horizontal="right"/>
    </xf>
    <xf numFmtId="4" fontId="17" fillId="0" borderId="1" xfId="5" applyNumberFormat="1" applyFont="1" applyFill="1" applyBorder="1" applyAlignment="1">
      <alignment horizontal="right" vertical="center"/>
    </xf>
    <xf numFmtId="4" fontId="0" fillId="0" borderId="0" xfId="0" applyNumberFormat="1" applyFont="1" applyFill="1" applyBorder="1" applyAlignment="1">
      <alignment horizontal="justify"/>
    </xf>
    <xf numFmtId="4" fontId="10" fillId="0" borderId="0" xfId="0" applyNumberFormat="1" applyFont="1" applyFill="1" applyBorder="1" applyAlignment="1">
      <alignment horizontal="justify" vertical="top"/>
    </xf>
    <xf numFmtId="4" fontId="13" fillId="0" borderId="0" xfId="0" applyNumberFormat="1" applyFont="1" applyFill="1" applyBorder="1" applyAlignment="1">
      <alignment horizontal="left" vertical="center" wrapText="1"/>
    </xf>
    <xf numFmtId="4" fontId="4" fillId="0" borderId="0" xfId="0" applyNumberFormat="1" applyFont="1" applyFill="1" applyAlignment="1">
      <alignment vertical="justify"/>
    </xf>
    <xf numFmtId="4" fontId="2" fillId="0" borderId="2" xfId="0" applyNumberFormat="1" applyFont="1" applyFill="1" applyBorder="1" applyAlignment="1">
      <alignment horizontal="center" vertical="center"/>
    </xf>
    <xf numFmtId="4" fontId="2" fillId="0" borderId="4" xfId="5" applyNumberFormat="1" applyFont="1" applyFill="1" applyBorder="1"/>
    <xf numFmtId="4" fontId="2" fillId="0" borderId="0" xfId="0" applyNumberFormat="1" applyFont="1" applyFill="1" applyBorder="1" applyAlignment="1">
      <alignment horizontal="center" vertical="center"/>
    </xf>
    <xf numFmtId="4" fontId="2" fillId="0" borderId="0" xfId="5" applyNumberFormat="1" applyFont="1" applyFill="1" applyBorder="1"/>
    <xf numFmtId="4" fontId="18" fillId="0" borderId="2" xfId="0" applyNumberFormat="1" applyFont="1" applyFill="1" applyBorder="1" applyAlignment="1">
      <alignment horizontal="center" vertical="center"/>
    </xf>
    <xf numFmtId="4" fontId="0" fillId="0" borderId="0" xfId="0" applyNumberFormat="1"/>
    <xf numFmtId="4" fontId="3" fillId="6" borderId="2" xfId="5" applyNumberFormat="1" applyFont="1" applyFill="1" applyBorder="1" applyAlignment="1">
      <alignment vertical="center"/>
    </xf>
    <xf numFmtId="4" fontId="2" fillId="5" borderId="4" xfId="5" applyNumberFormat="1" applyFont="1" applyFill="1" applyBorder="1"/>
    <xf numFmtId="0" fontId="0" fillId="0" borderId="0" xfId="0" applyFont="1" applyFill="1" applyAlignment="1">
      <alignment horizontal="center" vertical="top"/>
    </xf>
    <xf numFmtId="49" fontId="2" fillId="0" borderId="0" xfId="0" applyNumberFormat="1" applyFont="1" applyFill="1" applyAlignment="1">
      <alignment horizontal="left" vertical="top"/>
    </xf>
    <xf numFmtId="0" fontId="40" fillId="0" borderId="0" xfId="6" applyFont="1" applyAlignment="1">
      <alignment horizontal="center" vertical="top"/>
    </xf>
    <xf numFmtId="49" fontId="2" fillId="0" borderId="0" xfId="0" applyNumberFormat="1" applyFont="1" applyFill="1" applyAlignment="1">
      <alignment horizontal="center" vertical="top"/>
    </xf>
    <xf numFmtId="0" fontId="0" fillId="0" borderId="0" xfId="0" applyAlignment="1">
      <alignment horizontal="center" vertical="top"/>
    </xf>
    <xf numFmtId="4" fontId="5" fillId="0" borderId="0" xfId="5" applyNumberFormat="1" applyFont="1" applyFill="1" applyBorder="1" applyAlignment="1">
      <alignment horizontal="justify"/>
    </xf>
    <xf numFmtId="4" fontId="3" fillId="0" borderId="0" xfId="5" applyNumberFormat="1" applyFont="1" applyFill="1" applyBorder="1" applyAlignment="1">
      <alignment horizontal="right" vertical="center"/>
    </xf>
    <xf numFmtId="4" fontId="16" fillId="0" borderId="0" xfId="5" applyNumberFormat="1" applyFont="1" applyFill="1" applyAlignment="1">
      <alignment horizontal="right" vertical="center"/>
    </xf>
    <xf numFmtId="4" fontId="3" fillId="0" borderId="0" xfId="5" applyNumberFormat="1" applyFont="1" applyFill="1" applyBorder="1" applyAlignment="1">
      <alignment horizontal="right"/>
    </xf>
    <xf numFmtId="4" fontId="3" fillId="0" borderId="4" xfId="5" applyNumberFormat="1" applyFont="1" applyFill="1" applyBorder="1" applyAlignment="1">
      <alignment horizontal="right" vertical="center"/>
    </xf>
    <xf numFmtId="4" fontId="2" fillId="0" borderId="4" xfId="5" applyNumberFormat="1" applyFont="1" applyFill="1" applyBorder="1" applyAlignment="1">
      <alignment horizontal="right" vertical="center"/>
    </xf>
    <xf numFmtId="2" fontId="2" fillId="5" borderId="2" xfId="0" applyNumberFormat="1" applyFont="1" applyFill="1" applyBorder="1" applyAlignment="1">
      <alignment horizontal="right"/>
    </xf>
    <xf numFmtId="164" fontId="3" fillId="6" borderId="2" xfId="5" applyFont="1" applyFill="1" applyBorder="1" applyAlignment="1">
      <alignment vertical="center"/>
    </xf>
    <xf numFmtId="4" fontId="13" fillId="0" borderId="0" xfId="0" applyNumberFormat="1" applyFont="1" applyFill="1" applyBorder="1" applyAlignment="1">
      <alignment horizontal="left" vertical="center"/>
    </xf>
    <xf numFmtId="4" fontId="3" fillId="0" borderId="0" xfId="0" applyNumberFormat="1" applyFont="1" applyFill="1" applyBorder="1" applyAlignment="1">
      <alignment horizontal="right" vertical="center"/>
    </xf>
    <xf numFmtId="4" fontId="3" fillId="0" borderId="0" xfId="5" applyNumberFormat="1" applyFont="1" applyFill="1" applyBorder="1" applyAlignment="1">
      <alignment vertical="center"/>
    </xf>
    <xf numFmtId="4" fontId="2" fillId="5" borderId="2" xfId="0" applyNumberFormat="1" applyFont="1" applyFill="1" applyBorder="1" applyAlignment="1">
      <alignment horizontal="right"/>
    </xf>
    <xf numFmtId="4" fontId="2" fillId="0" borderId="0" xfId="0" applyNumberFormat="1" applyFont="1" applyFill="1" applyBorder="1" applyAlignment="1">
      <alignment horizontal="right"/>
    </xf>
    <xf numFmtId="4" fontId="2" fillId="0" borderId="2" xfId="5" applyNumberFormat="1" applyFont="1" applyFill="1" applyBorder="1"/>
    <xf numFmtId="4" fontId="5" fillId="0" borderId="0" xfId="0" applyNumberFormat="1" applyFont="1" applyFill="1" applyAlignment="1">
      <alignment horizontal="justify"/>
    </xf>
    <xf numFmtId="4" fontId="5" fillId="0" borderId="0" xfId="5" applyNumberFormat="1" applyFont="1" applyFill="1" applyAlignment="1">
      <alignment horizontal="justify"/>
    </xf>
    <xf numFmtId="4" fontId="2" fillId="0" borderId="4" xfId="5" applyNumberFormat="1" applyFont="1" applyFill="1" applyBorder="1" applyAlignment="1">
      <alignment horizontal="justify" vertical="center"/>
    </xf>
    <xf numFmtId="4" fontId="3" fillId="6" borderId="2" xfId="5" applyNumberFormat="1" applyFont="1" applyFill="1" applyBorder="1" applyAlignment="1">
      <alignment horizontal="right" vertical="center"/>
    </xf>
    <xf numFmtId="0" fontId="20" fillId="0" borderId="0" xfId="12" applyFont="1" applyAlignment="1">
      <alignment horizontal="left" vertical="center"/>
    </xf>
    <xf numFmtId="4" fontId="20" fillId="0" borderId="0" xfId="12" applyNumberFormat="1" applyFont="1" applyFill="1" applyAlignment="1">
      <alignment horizontal="right"/>
    </xf>
    <xf numFmtId="4" fontId="20" fillId="0" borderId="0" xfId="12" applyNumberFormat="1" applyFill="1" applyAlignment="1">
      <alignment horizontal="right"/>
    </xf>
    <xf numFmtId="4" fontId="20" fillId="0" borderId="0" xfId="12" applyNumberFormat="1" applyBorder="1" applyAlignment="1">
      <alignment horizontal="right"/>
    </xf>
    <xf numFmtId="4" fontId="20" fillId="0" borderId="0" xfId="15" applyNumberFormat="1" applyFont="1" applyFill="1" applyBorder="1">
      <alignment horizontal="justify" vertical="top" wrapText="1"/>
    </xf>
    <xf numFmtId="4" fontId="20" fillId="0" borderId="0" xfId="12" applyNumberFormat="1" applyFont="1" applyAlignment="1" applyProtection="1">
      <alignment horizontal="right"/>
    </xf>
    <xf numFmtId="4" fontId="20" fillId="0" borderId="0" xfId="12" applyNumberFormat="1" applyFont="1" applyBorder="1" applyAlignment="1">
      <alignment horizontal="right"/>
    </xf>
    <xf numFmtId="4" fontId="77" fillId="0" borderId="0" xfId="12" applyNumberFormat="1" applyFont="1" applyBorder="1" applyAlignment="1">
      <alignment horizontal="right"/>
    </xf>
    <xf numFmtId="4" fontId="20" fillId="0" borderId="0" xfId="12" applyNumberFormat="1" applyFont="1" applyFill="1" applyBorder="1" applyAlignment="1" applyProtection="1">
      <alignment horizontal="right"/>
      <protection locked="0"/>
    </xf>
    <xf numFmtId="4" fontId="69" fillId="0" borderId="0" xfId="12" applyNumberFormat="1" applyFont="1" applyBorder="1"/>
    <xf numFmtId="4" fontId="105" fillId="0" borderId="0" xfId="12" applyNumberFormat="1" applyFont="1"/>
    <xf numFmtId="4" fontId="20" fillId="0" borderId="11" xfId="12" applyNumberFormat="1" applyFont="1" applyBorder="1" applyAlignment="1"/>
    <xf numFmtId="4" fontId="20" fillId="6" borderId="11" xfId="12" applyNumberFormat="1" applyFont="1" applyFill="1" applyBorder="1" applyAlignment="1"/>
    <xf numFmtId="4" fontId="20" fillId="5" borderId="10" xfId="12" applyNumberFormat="1" applyFill="1" applyBorder="1" applyProtection="1">
      <protection locked="0"/>
    </xf>
    <xf numFmtId="4" fontId="20" fillId="6" borderId="11" xfId="12" applyNumberFormat="1" applyFont="1" applyFill="1" applyBorder="1" applyAlignment="1">
      <alignment horizontal="right"/>
    </xf>
    <xf numFmtId="4" fontId="20" fillId="5" borderId="10" xfId="12" applyNumberFormat="1" applyFill="1" applyBorder="1" applyAlignment="1" applyProtection="1">
      <protection locked="0"/>
    </xf>
    <xf numFmtId="0" fontId="69" fillId="0" borderId="10" xfId="15" applyNumberFormat="1" applyFont="1" applyBorder="1" applyAlignment="1" applyProtection="1">
      <alignment horizontal="justify" vertical="center" wrapText="1"/>
      <protection locked="0"/>
    </xf>
    <xf numFmtId="0" fontId="69" fillId="0" borderId="10" xfId="15" applyNumberFormat="1" applyFont="1" applyFill="1" applyBorder="1" applyAlignment="1" applyProtection="1">
      <alignment horizontal="center" vertical="center" wrapText="1"/>
      <protection locked="0"/>
    </xf>
    <xf numFmtId="4" fontId="20" fillId="0" borderId="0" xfId="12" applyNumberFormat="1" applyFont="1" applyBorder="1" applyAlignment="1"/>
    <xf numFmtId="4" fontId="20" fillId="0" borderId="11" xfId="12" applyNumberFormat="1" applyFont="1" applyFill="1" applyBorder="1" applyAlignment="1"/>
    <xf numFmtId="4" fontId="72" fillId="6" borderId="11" xfId="12" applyNumberFormat="1" applyFont="1" applyFill="1" applyBorder="1" applyAlignment="1"/>
    <xf numFmtId="0" fontId="37" fillId="0" borderId="6" xfId="8" applyFont="1" applyFill="1" applyBorder="1" applyAlignment="1">
      <alignment horizontal="center" wrapText="1"/>
    </xf>
    <xf numFmtId="0" fontId="55" fillId="4" borderId="0" xfId="8" applyFont="1" applyFill="1" applyAlignment="1">
      <alignment horizontal="justify" vertical="top" wrapText="1"/>
    </xf>
    <xf numFmtId="0" fontId="35" fillId="4" borderId="0" xfId="8" applyFont="1" applyFill="1" applyAlignment="1">
      <alignment horizontal="justify" vertical="top" wrapText="1"/>
    </xf>
    <xf numFmtId="0" fontId="38" fillId="0" borderId="0" xfId="6" applyFont="1" applyFill="1" applyAlignment="1" applyProtection="1">
      <alignment horizontal="center" vertical="top" wrapText="1"/>
    </xf>
    <xf numFmtId="0" fontId="38" fillId="0" borderId="0" xfId="6" applyFont="1" applyFill="1" applyAlignment="1" applyProtection="1">
      <alignment horizontal="left" vertical="top" wrapText="1"/>
    </xf>
    <xf numFmtId="0" fontId="50" fillId="4" borderId="7" xfId="6" applyFont="1" applyFill="1" applyBorder="1" applyAlignment="1">
      <alignment horizontal="left"/>
    </xf>
    <xf numFmtId="0" fontId="50" fillId="4" borderId="6" xfId="6" applyFont="1" applyFill="1" applyBorder="1" applyAlignment="1">
      <alignment horizontal="left"/>
    </xf>
    <xf numFmtId="0" fontId="50" fillId="4" borderId="7" xfId="6" applyFont="1" applyFill="1" applyBorder="1" applyAlignment="1">
      <alignment horizontal="center"/>
    </xf>
    <xf numFmtId="0" fontId="50" fillId="4" borderId="6" xfId="6" applyFont="1" applyFill="1" applyBorder="1" applyAlignment="1">
      <alignment horizontal="center"/>
    </xf>
    <xf numFmtId="0" fontId="50" fillId="4" borderId="5" xfId="6" applyFont="1" applyFill="1" applyBorder="1" applyAlignment="1">
      <alignment horizontal="center"/>
    </xf>
    <xf numFmtId="0" fontId="26" fillId="4" borderId="0" xfId="6" applyFont="1" applyFill="1" applyAlignment="1" applyProtection="1">
      <alignment horizontal="justify" vertical="top" wrapText="1"/>
    </xf>
    <xf numFmtId="0" fontId="39" fillId="4" borderId="0" xfId="6" applyFont="1" applyFill="1" applyAlignment="1" applyProtection="1">
      <alignment horizontal="justify" vertical="top" wrapText="1"/>
    </xf>
    <xf numFmtId="0" fontId="28" fillId="4" borderId="0" xfId="6" applyFont="1" applyFill="1" applyAlignment="1" applyProtection="1">
      <alignment horizontal="justify" vertical="top" wrapText="1"/>
    </xf>
    <xf numFmtId="0" fontId="39" fillId="4" borderId="0" xfId="6" applyFont="1" applyFill="1" applyAlignment="1" applyProtection="1">
      <alignment horizontal="justify" vertical="top"/>
    </xf>
    <xf numFmtId="0" fontId="28" fillId="4" borderId="0" xfId="6" applyFont="1" applyFill="1" applyAlignment="1" applyProtection="1">
      <alignment horizontal="justify" vertical="top"/>
    </xf>
    <xf numFmtId="0" fontId="26" fillId="4" borderId="0" xfId="6" applyFont="1" applyFill="1" applyAlignment="1" applyProtection="1">
      <alignment horizontal="justify" vertical="top"/>
    </xf>
    <xf numFmtId="0" fontId="99" fillId="0" borderId="6" xfId="8" applyFont="1" applyFill="1" applyBorder="1" applyAlignment="1">
      <alignment horizontal="center" wrapText="1"/>
    </xf>
    <xf numFmtId="0" fontId="28" fillId="0" borderId="0" xfId="8" applyFont="1" applyFill="1" applyAlignment="1">
      <alignment horizontal="left" vertical="center" wrapText="1"/>
    </xf>
    <xf numFmtId="0" fontId="36" fillId="0" borderId="17" xfId="10" applyFont="1" applyFill="1" applyBorder="1" applyAlignment="1">
      <alignment horizontal="right" vertical="top"/>
    </xf>
    <xf numFmtId="2" fontId="49" fillId="0" borderId="9" xfId="9" applyNumberFormat="1" applyFont="1" applyFill="1" applyBorder="1" applyAlignment="1">
      <alignment horizontal="center" vertical="center"/>
    </xf>
    <xf numFmtId="4" fontId="49" fillId="0" borderId="9" xfId="9" applyNumberFormat="1" applyFont="1" applyFill="1" applyBorder="1" applyAlignment="1">
      <alignment horizontal="center" vertical="top"/>
    </xf>
    <xf numFmtId="0" fontId="36" fillId="0" borderId="17" xfId="10" applyFont="1" applyFill="1" applyBorder="1" applyAlignment="1">
      <alignment horizontal="right" vertical="top" wrapText="1"/>
    </xf>
    <xf numFmtId="0" fontId="28" fillId="0" borderId="9" xfId="10" applyFont="1" applyFill="1" applyBorder="1" applyAlignment="1">
      <alignment horizontal="left" vertical="center"/>
    </xf>
    <xf numFmtId="0" fontId="49" fillId="0" borderId="9" xfId="10" applyFont="1" applyFill="1" applyBorder="1" applyAlignment="1">
      <alignment horizontal="right" vertical="center"/>
    </xf>
    <xf numFmtId="0" fontId="49" fillId="0" borderId="9" xfId="10" applyFont="1" applyFill="1" applyBorder="1" applyAlignment="1">
      <alignment vertical="center"/>
    </xf>
    <xf numFmtId="0" fontId="49" fillId="0" borderId="9" xfId="10" applyFont="1" applyFill="1" applyBorder="1" applyAlignment="1">
      <alignment horizontal="left" vertical="center"/>
    </xf>
    <xf numFmtId="49" fontId="49" fillId="0" borderId="9" xfId="9" applyNumberFormat="1" applyFont="1" applyFill="1" applyBorder="1" applyAlignment="1">
      <alignment horizontal="center" vertical="center" wrapText="1"/>
    </xf>
    <xf numFmtId="4" fontId="49" fillId="0" borderId="9" xfId="9" applyNumberFormat="1" applyFont="1" applyFill="1" applyBorder="1" applyAlignment="1">
      <alignment horizontal="center" vertical="center"/>
    </xf>
    <xf numFmtId="0" fontId="97" fillId="0" borderId="9" xfId="10" applyFont="1" applyFill="1" applyBorder="1" applyAlignment="1">
      <alignment horizontal="left" vertical="center"/>
    </xf>
    <xf numFmtId="0" fontId="102" fillId="0" borderId="9" xfId="10" applyFont="1" applyFill="1" applyBorder="1" applyAlignment="1">
      <alignment horizontal="right" vertical="center"/>
    </xf>
    <xf numFmtId="0" fontId="102" fillId="0" borderId="9" xfId="10" applyFont="1" applyFill="1" applyBorder="1" applyAlignment="1">
      <alignment vertical="center"/>
    </xf>
    <xf numFmtId="0" fontId="102" fillId="0" borderId="9" xfId="10" applyFont="1" applyFill="1" applyBorder="1" applyAlignment="1">
      <alignment horizontal="left" vertical="center"/>
    </xf>
    <xf numFmtId="49" fontId="102" fillId="0" borderId="9" xfId="9" applyNumberFormat="1" applyFont="1" applyFill="1" applyBorder="1" applyAlignment="1">
      <alignment horizontal="center" vertical="center" wrapText="1"/>
    </xf>
    <xf numFmtId="4" fontId="102" fillId="0" borderId="9" xfId="9" applyNumberFormat="1" applyFont="1" applyFill="1" applyBorder="1" applyAlignment="1">
      <alignment horizontal="center" vertical="center"/>
    </xf>
    <xf numFmtId="4" fontId="102" fillId="0" borderId="9" xfId="9" applyNumberFormat="1" applyFont="1" applyFill="1" applyBorder="1" applyAlignment="1">
      <alignment horizontal="center" vertical="top"/>
    </xf>
    <xf numFmtId="0" fontId="50" fillId="0" borderId="7" xfId="6" applyFont="1" applyFill="1" applyBorder="1" applyAlignment="1">
      <alignment horizontal="left"/>
    </xf>
    <xf numFmtId="0" fontId="50" fillId="0" borderId="6" xfId="6" applyFont="1" applyFill="1" applyBorder="1" applyAlignment="1">
      <alignment horizontal="left"/>
    </xf>
    <xf numFmtId="0" fontId="50" fillId="0" borderId="5" xfId="6" applyFont="1" applyFill="1" applyBorder="1" applyAlignment="1">
      <alignment horizontal="left"/>
    </xf>
    <xf numFmtId="0" fontId="36" fillId="0" borderId="17" xfId="6" applyFont="1" applyFill="1" applyBorder="1" applyAlignment="1">
      <alignment horizontal="left" vertical="top" wrapText="1"/>
    </xf>
    <xf numFmtId="0" fontId="35" fillId="0" borderId="17" xfId="6" applyFont="1" applyFill="1" applyBorder="1" applyAlignment="1">
      <alignment horizontal="justify" vertical="top" wrapText="1"/>
    </xf>
    <xf numFmtId="0" fontId="36" fillId="0" borderId="17" xfId="10" applyFont="1" applyFill="1" applyBorder="1" applyAlignment="1">
      <alignment horizontal="right" vertical="center" wrapText="1"/>
    </xf>
    <xf numFmtId="0" fontId="53" fillId="0" borderId="17" xfId="10" applyFont="1" applyFill="1" applyBorder="1" applyAlignment="1">
      <alignment horizontal="right" vertical="top" wrapText="1"/>
    </xf>
    <xf numFmtId="0" fontId="53" fillId="0" borderId="17" xfId="6" applyFont="1" applyFill="1" applyBorder="1" applyAlignment="1">
      <alignment horizontal="left" vertical="top" wrapText="1"/>
    </xf>
    <xf numFmtId="0" fontId="52" fillId="0" borderId="17" xfId="6" applyFont="1" applyFill="1" applyBorder="1" applyAlignment="1">
      <alignment horizontal="justify" vertical="top" wrapText="1"/>
    </xf>
    <xf numFmtId="0" fontId="36" fillId="0" borderId="17" xfId="6" applyFont="1" applyFill="1" applyBorder="1" applyAlignment="1">
      <alignment vertical="top" wrapText="1"/>
    </xf>
    <xf numFmtId="0" fontId="35" fillId="0" borderId="17" xfId="10" applyFont="1" applyFill="1" applyBorder="1" applyAlignment="1">
      <alignment horizontal="justify" vertical="top" wrapText="1"/>
    </xf>
    <xf numFmtId="0" fontId="40" fillId="0" borderId="19" xfId="6" applyFont="1" applyFill="1" applyBorder="1" applyAlignment="1">
      <alignment horizontal="center" vertical="top"/>
    </xf>
    <xf numFmtId="0" fontId="40" fillId="0" borderId="16" xfId="6" applyFont="1" applyFill="1" applyBorder="1" applyAlignment="1">
      <alignment horizontal="center" vertical="top"/>
    </xf>
    <xf numFmtId="0" fontId="40" fillId="0" borderId="20" xfId="6" applyFont="1" applyFill="1" applyBorder="1" applyAlignment="1">
      <alignment horizontal="center" vertical="top"/>
    </xf>
    <xf numFmtId="0" fontId="36" fillId="0" borderId="17" xfId="6" applyFont="1" applyFill="1" applyBorder="1" applyAlignment="1">
      <alignment horizontal="justify" vertical="top" wrapText="1"/>
    </xf>
    <xf numFmtId="0" fontId="54" fillId="0" borderId="17" xfId="6" applyFont="1" applyFill="1" applyBorder="1" applyAlignment="1">
      <alignment horizontal="left" vertical="top" wrapText="1"/>
    </xf>
    <xf numFmtId="0" fontId="35" fillId="0" borderId="17" xfId="11" applyFont="1" applyFill="1" applyBorder="1" applyAlignment="1">
      <alignment horizontal="justify" vertical="top" wrapText="1"/>
    </xf>
    <xf numFmtId="0" fontId="52" fillId="0" borderId="17" xfId="11" applyFont="1" applyFill="1" applyBorder="1" applyAlignment="1">
      <alignment horizontal="justify" vertical="top" wrapText="1"/>
    </xf>
    <xf numFmtId="0" fontId="25" fillId="0" borderId="19" xfId="6" applyFill="1" applyBorder="1" applyAlignment="1">
      <alignment horizontal="center"/>
    </xf>
    <xf numFmtId="0" fontId="25" fillId="0" borderId="16" xfId="6" applyFill="1" applyBorder="1" applyAlignment="1">
      <alignment horizontal="center"/>
    </xf>
    <xf numFmtId="0" fontId="25" fillId="0" borderId="20" xfId="6" applyFill="1" applyBorder="1" applyAlignment="1">
      <alignment horizontal="center"/>
    </xf>
    <xf numFmtId="0" fontId="36" fillId="0" borderId="17" xfId="6" applyFont="1" applyFill="1" applyBorder="1" applyAlignment="1">
      <alignment horizontal="right" vertical="center" wrapText="1"/>
    </xf>
    <xf numFmtId="0" fontId="36" fillId="0" borderId="18" xfId="10" applyFont="1" applyFill="1" applyBorder="1" applyAlignment="1">
      <alignment horizontal="center" vertical="top" wrapText="1"/>
    </xf>
    <xf numFmtId="0" fontId="36" fillId="0" borderId="21" xfId="10" applyFont="1" applyFill="1" applyBorder="1" applyAlignment="1">
      <alignment horizontal="center" vertical="top" wrapText="1"/>
    </xf>
    <xf numFmtId="0" fontId="36" fillId="0" borderId="22" xfId="10" applyFont="1" applyFill="1" applyBorder="1" applyAlignment="1">
      <alignment horizontal="center" vertical="top" wrapText="1"/>
    </xf>
    <xf numFmtId="0" fontId="36" fillId="0" borderId="18" xfId="10" applyFont="1" applyFill="1" applyBorder="1" applyAlignment="1">
      <alignment horizontal="right" vertical="top" wrapText="1"/>
    </xf>
    <xf numFmtId="0" fontId="36" fillId="0" borderId="21" xfId="10" applyFont="1" applyFill="1" applyBorder="1" applyAlignment="1">
      <alignment horizontal="right" vertical="top" wrapText="1"/>
    </xf>
    <xf numFmtId="0" fontId="36" fillId="0" borderId="22" xfId="10" applyFont="1" applyFill="1" applyBorder="1" applyAlignment="1">
      <alignment horizontal="right" vertical="top" wrapText="1"/>
    </xf>
    <xf numFmtId="0" fontId="36" fillId="0" borderId="17" xfId="6" applyFont="1" applyFill="1" applyBorder="1" applyAlignment="1">
      <alignment horizontal="right" vertical="center"/>
    </xf>
    <xf numFmtId="0" fontId="55" fillId="0" borderId="17" xfId="10" applyFont="1" applyFill="1" applyBorder="1" applyAlignment="1">
      <alignment horizontal="justify" vertical="top" wrapText="1"/>
    </xf>
    <xf numFmtId="0" fontId="25" fillId="0" borderId="17" xfId="6" applyFill="1" applyBorder="1" applyAlignment="1">
      <alignment horizontal="center"/>
    </xf>
    <xf numFmtId="0" fontId="0" fillId="0" borderId="0" xfId="0" applyFill="1" applyAlignment="1">
      <alignment horizontal="left" vertical="top" wrapText="1"/>
    </xf>
    <xf numFmtId="0" fontId="0" fillId="0" borderId="0" xfId="0" applyFont="1" applyFill="1" applyAlignment="1">
      <alignment vertical="top" wrapText="1"/>
    </xf>
    <xf numFmtId="0" fontId="18" fillId="0" borderId="0" xfId="0" applyFont="1" applyFill="1" applyAlignment="1">
      <alignment horizontal="left" vertical="top"/>
    </xf>
    <xf numFmtId="0" fontId="18" fillId="0" borderId="0" xfId="0" applyFont="1" applyFill="1" applyAlignment="1">
      <alignment horizontal="left"/>
    </xf>
    <xf numFmtId="0" fontId="0" fillId="0" borderId="0" xfId="0" applyFill="1" applyBorder="1" applyAlignment="1">
      <alignment horizontal="justify" vertical="top" wrapText="1"/>
    </xf>
    <xf numFmtId="0" fontId="0" fillId="0" borderId="0" xfId="0" applyFill="1" applyAlignment="1">
      <alignment vertical="top" wrapText="1"/>
    </xf>
    <xf numFmtId="0" fontId="13" fillId="0" borderId="3" xfId="0" applyFont="1" applyFill="1" applyBorder="1" applyAlignment="1">
      <alignment horizontal="justify" vertical="center"/>
    </xf>
    <xf numFmtId="0" fontId="13" fillId="0" borderId="2" xfId="0" applyFont="1" applyFill="1" applyBorder="1" applyAlignment="1">
      <alignment horizontal="justify" vertical="center"/>
    </xf>
    <xf numFmtId="0" fontId="82" fillId="0" borderId="0" xfId="0" applyFont="1" applyAlignment="1">
      <alignment horizontal="center" vertical="top"/>
    </xf>
    <xf numFmtId="0" fontId="20" fillId="0" borderId="0" xfId="0" applyFont="1" applyAlignment="1">
      <alignment horizontal="center"/>
    </xf>
    <xf numFmtId="0" fontId="82" fillId="0" borderId="0" xfId="0" applyFont="1" applyAlignment="1">
      <alignment horizontal="center"/>
    </xf>
    <xf numFmtId="0" fontId="21" fillId="0" borderId="0" xfId="0" applyFont="1" applyFill="1" applyAlignment="1">
      <alignment horizontal="center" vertical="center" wrapText="1"/>
    </xf>
    <xf numFmtId="0" fontId="13" fillId="0" borderId="0" xfId="0" applyFont="1" applyFill="1" applyBorder="1" applyAlignment="1">
      <alignment horizontal="left" vertical="center" wrapText="1"/>
    </xf>
    <xf numFmtId="0" fontId="13" fillId="0" borderId="0" xfId="0" applyFont="1" applyFill="1" applyBorder="1" applyAlignment="1">
      <alignment horizontal="left" vertical="center"/>
    </xf>
    <xf numFmtId="0" fontId="22" fillId="0" borderId="3" xfId="0" applyFont="1" applyFill="1" applyBorder="1" applyAlignment="1">
      <alignment horizontal="justify" vertical="center"/>
    </xf>
    <xf numFmtId="0" fontId="22" fillId="0" borderId="2" xfId="0" applyFont="1" applyFill="1" applyBorder="1" applyAlignment="1">
      <alignment horizontal="justify" vertical="center"/>
    </xf>
    <xf numFmtId="49" fontId="2" fillId="0" borderId="0" xfId="0" applyNumberFormat="1" applyFont="1" applyFill="1" applyAlignment="1">
      <alignment horizontal="left" vertical="top"/>
    </xf>
    <xf numFmtId="0" fontId="4" fillId="0" borderId="0" xfId="0" applyFont="1" applyFill="1" applyAlignment="1">
      <alignment horizontal="left" vertical="justify" wrapText="1"/>
    </xf>
    <xf numFmtId="0" fontId="4" fillId="0" borderId="0" xfId="0" applyFont="1" applyFill="1" applyAlignment="1">
      <alignment horizontal="left" vertical="justify"/>
    </xf>
    <xf numFmtId="49" fontId="2" fillId="0" borderId="0" xfId="0" applyNumberFormat="1" applyFont="1" applyFill="1" applyAlignment="1">
      <alignment horizontal="left" vertical="center"/>
    </xf>
    <xf numFmtId="0" fontId="3" fillId="0" borderId="2" xfId="0" applyFont="1" applyFill="1" applyBorder="1" applyAlignment="1">
      <alignment horizontal="left" vertical="center"/>
    </xf>
    <xf numFmtId="0" fontId="4" fillId="0" borderId="0" xfId="0" applyFont="1" applyFill="1" applyAlignment="1">
      <alignment horizontal="left" vertical="top" wrapText="1"/>
    </xf>
    <xf numFmtId="0" fontId="4" fillId="0" borderId="0" xfId="0" applyFont="1" applyFill="1" applyAlignment="1">
      <alignment horizontal="left" vertical="top"/>
    </xf>
    <xf numFmtId="0" fontId="5" fillId="0" borderId="0" xfId="0" applyFont="1" applyFill="1" applyAlignment="1">
      <alignment horizontal="left" vertical="top" wrapText="1"/>
    </xf>
    <xf numFmtId="0" fontId="3" fillId="0" borderId="2" xfId="0" applyFont="1" applyFill="1" applyBorder="1" applyAlignment="1">
      <alignment horizontal="left" vertical="center" wrapText="1"/>
    </xf>
    <xf numFmtId="0" fontId="5" fillId="0" borderId="0" xfId="0" applyFont="1" applyFill="1" applyAlignment="1">
      <alignment horizontal="left" vertical="center" wrapText="1"/>
    </xf>
    <xf numFmtId="0" fontId="13" fillId="0" borderId="0" xfId="0" applyFont="1" applyFill="1" applyBorder="1" applyAlignment="1">
      <alignment horizontal="left"/>
    </xf>
    <xf numFmtId="0" fontId="2" fillId="0" borderId="2" xfId="0" applyFont="1" applyFill="1" applyBorder="1" applyAlignment="1">
      <alignment horizontal="justify" vertical="justify"/>
    </xf>
    <xf numFmtId="0" fontId="2" fillId="0" borderId="2" xfId="0" quotePrefix="1" applyFont="1" applyFill="1" applyBorder="1" applyAlignment="1">
      <alignment horizontal="justify" vertical="justify"/>
    </xf>
    <xf numFmtId="0" fontId="20" fillId="0" borderId="0" xfId="14" applyFont="1" applyFill="1">
      <alignment horizontal="justify" vertical="top" wrapText="1"/>
    </xf>
    <xf numFmtId="0" fontId="20" fillId="0" borderId="0" xfId="14" applyFont="1">
      <alignment horizontal="justify" vertical="top" wrapText="1"/>
    </xf>
    <xf numFmtId="0" fontId="20" fillId="0" borderId="0" xfId="16" applyFont="1" applyBorder="1">
      <alignment horizontal="justify" vertical="top" wrapText="1"/>
    </xf>
    <xf numFmtId="0" fontId="20" fillId="0" borderId="0" xfId="16" applyFont="1">
      <alignment horizontal="justify" vertical="top" wrapText="1"/>
    </xf>
    <xf numFmtId="0" fontId="69" fillId="0" borderId="0" xfId="16" applyFont="1" applyBorder="1">
      <alignment horizontal="justify" vertical="top" wrapText="1"/>
    </xf>
    <xf numFmtId="0" fontId="20" fillId="0" borderId="0" xfId="16" applyFont="1" applyFill="1" applyBorder="1">
      <alignment horizontal="justify" vertical="top" wrapText="1"/>
    </xf>
    <xf numFmtId="0" fontId="20" fillId="0" borderId="0" xfId="16" applyFont="1" applyProtection="1">
      <alignment horizontal="justify" vertical="top" wrapText="1"/>
    </xf>
    <xf numFmtId="0" fontId="0" fillId="0" borderId="0" xfId="14" applyFont="1">
      <alignment horizontal="justify" vertical="top" wrapText="1"/>
    </xf>
    <xf numFmtId="0" fontId="20" fillId="0" borderId="0" xfId="12" applyFont="1" applyAlignment="1">
      <alignment horizontal="justify"/>
    </xf>
    <xf numFmtId="0" fontId="20" fillId="0" borderId="0" xfId="16" applyFont="1" applyFill="1" applyAlignment="1">
      <alignment horizontal="justify" vertical="top" wrapText="1"/>
    </xf>
    <xf numFmtId="0" fontId="20" fillId="0" borderId="0" xfId="14" applyFont="1" applyBorder="1">
      <alignment horizontal="justify" vertical="top" wrapText="1"/>
    </xf>
    <xf numFmtId="0" fontId="20" fillId="0" borderId="0" xfId="16" applyFont="1" applyAlignment="1">
      <alignment horizontal="justify" vertical="top" wrapText="1"/>
    </xf>
    <xf numFmtId="0" fontId="20" fillId="0" borderId="0" xfId="15" applyFont="1" applyFill="1">
      <alignment horizontal="justify" vertical="top" wrapText="1"/>
    </xf>
    <xf numFmtId="0" fontId="20" fillId="0" borderId="0" xfId="16" applyFont="1" applyFill="1">
      <alignment horizontal="justify" vertical="top" wrapText="1"/>
    </xf>
    <xf numFmtId="0" fontId="20" fillId="0" borderId="0" xfId="16" applyFont="1" applyFill="1" applyProtection="1">
      <alignment horizontal="justify" vertical="top" wrapText="1"/>
      <protection locked="0"/>
    </xf>
    <xf numFmtId="0" fontId="20" fillId="0" borderId="0" xfId="15" applyFont="1" applyFill="1" applyBorder="1">
      <alignment horizontal="justify" vertical="top" wrapText="1"/>
    </xf>
    <xf numFmtId="0" fontId="20" fillId="0" borderId="0" xfId="15" applyFont="1" applyFill="1" applyBorder="1" applyAlignment="1">
      <alignment horizontal="justify" vertical="top" wrapText="1"/>
    </xf>
    <xf numFmtId="0" fontId="20" fillId="0" borderId="0" xfId="14" applyNumberFormat="1" applyFont="1" applyFill="1" applyBorder="1" applyProtection="1">
      <alignment horizontal="justify" vertical="top" wrapText="1"/>
      <protection locked="0"/>
    </xf>
    <xf numFmtId="0" fontId="20" fillId="0" borderId="0" xfId="17" applyFont="1" applyAlignment="1">
      <alignment horizontal="justify" vertical="top" wrapText="1"/>
    </xf>
    <xf numFmtId="0" fontId="20" fillId="0" borderId="0" xfId="12" applyFont="1" applyAlignment="1">
      <alignment horizontal="justify" vertical="top"/>
    </xf>
    <xf numFmtId="0" fontId="20" fillId="0" borderId="0" xfId="14" applyFont="1" applyBorder="1" applyAlignment="1">
      <alignment horizontal="justify" vertical="top" wrapText="1"/>
    </xf>
    <xf numFmtId="0" fontId="20" fillId="0" borderId="0" xfId="12" applyFont="1" applyAlignment="1">
      <alignment horizontal="left" vertical="center" wrapText="1"/>
    </xf>
    <xf numFmtId="0" fontId="20" fillId="0" borderId="0" xfId="12" applyFont="1" applyAlignment="1">
      <alignment horizontal="justify" vertical="center" wrapText="1"/>
    </xf>
    <xf numFmtId="0" fontId="69" fillId="0" borderId="0" xfId="12" applyFont="1" applyAlignment="1">
      <alignment horizontal="justify" vertical="center" wrapText="1"/>
    </xf>
    <xf numFmtId="0" fontId="20" fillId="0" borderId="0" xfId="16" applyFont="1" applyAlignment="1" applyProtection="1">
      <alignment horizontal="justify" vertical="top" wrapText="1"/>
    </xf>
    <xf numFmtId="0" fontId="20" fillId="0" borderId="0" xfId="15" applyFont="1">
      <alignment horizontal="justify" vertical="top" wrapText="1"/>
    </xf>
    <xf numFmtId="0" fontId="20" fillId="0" borderId="0" xfId="12" applyNumberFormat="1" applyFont="1" applyAlignment="1">
      <alignment horizontal="justify" vertical="center" wrapText="1"/>
    </xf>
    <xf numFmtId="0" fontId="84" fillId="0" borderId="14" xfId="12" applyFont="1" applyBorder="1" applyAlignment="1">
      <alignment wrapText="1"/>
    </xf>
    <xf numFmtId="0" fontId="84" fillId="0" borderId="0" xfId="12" applyFont="1" applyBorder="1" applyAlignment="1">
      <alignment wrapText="1"/>
    </xf>
    <xf numFmtId="0" fontId="86" fillId="0" borderId="0" xfId="12" applyFont="1" applyAlignment="1">
      <alignment vertical="center" wrapText="1"/>
    </xf>
    <xf numFmtId="0" fontId="69" fillId="0" borderId="0" xfId="12" applyFont="1" applyAlignment="1">
      <alignment vertical="center" wrapText="1"/>
    </xf>
    <xf numFmtId="0" fontId="20" fillId="0" borderId="0" xfId="12" applyNumberFormat="1" applyFont="1" applyAlignment="1">
      <alignment horizontal="justify" vertical="top" wrapText="1"/>
    </xf>
  </cellXfs>
  <cellStyles count="18">
    <cellStyle name="Comma" xfId="3" builtinId="3"/>
    <cellStyle name="Comma 2" xfId="9"/>
    <cellStyle name="merge" xfId="14"/>
    <cellStyle name="merge 10" xfId="15"/>
    <cellStyle name="merge 7" xfId="16"/>
    <cellStyle name="Normal" xfId="0" builtinId="0"/>
    <cellStyle name="Normal 10" xfId="10"/>
    <cellStyle name="Normal 2" xfId="1"/>
    <cellStyle name="Normal 2 2" xfId="11"/>
    <cellStyle name="Normal 2 5" xfId="13"/>
    <cellStyle name="Normal 3" xfId="6"/>
    <cellStyle name="Normal 4" xfId="12"/>
    <cellStyle name="Normal 50" xfId="7"/>
    <cellStyle name="Normal 51" xfId="8"/>
    <cellStyle name="Normal_TROSKOVNIK-revizija2" xfId="17"/>
    <cellStyle name="Percent 2" xfId="2"/>
    <cellStyle name="Zarez 2" xfId="4"/>
    <cellStyle name="Zarez 2 2" xfId="5"/>
  </cellStyles>
  <dxfs count="6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strike val="0"/>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strike val="0"/>
        <condense val="0"/>
        <extend val="0"/>
        <color indexed="9"/>
      </font>
      <border>
        <right style="thin">
          <color indexed="64"/>
        </right>
        <top style="thin">
          <color indexed="64"/>
        </top>
        <bottom style="thin">
          <color indexed="64"/>
        </bottom>
      </border>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85725</xdr:rowOff>
    </xdr:from>
    <xdr:to>
      <xdr:col>2</xdr:col>
      <xdr:colOff>491637</xdr:colOff>
      <xdr:row>2</xdr:row>
      <xdr:rowOff>114300</xdr:rowOff>
    </xdr:to>
    <xdr:pic>
      <xdr:nvPicPr>
        <xdr:cNvPr id="2" name="Slika 2" descr="C:\Users\DanijelEmir\AppData\Local\Microsoft\Windows\INetCache\Content.Word\Tim log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85725"/>
          <a:ext cx="739287" cy="4095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240196</xdr:colOff>
      <xdr:row>0</xdr:row>
      <xdr:rowOff>82820</xdr:rowOff>
    </xdr:from>
    <xdr:to>
      <xdr:col>0</xdr:col>
      <xdr:colOff>789365</xdr:colOff>
      <xdr:row>2</xdr:row>
      <xdr:rowOff>111395</xdr:rowOff>
    </xdr:to>
    <xdr:pic>
      <xdr:nvPicPr>
        <xdr:cNvPr id="2" name="Slika 3" descr="C:\Users\DanijelEmir\AppData\Local\Microsoft\Windows\INetCache\Content.Word\Tim log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82820"/>
          <a:ext cx="549169" cy="4095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219075</xdr:colOff>
      <xdr:row>0</xdr:row>
      <xdr:rowOff>66675</xdr:rowOff>
    </xdr:from>
    <xdr:to>
      <xdr:col>2</xdr:col>
      <xdr:colOff>624987</xdr:colOff>
      <xdr:row>2</xdr:row>
      <xdr:rowOff>95250</xdr:rowOff>
    </xdr:to>
    <xdr:pic>
      <xdr:nvPicPr>
        <xdr:cNvPr id="2" name="Slika 2" descr="C:\Users\DanijelEmir\AppData\Local\Microsoft\Windows\INetCache\Content.Word\Tim log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66675"/>
          <a:ext cx="739287" cy="4095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100854</xdr:rowOff>
    </xdr:from>
    <xdr:to>
      <xdr:col>2</xdr:col>
      <xdr:colOff>668690</xdr:colOff>
      <xdr:row>2</xdr:row>
      <xdr:rowOff>129429</xdr:rowOff>
    </xdr:to>
    <xdr:pic>
      <xdr:nvPicPr>
        <xdr:cNvPr id="2" name="Slika 2" descr="C:\Users\DanijelEmir\AppData\Local\Microsoft\Windows\INetCache\Content.Word\Tim log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100854"/>
          <a:ext cx="754415" cy="4095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238125</xdr:colOff>
      <xdr:row>0</xdr:row>
      <xdr:rowOff>104775</xdr:rowOff>
    </xdr:from>
    <xdr:to>
      <xdr:col>2</xdr:col>
      <xdr:colOff>491637</xdr:colOff>
      <xdr:row>2</xdr:row>
      <xdr:rowOff>133350</xdr:rowOff>
    </xdr:to>
    <xdr:pic>
      <xdr:nvPicPr>
        <xdr:cNvPr id="2" name="Slika 2" descr="C:\Users\DanijelEmir\AppData\Local\Microsoft\Windows\INetCache\Content.Word\Tim log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104775"/>
          <a:ext cx="739287" cy="4095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238125</xdr:colOff>
      <xdr:row>0</xdr:row>
      <xdr:rowOff>104775</xdr:rowOff>
    </xdr:from>
    <xdr:to>
      <xdr:col>2</xdr:col>
      <xdr:colOff>634512</xdr:colOff>
      <xdr:row>2</xdr:row>
      <xdr:rowOff>133350</xdr:rowOff>
    </xdr:to>
    <xdr:pic>
      <xdr:nvPicPr>
        <xdr:cNvPr id="2" name="Slika 2" descr="C:\Users\DanijelEmir\AppData\Local\Microsoft\Windows\INetCache\Content.Word\Tim logo.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104775"/>
          <a:ext cx="729762" cy="40957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38100</xdr:colOff>
      <xdr:row>1</xdr:row>
      <xdr:rowOff>38100</xdr:rowOff>
    </xdr:from>
    <xdr:to>
      <xdr:col>2</xdr:col>
      <xdr:colOff>2943225</xdr:colOff>
      <xdr:row>5</xdr:row>
      <xdr:rowOff>38100</xdr:rowOff>
    </xdr:to>
    <xdr:pic>
      <xdr:nvPicPr>
        <xdr:cNvPr id="2" name="Picture 3" descr="gpz_nsl1-01.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2900" y="238125"/>
          <a:ext cx="3286125" cy="7620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42"/>
  <sheetViews>
    <sheetView showGridLines="0" zoomScaleNormal="100" zoomScaleSheetLayoutView="90" zoomScalePageLayoutView="90" workbookViewId="0"/>
  </sheetViews>
  <sheetFormatPr defaultColWidth="8.5703125" defaultRowHeight="15"/>
  <cols>
    <col min="1" max="2" width="10.42578125" style="108" customWidth="1"/>
    <col min="3" max="3" width="12.42578125" style="108" customWidth="1"/>
    <col min="4" max="4" width="10.42578125" style="108" customWidth="1"/>
    <col min="5" max="16384" width="8.5703125" style="108"/>
  </cols>
  <sheetData>
    <row r="1" spans="1:9">
      <c r="A1" s="440"/>
      <c r="B1" s="440"/>
      <c r="C1" s="440"/>
      <c r="D1" s="440"/>
      <c r="E1" s="441"/>
      <c r="F1" s="442"/>
      <c r="G1" s="442"/>
      <c r="H1" s="403"/>
      <c r="I1" s="403"/>
    </row>
    <row r="2" spans="1:9">
      <c r="A2" s="440"/>
      <c r="B2" s="440"/>
      <c r="C2" s="440"/>
      <c r="D2" s="440"/>
      <c r="E2" s="441"/>
      <c r="F2" s="442"/>
      <c r="G2" s="442"/>
      <c r="H2" s="403"/>
      <c r="I2" s="403"/>
    </row>
    <row r="3" spans="1:9">
      <c r="A3" s="440"/>
      <c r="B3" s="440"/>
      <c r="C3" s="440"/>
      <c r="D3" s="440"/>
      <c r="E3" s="441"/>
      <c r="F3" s="442"/>
      <c r="G3" s="442"/>
      <c r="H3" s="403"/>
      <c r="I3" s="403"/>
    </row>
    <row r="4" spans="1:9">
      <c r="A4" s="440"/>
      <c r="B4" s="440"/>
      <c r="C4" s="440"/>
      <c r="D4" s="440"/>
      <c r="E4" s="441"/>
      <c r="F4" s="442"/>
      <c r="G4" s="442"/>
      <c r="H4" s="403"/>
      <c r="I4" s="403"/>
    </row>
    <row r="5" spans="1:9">
      <c r="A5" s="440"/>
      <c r="B5" s="440"/>
      <c r="C5" s="440"/>
      <c r="D5" s="440"/>
      <c r="E5" s="441"/>
      <c r="F5" s="442"/>
      <c r="G5" s="442"/>
      <c r="H5" s="403"/>
      <c r="I5" s="403"/>
    </row>
    <row r="6" spans="1:9">
      <c r="A6" s="440"/>
      <c r="B6" s="440"/>
      <c r="C6" s="440"/>
      <c r="D6" s="440"/>
      <c r="E6" s="441"/>
      <c r="F6" s="442"/>
      <c r="G6" s="442"/>
      <c r="H6" s="403"/>
      <c r="I6" s="403"/>
    </row>
    <row r="7" spans="1:9">
      <c r="A7" s="440"/>
      <c r="B7" s="440"/>
      <c r="C7" s="440"/>
      <c r="D7" s="440"/>
      <c r="E7" s="441"/>
      <c r="F7" s="442"/>
      <c r="G7" s="442"/>
      <c r="H7" s="403"/>
      <c r="I7" s="403"/>
    </row>
    <row r="8" spans="1:9">
      <c r="A8" s="440"/>
      <c r="B8" s="440"/>
      <c r="C8" s="440"/>
      <c r="D8" s="440"/>
      <c r="E8" s="441"/>
      <c r="F8" s="442"/>
      <c r="G8" s="442"/>
      <c r="H8" s="403"/>
      <c r="I8" s="403"/>
    </row>
    <row r="9" spans="1:9">
      <c r="A9" s="440"/>
      <c r="B9" s="440"/>
      <c r="C9" s="440"/>
      <c r="D9" s="440"/>
      <c r="E9" s="441"/>
      <c r="F9" s="442"/>
      <c r="G9" s="442"/>
      <c r="H9" s="403"/>
      <c r="I9" s="403"/>
    </row>
    <row r="10" spans="1:9">
      <c r="A10" s="440"/>
      <c r="B10" s="440"/>
      <c r="C10" s="440"/>
      <c r="D10" s="440"/>
      <c r="E10" s="441"/>
      <c r="F10" s="442"/>
      <c r="G10" s="442"/>
      <c r="H10" s="403"/>
      <c r="I10" s="403"/>
    </row>
    <row r="11" spans="1:9">
      <c r="A11" s="442"/>
      <c r="B11" s="443" t="s">
        <v>144</v>
      </c>
      <c r="C11" s="444"/>
      <c r="D11" s="445" t="s">
        <v>143</v>
      </c>
      <c r="E11" s="445"/>
      <c r="F11" s="446"/>
      <c r="G11" s="446"/>
      <c r="H11" s="403"/>
      <c r="I11" s="403"/>
    </row>
    <row r="12" spans="1:9">
      <c r="A12" s="442"/>
      <c r="B12" s="445"/>
      <c r="C12" s="444"/>
      <c r="D12" s="443" t="s">
        <v>142</v>
      </c>
      <c r="E12" s="445"/>
      <c r="F12" s="446"/>
      <c r="G12" s="446"/>
      <c r="H12" s="403"/>
      <c r="I12" s="403"/>
    </row>
    <row r="13" spans="1:9">
      <c r="A13" s="442"/>
      <c r="B13" s="443"/>
      <c r="C13" s="444"/>
      <c r="D13" s="445"/>
      <c r="E13" s="443"/>
      <c r="F13" s="446"/>
      <c r="G13" s="446"/>
      <c r="H13" s="403"/>
      <c r="I13" s="403"/>
    </row>
    <row r="14" spans="1:9">
      <c r="A14" s="442"/>
      <c r="B14" s="445"/>
      <c r="C14" s="444"/>
      <c r="D14" s="443"/>
      <c r="E14" s="445"/>
      <c r="F14" s="446"/>
      <c r="G14" s="446"/>
      <c r="H14" s="403"/>
      <c r="I14" s="403"/>
    </row>
    <row r="15" spans="1:9">
      <c r="A15" s="442"/>
      <c r="B15" s="443" t="s">
        <v>141</v>
      </c>
      <c r="C15" s="444"/>
      <c r="D15" s="445" t="s">
        <v>140</v>
      </c>
      <c r="E15" s="443"/>
      <c r="F15" s="446"/>
      <c r="G15" s="446"/>
      <c r="H15" s="403"/>
      <c r="I15" s="403"/>
    </row>
    <row r="16" spans="1:9">
      <c r="A16" s="442"/>
      <c r="B16" s="445"/>
      <c r="C16" s="444"/>
      <c r="D16" s="443" t="s">
        <v>136</v>
      </c>
      <c r="E16" s="445"/>
      <c r="F16" s="446"/>
      <c r="G16" s="446"/>
      <c r="H16" s="403"/>
      <c r="I16" s="403"/>
    </row>
    <row r="17" spans="1:9">
      <c r="A17" s="442"/>
      <c r="B17" s="443"/>
      <c r="C17" s="444"/>
      <c r="D17" s="445"/>
      <c r="E17" s="443"/>
      <c r="F17" s="446"/>
      <c r="G17" s="446"/>
      <c r="H17" s="403"/>
      <c r="I17" s="403"/>
    </row>
    <row r="18" spans="1:9">
      <c r="A18" s="442"/>
      <c r="B18" s="445"/>
      <c r="C18" s="444"/>
      <c r="D18" s="443"/>
      <c r="E18" s="445"/>
      <c r="F18" s="446"/>
      <c r="G18" s="446"/>
      <c r="H18" s="403"/>
      <c r="I18" s="403"/>
    </row>
    <row r="19" spans="1:9">
      <c r="A19" s="442"/>
      <c r="B19" s="443" t="s">
        <v>139</v>
      </c>
      <c r="C19" s="444"/>
      <c r="D19" s="445" t="s">
        <v>138</v>
      </c>
      <c r="E19" s="445"/>
      <c r="F19" s="446"/>
      <c r="G19" s="446"/>
      <c r="H19" s="403"/>
      <c r="I19" s="403"/>
    </row>
    <row r="20" spans="1:9">
      <c r="A20" s="442"/>
      <c r="B20" s="445"/>
      <c r="C20" s="444"/>
      <c r="D20" s="443" t="s">
        <v>137</v>
      </c>
      <c r="E20" s="445"/>
      <c r="F20" s="446"/>
      <c r="G20" s="446"/>
      <c r="H20" s="403"/>
      <c r="I20" s="403"/>
    </row>
    <row r="21" spans="1:9">
      <c r="A21" s="442"/>
      <c r="B21" s="445"/>
      <c r="C21" s="444"/>
      <c r="D21" s="443" t="s">
        <v>136</v>
      </c>
      <c r="E21" s="445"/>
      <c r="F21" s="446"/>
      <c r="G21" s="446"/>
      <c r="H21" s="403"/>
      <c r="I21" s="403"/>
    </row>
    <row r="22" spans="1:9">
      <c r="A22" s="442"/>
      <c r="B22" s="445"/>
      <c r="C22" s="444"/>
      <c r="D22" s="443"/>
      <c r="E22" s="445"/>
      <c r="F22" s="446"/>
      <c r="G22" s="446"/>
      <c r="H22" s="403"/>
      <c r="I22" s="403"/>
    </row>
    <row r="23" spans="1:9">
      <c r="A23" s="442"/>
      <c r="B23" s="445"/>
      <c r="C23" s="444"/>
      <c r="D23" s="445"/>
      <c r="E23" s="445"/>
      <c r="F23" s="446"/>
      <c r="G23" s="446"/>
      <c r="H23" s="403"/>
      <c r="I23" s="403"/>
    </row>
    <row r="24" spans="1:9">
      <c r="A24" s="442"/>
      <c r="B24" s="443" t="s">
        <v>135</v>
      </c>
      <c r="C24" s="444"/>
      <c r="D24" s="445" t="s">
        <v>134</v>
      </c>
      <c r="E24" s="445"/>
      <c r="F24" s="446"/>
      <c r="G24" s="446"/>
      <c r="H24" s="403"/>
      <c r="I24" s="403"/>
    </row>
    <row r="25" spans="1:9">
      <c r="A25" s="442"/>
      <c r="B25" s="443"/>
      <c r="C25" s="444"/>
      <c r="D25" s="445"/>
      <c r="E25" s="445"/>
      <c r="F25" s="446"/>
      <c r="G25" s="446"/>
      <c r="H25" s="403"/>
      <c r="I25" s="403"/>
    </row>
    <row r="26" spans="1:9">
      <c r="A26" s="442"/>
      <c r="B26" s="443"/>
      <c r="C26" s="444"/>
      <c r="D26" s="445"/>
      <c r="E26" s="445"/>
      <c r="F26" s="446"/>
      <c r="G26" s="446"/>
      <c r="H26" s="403"/>
      <c r="I26" s="403"/>
    </row>
    <row r="27" spans="1:9">
      <c r="A27" s="442"/>
      <c r="B27" s="445"/>
      <c r="C27" s="444"/>
      <c r="D27" s="445"/>
      <c r="E27" s="445"/>
      <c r="F27" s="446"/>
      <c r="G27" s="446"/>
      <c r="H27" s="403"/>
      <c r="I27" s="403"/>
    </row>
    <row r="28" spans="1:9" ht="16.5">
      <c r="A28" s="442"/>
      <c r="B28" s="443" t="s">
        <v>133</v>
      </c>
      <c r="C28" s="444"/>
      <c r="D28" s="447" t="s">
        <v>132</v>
      </c>
      <c r="E28" s="448"/>
      <c r="F28" s="448"/>
      <c r="G28" s="448"/>
      <c r="H28" s="449"/>
      <c r="I28" s="449"/>
    </row>
    <row r="29" spans="1:9">
      <c r="A29" s="442"/>
      <c r="B29" s="445"/>
      <c r="C29" s="444"/>
      <c r="D29" s="446"/>
      <c r="E29" s="446"/>
      <c r="F29" s="446"/>
      <c r="G29" s="446"/>
      <c r="H29" s="403"/>
      <c r="I29" s="403"/>
    </row>
    <row r="30" spans="1:9">
      <c r="A30" s="442"/>
      <c r="B30" s="445"/>
      <c r="C30" s="444"/>
      <c r="D30" s="446"/>
      <c r="E30" s="446"/>
      <c r="F30" s="446"/>
      <c r="G30" s="446"/>
      <c r="H30" s="403"/>
      <c r="I30" s="403"/>
    </row>
    <row r="31" spans="1:9">
      <c r="A31" s="442"/>
      <c r="B31" s="443"/>
      <c r="C31" s="444"/>
      <c r="D31" s="445"/>
      <c r="E31" s="445"/>
      <c r="F31" s="446"/>
      <c r="G31" s="446"/>
      <c r="H31" s="403"/>
      <c r="I31" s="403"/>
    </row>
    <row r="32" spans="1:9">
      <c r="A32" s="442"/>
      <c r="B32" s="443" t="s">
        <v>131</v>
      </c>
      <c r="C32" s="444"/>
      <c r="D32" s="450" t="s">
        <v>130</v>
      </c>
      <c r="E32" s="445"/>
      <c r="F32" s="446"/>
      <c r="G32" s="446"/>
      <c r="H32" s="403"/>
      <c r="I32" s="403"/>
    </row>
    <row r="33" spans="1:9">
      <c r="A33" s="442"/>
      <c r="B33" s="443"/>
      <c r="C33" s="444"/>
      <c r="D33" s="450"/>
      <c r="E33" s="445"/>
      <c r="F33" s="446"/>
      <c r="G33" s="446"/>
      <c r="H33" s="403"/>
      <c r="I33" s="403"/>
    </row>
    <row r="34" spans="1:9">
      <c r="A34" s="442"/>
      <c r="B34" s="443"/>
      <c r="C34" s="444"/>
      <c r="D34" s="450"/>
      <c r="E34" s="445"/>
      <c r="F34" s="446"/>
      <c r="G34" s="446"/>
      <c r="H34" s="403"/>
      <c r="I34" s="403"/>
    </row>
    <row r="35" spans="1:9">
      <c r="A35" s="442"/>
      <c r="B35" s="445"/>
      <c r="C35" s="444"/>
      <c r="D35" s="445"/>
      <c r="E35" s="445"/>
      <c r="F35" s="446"/>
      <c r="G35" s="446"/>
      <c r="H35" s="403"/>
      <c r="I35" s="403"/>
    </row>
    <row r="36" spans="1:9" s="133" customFormat="1">
      <c r="A36" s="442"/>
      <c r="B36" s="443" t="s">
        <v>129</v>
      </c>
      <c r="C36" s="444"/>
      <c r="D36" s="445" t="s">
        <v>1062</v>
      </c>
      <c r="E36" s="445"/>
      <c r="F36" s="446"/>
      <c r="G36" s="446"/>
      <c r="H36" s="403"/>
      <c r="I36" s="403"/>
    </row>
    <row r="37" spans="1:9" s="133" customFormat="1">
      <c r="A37" s="442"/>
      <c r="B37" s="445"/>
      <c r="C37" s="444"/>
      <c r="D37" s="445"/>
      <c r="E37" s="445"/>
      <c r="F37" s="446"/>
      <c r="G37" s="446"/>
      <c r="H37" s="403"/>
      <c r="I37" s="403"/>
    </row>
    <row r="38" spans="1:9" s="133" customFormat="1">
      <c r="A38" s="442"/>
      <c r="B38" s="443" t="s">
        <v>128</v>
      </c>
      <c r="C38" s="444"/>
      <c r="D38" s="445" t="s">
        <v>127</v>
      </c>
      <c r="E38" s="445"/>
      <c r="F38" s="446"/>
      <c r="G38" s="446"/>
      <c r="H38" s="403"/>
      <c r="I38" s="403"/>
    </row>
    <row r="39" spans="1:9">
      <c r="A39" s="442"/>
      <c r="B39" s="443"/>
      <c r="C39" s="444"/>
      <c r="D39" s="445"/>
      <c r="E39" s="445"/>
      <c r="F39" s="446"/>
      <c r="G39" s="446"/>
      <c r="H39" s="403"/>
      <c r="I39" s="403"/>
    </row>
    <row r="40" spans="1:9">
      <c r="A40" s="442"/>
      <c r="B40" s="446"/>
      <c r="C40" s="446"/>
      <c r="D40" s="446"/>
      <c r="E40" s="446"/>
      <c r="F40" s="446"/>
      <c r="G40" s="446"/>
      <c r="H40" s="403"/>
      <c r="I40" s="403"/>
    </row>
    <row r="41" spans="1:9">
      <c r="A41" s="442"/>
      <c r="B41" s="443"/>
      <c r="C41" s="444"/>
      <c r="D41" s="445"/>
      <c r="E41" s="446"/>
      <c r="F41" s="446"/>
      <c r="G41" s="446"/>
      <c r="H41" s="403"/>
      <c r="I41" s="403"/>
    </row>
    <row r="42" spans="1:9">
      <c r="A42" s="442"/>
      <c r="B42" s="443" t="s">
        <v>126</v>
      </c>
      <c r="C42" s="444"/>
      <c r="D42" s="445" t="s">
        <v>125</v>
      </c>
      <c r="E42" s="446"/>
      <c r="F42" s="446"/>
      <c r="G42" s="446"/>
      <c r="H42" s="403"/>
      <c r="I42" s="403"/>
    </row>
  </sheetData>
  <pageMargins left="0.70000000000000007" right="0.70000000000000007" top="0.75" bottom="0.75" header="0.30000000000000004" footer="0.30000000000000004"/>
  <pageSetup paperSize="9" fitToHeight="0" orientation="portrait" r:id="rId1"/>
  <headerFooter>
    <oddHeader>&amp;C&amp;"Exo,Bold"&amp;8DINOCOP d.o.o.&amp;"Exo,Regular" / Pušća 103 / HR – 51513 Omišalj / oib 12459462285 / t. +38551 841 666 / e. dinocop@dinocop.hr</oddHead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70"/>
  <sheetViews>
    <sheetView showGridLines="0" zoomScaleNormal="100" zoomScaleSheetLayoutView="100" workbookViewId="0">
      <selection sqref="A1:A2"/>
    </sheetView>
  </sheetViews>
  <sheetFormatPr defaultColWidth="8.5703125" defaultRowHeight="15"/>
  <cols>
    <col min="1" max="1" width="6.140625" style="133" bestFit="1" customWidth="1"/>
    <col min="2" max="2" width="20.85546875" style="133" bestFit="1" customWidth="1"/>
    <col min="3" max="3" width="26.140625" style="133" bestFit="1" customWidth="1"/>
    <col min="4" max="4" width="7.7109375" style="133" bestFit="1" customWidth="1"/>
    <col min="5" max="5" width="16.140625" style="133" customWidth="1"/>
    <col min="6" max="6" width="6.42578125" style="133" customWidth="1"/>
    <col min="7" max="7" width="12.140625" style="133" customWidth="1"/>
    <col min="8" max="9" width="12.140625" style="622" customWidth="1"/>
    <col min="10" max="16384" width="8.5703125" style="133"/>
  </cols>
  <sheetData>
    <row r="1" spans="1:9">
      <c r="A1" s="759" t="s">
        <v>181</v>
      </c>
      <c r="B1" s="760" t="s">
        <v>180</v>
      </c>
      <c r="C1" s="761" t="s">
        <v>179</v>
      </c>
      <c r="D1" s="761"/>
      <c r="E1" s="761"/>
      <c r="F1" s="762" t="s">
        <v>178</v>
      </c>
      <c r="G1" s="763" t="s">
        <v>177</v>
      </c>
      <c r="H1" s="756" t="s">
        <v>176</v>
      </c>
      <c r="I1" s="756"/>
    </row>
    <row r="2" spans="1:9" ht="15.75" customHeight="1">
      <c r="A2" s="759"/>
      <c r="B2" s="760"/>
      <c r="C2" s="761"/>
      <c r="D2" s="761"/>
      <c r="E2" s="761"/>
      <c r="F2" s="762"/>
      <c r="G2" s="763"/>
      <c r="H2" s="623" t="s">
        <v>175</v>
      </c>
      <c r="I2" s="623" t="s">
        <v>174</v>
      </c>
    </row>
    <row r="3" spans="1:9" ht="7.5" customHeight="1">
      <c r="A3" s="608"/>
      <c r="F3" s="609"/>
      <c r="G3" s="642"/>
    </row>
    <row r="4" spans="1:9">
      <c r="A4" s="612">
        <v>600</v>
      </c>
      <c r="B4" s="758" t="s">
        <v>595</v>
      </c>
      <c r="C4" s="758"/>
      <c r="D4" s="758"/>
      <c r="E4" s="758"/>
      <c r="F4" s="758"/>
      <c r="G4" s="758"/>
      <c r="H4" s="758"/>
      <c r="I4" s="758"/>
    </row>
    <row r="5" spans="1:9" ht="7.5" customHeight="1">
      <c r="A5" s="608"/>
      <c r="F5" s="609"/>
      <c r="G5" s="642"/>
    </row>
    <row r="6" spans="1:9" ht="120" customHeight="1">
      <c r="A6" s="796">
        <v>601</v>
      </c>
      <c r="B6" s="550" t="s">
        <v>1067</v>
      </c>
      <c r="C6" s="775" t="s">
        <v>1205</v>
      </c>
      <c r="D6" s="775"/>
      <c r="E6" s="775"/>
      <c r="F6" s="789"/>
      <c r="G6" s="790"/>
      <c r="H6" s="790"/>
      <c r="I6" s="791"/>
    </row>
    <row r="7" spans="1:9" ht="15" customHeight="1">
      <c r="A7" s="797"/>
      <c r="B7" s="552" t="s">
        <v>696</v>
      </c>
      <c r="C7" s="467" t="s">
        <v>695</v>
      </c>
      <c r="D7" s="428">
        <v>45</v>
      </c>
      <c r="E7" s="478" t="s">
        <v>596</v>
      </c>
      <c r="F7" s="548" t="s">
        <v>2</v>
      </c>
      <c r="G7" s="479">
        <v>2</v>
      </c>
      <c r="H7" s="624"/>
      <c r="I7" s="625">
        <f>G7*H7</f>
        <v>0</v>
      </c>
    </row>
    <row r="8" spans="1:9" ht="15" customHeight="1">
      <c r="A8" s="797"/>
      <c r="B8" s="552" t="s">
        <v>694</v>
      </c>
      <c r="C8" s="467" t="s">
        <v>693</v>
      </c>
      <c r="D8" s="428">
        <v>70</v>
      </c>
      <c r="E8" s="478" t="s">
        <v>596</v>
      </c>
      <c r="F8" s="548" t="s">
        <v>2</v>
      </c>
      <c r="G8" s="479">
        <v>4</v>
      </c>
      <c r="H8" s="624"/>
      <c r="I8" s="625">
        <f t="shared" ref="I8:I68" si="0">G8*H8</f>
        <v>0</v>
      </c>
    </row>
    <row r="9" spans="1:9" ht="15" customHeight="1">
      <c r="A9" s="797"/>
      <c r="B9" s="559" t="s">
        <v>692</v>
      </c>
      <c r="C9" s="467" t="s">
        <v>691</v>
      </c>
      <c r="D9" s="428">
        <v>75</v>
      </c>
      <c r="E9" s="478" t="s">
        <v>596</v>
      </c>
      <c r="F9" s="548" t="s">
        <v>2</v>
      </c>
      <c r="G9" s="479">
        <v>4</v>
      </c>
      <c r="H9" s="624"/>
      <c r="I9" s="625">
        <f t="shared" si="0"/>
        <v>0</v>
      </c>
    </row>
    <row r="10" spans="1:9" ht="15" customHeight="1">
      <c r="A10" s="797"/>
      <c r="B10" s="558" t="s">
        <v>690</v>
      </c>
      <c r="C10" s="467" t="s">
        <v>689</v>
      </c>
      <c r="D10" s="428">
        <v>85</v>
      </c>
      <c r="E10" s="478" t="s">
        <v>596</v>
      </c>
      <c r="F10" s="548" t="s">
        <v>2</v>
      </c>
      <c r="G10" s="479">
        <v>9</v>
      </c>
      <c r="H10" s="624"/>
      <c r="I10" s="625">
        <f t="shared" si="0"/>
        <v>0</v>
      </c>
    </row>
    <row r="11" spans="1:9" ht="15" customHeight="1">
      <c r="A11" s="797"/>
      <c r="B11" s="792" t="s">
        <v>688</v>
      </c>
      <c r="C11" s="467" t="s">
        <v>687</v>
      </c>
      <c r="D11" s="428">
        <v>90</v>
      </c>
      <c r="E11" s="478" t="s">
        <v>596</v>
      </c>
      <c r="F11" s="548" t="s">
        <v>2</v>
      </c>
      <c r="G11" s="479">
        <v>2</v>
      </c>
      <c r="H11" s="624"/>
      <c r="I11" s="625">
        <f t="shared" si="0"/>
        <v>0</v>
      </c>
    </row>
    <row r="12" spans="1:9" ht="15" customHeight="1">
      <c r="A12" s="797"/>
      <c r="B12" s="792"/>
      <c r="C12" s="467" t="s">
        <v>686</v>
      </c>
      <c r="D12" s="428">
        <v>90</v>
      </c>
      <c r="E12" s="478" t="s">
        <v>596</v>
      </c>
      <c r="F12" s="548" t="s">
        <v>2</v>
      </c>
      <c r="G12" s="479">
        <v>2</v>
      </c>
      <c r="H12" s="624"/>
      <c r="I12" s="625">
        <f t="shared" si="0"/>
        <v>0</v>
      </c>
    </row>
    <row r="13" spans="1:9" ht="15" customHeight="1">
      <c r="A13" s="797"/>
      <c r="B13" s="776" t="s">
        <v>685</v>
      </c>
      <c r="C13" s="467" t="s">
        <v>684</v>
      </c>
      <c r="D13" s="428">
        <v>105</v>
      </c>
      <c r="E13" s="478" t="s">
        <v>596</v>
      </c>
      <c r="F13" s="548" t="s">
        <v>2</v>
      </c>
      <c r="G13" s="479">
        <v>1</v>
      </c>
      <c r="H13" s="624"/>
      <c r="I13" s="625">
        <f t="shared" si="0"/>
        <v>0</v>
      </c>
    </row>
    <row r="14" spans="1:9" ht="15" customHeight="1">
      <c r="A14" s="797"/>
      <c r="B14" s="776"/>
      <c r="C14" s="467" t="s">
        <v>683</v>
      </c>
      <c r="D14" s="428">
        <v>105</v>
      </c>
      <c r="E14" s="478" t="s">
        <v>596</v>
      </c>
      <c r="F14" s="548" t="s">
        <v>2</v>
      </c>
      <c r="G14" s="479">
        <v>1</v>
      </c>
      <c r="H14" s="624"/>
      <c r="I14" s="625">
        <f t="shared" si="0"/>
        <v>0</v>
      </c>
    </row>
    <row r="15" spans="1:9" ht="15" customHeight="1">
      <c r="A15" s="797"/>
      <c r="B15" s="552" t="s">
        <v>682</v>
      </c>
      <c r="C15" s="467" t="s">
        <v>681</v>
      </c>
      <c r="D15" s="428">
        <v>110</v>
      </c>
      <c r="E15" s="478" t="s">
        <v>596</v>
      </c>
      <c r="F15" s="548" t="s">
        <v>2</v>
      </c>
      <c r="G15" s="479">
        <v>5</v>
      </c>
      <c r="H15" s="624"/>
      <c r="I15" s="625">
        <f t="shared" si="0"/>
        <v>0</v>
      </c>
    </row>
    <row r="16" spans="1:9" ht="15" customHeight="1">
      <c r="A16" s="797"/>
      <c r="B16" s="776" t="s">
        <v>680</v>
      </c>
      <c r="C16" s="467" t="s">
        <v>679</v>
      </c>
      <c r="D16" s="428">
        <v>115</v>
      </c>
      <c r="E16" s="478" t="s">
        <v>596</v>
      </c>
      <c r="F16" s="548" t="s">
        <v>2</v>
      </c>
      <c r="G16" s="479">
        <v>4</v>
      </c>
      <c r="H16" s="624"/>
      <c r="I16" s="625">
        <f t="shared" si="0"/>
        <v>0</v>
      </c>
    </row>
    <row r="17" spans="1:9" ht="15" customHeight="1">
      <c r="A17" s="797"/>
      <c r="B17" s="776"/>
      <c r="C17" s="467" t="s">
        <v>678</v>
      </c>
      <c r="D17" s="428">
        <v>115</v>
      </c>
      <c r="E17" s="478" t="s">
        <v>596</v>
      </c>
      <c r="F17" s="548" t="s">
        <v>2</v>
      </c>
      <c r="G17" s="479">
        <v>9</v>
      </c>
      <c r="H17" s="624"/>
      <c r="I17" s="625">
        <f t="shared" si="0"/>
        <v>0</v>
      </c>
    </row>
    <row r="18" spans="1:9" ht="15" customHeight="1">
      <c r="A18" s="797"/>
      <c r="B18" s="776"/>
      <c r="C18" s="467" t="s">
        <v>677</v>
      </c>
      <c r="D18" s="428">
        <v>115</v>
      </c>
      <c r="E18" s="478" t="s">
        <v>596</v>
      </c>
      <c r="F18" s="548" t="s">
        <v>2</v>
      </c>
      <c r="G18" s="479">
        <v>1</v>
      </c>
      <c r="H18" s="624"/>
      <c r="I18" s="625">
        <f t="shared" si="0"/>
        <v>0</v>
      </c>
    </row>
    <row r="19" spans="1:9" ht="15" customHeight="1">
      <c r="A19" s="797"/>
      <c r="B19" s="552" t="s">
        <v>676</v>
      </c>
      <c r="C19" s="467" t="s">
        <v>672</v>
      </c>
      <c r="D19" s="483">
        <v>117.5</v>
      </c>
      <c r="E19" s="478" t="s">
        <v>596</v>
      </c>
      <c r="F19" s="548" t="s">
        <v>2</v>
      </c>
      <c r="G19" s="479">
        <v>1</v>
      </c>
      <c r="H19" s="624"/>
      <c r="I19" s="625">
        <f t="shared" si="0"/>
        <v>0</v>
      </c>
    </row>
    <row r="20" spans="1:9" ht="15" customHeight="1">
      <c r="A20" s="797"/>
      <c r="B20" s="552" t="s">
        <v>675</v>
      </c>
      <c r="C20" s="467" t="s">
        <v>674</v>
      </c>
      <c r="D20" s="428">
        <v>120</v>
      </c>
      <c r="E20" s="478" t="s">
        <v>596</v>
      </c>
      <c r="F20" s="548" t="s">
        <v>2</v>
      </c>
      <c r="G20" s="479">
        <v>3</v>
      </c>
      <c r="H20" s="624"/>
      <c r="I20" s="625">
        <f t="shared" si="0"/>
        <v>0</v>
      </c>
    </row>
    <row r="21" spans="1:9" ht="15" customHeight="1">
      <c r="A21" s="797"/>
      <c r="B21" s="558" t="s">
        <v>673</v>
      </c>
      <c r="C21" s="467" t="s">
        <v>672</v>
      </c>
      <c r="D21" s="483">
        <v>122.5</v>
      </c>
      <c r="E21" s="478" t="s">
        <v>596</v>
      </c>
      <c r="F21" s="548" t="s">
        <v>2</v>
      </c>
      <c r="G21" s="479">
        <v>1</v>
      </c>
      <c r="H21" s="624"/>
      <c r="I21" s="625">
        <f t="shared" si="0"/>
        <v>0</v>
      </c>
    </row>
    <row r="22" spans="1:9" ht="15" customHeight="1">
      <c r="A22" s="797"/>
      <c r="B22" s="552" t="s">
        <v>671</v>
      </c>
      <c r="C22" s="467" t="s">
        <v>670</v>
      </c>
      <c r="D22" s="428">
        <v>130</v>
      </c>
      <c r="E22" s="478" t="s">
        <v>596</v>
      </c>
      <c r="F22" s="548" t="s">
        <v>2</v>
      </c>
      <c r="G22" s="479">
        <v>4</v>
      </c>
      <c r="H22" s="624"/>
      <c r="I22" s="625">
        <f t="shared" si="0"/>
        <v>0</v>
      </c>
    </row>
    <row r="23" spans="1:9" ht="15" customHeight="1">
      <c r="A23" s="797"/>
      <c r="B23" s="552" t="s">
        <v>669</v>
      </c>
      <c r="C23" s="467" t="s">
        <v>668</v>
      </c>
      <c r="D23" s="428">
        <v>155</v>
      </c>
      <c r="E23" s="478" t="s">
        <v>596</v>
      </c>
      <c r="F23" s="548" t="s">
        <v>2</v>
      </c>
      <c r="G23" s="479">
        <v>1</v>
      </c>
      <c r="H23" s="624"/>
      <c r="I23" s="625">
        <f t="shared" si="0"/>
        <v>0</v>
      </c>
    </row>
    <row r="24" spans="1:9" ht="15" customHeight="1">
      <c r="A24" s="797"/>
      <c r="B24" s="552" t="s">
        <v>667</v>
      </c>
      <c r="C24" s="467" t="s">
        <v>666</v>
      </c>
      <c r="D24" s="428">
        <v>165</v>
      </c>
      <c r="E24" s="478" t="s">
        <v>596</v>
      </c>
      <c r="F24" s="548" t="s">
        <v>2</v>
      </c>
      <c r="G24" s="479">
        <v>1</v>
      </c>
      <c r="H24" s="624"/>
      <c r="I24" s="625">
        <f t="shared" si="0"/>
        <v>0</v>
      </c>
    </row>
    <row r="25" spans="1:9" ht="15" customHeight="1">
      <c r="A25" s="797"/>
      <c r="B25" s="552" t="s">
        <v>665</v>
      </c>
      <c r="C25" s="467" t="s">
        <v>664</v>
      </c>
      <c r="D25" s="428">
        <v>175</v>
      </c>
      <c r="E25" s="478" t="s">
        <v>596</v>
      </c>
      <c r="F25" s="548" t="s">
        <v>2</v>
      </c>
      <c r="G25" s="479">
        <v>2</v>
      </c>
      <c r="H25" s="624"/>
      <c r="I25" s="625">
        <f t="shared" si="0"/>
        <v>0</v>
      </c>
    </row>
    <row r="26" spans="1:9" ht="15" customHeight="1">
      <c r="A26" s="797"/>
      <c r="B26" s="792" t="s">
        <v>663</v>
      </c>
      <c r="C26" s="467" t="s">
        <v>662</v>
      </c>
      <c r="D26" s="428">
        <v>185</v>
      </c>
      <c r="E26" s="478" t="s">
        <v>596</v>
      </c>
      <c r="F26" s="548" t="s">
        <v>2</v>
      </c>
      <c r="G26" s="479">
        <v>1</v>
      </c>
      <c r="H26" s="624"/>
      <c r="I26" s="625">
        <f t="shared" si="0"/>
        <v>0</v>
      </c>
    </row>
    <row r="27" spans="1:9" ht="15" customHeight="1">
      <c r="A27" s="797"/>
      <c r="B27" s="792"/>
      <c r="C27" s="467" t="s">
        <v>661</v>
      </c>
      <c r="D27" s="428">
        <v>185</v>
      </c>
      <c r="E27" s="478" t="s">
        <v>596</v>
      </c>
      <c r="F27" s="548" t="s">
        <v>2</v>
      </c>
      <c r="G27" s="479">
        <v>2</v>
      </c>
      <c r="H27" s="624"/>
      <c r="I27" s="625">
        <f t="shared" si="0"/>
        <v>0</v>
      </c>
    </row>
    <row r="28" spans="1:9" ht="15" customHeight="1">
      <c r="A28" s="797"/>
      <c r="B28" s="559" t="s">
        <v>660</v>
      </c>
      <c r="C28" s="467" t="s">
        <v>659</v>
      </c>
      <c r="D28" s="428">
        <v>190</v>
      </c>
      <c r="E28" s="478" t="s">
        <v>596</v>
      </c>
      <c r="F28" s="548" t="s">
        <v>2</v>
      </c>
      <c r="G28" s="479">
        <v>1</v>
      </c>
      <c r="H28" s="624"/>
      <c r="I28" s="625">
        <f t="shared" si="0"/>
        <v>0</v>
      </c>
    </row>
    <row r="29" spans="1:9" ht="15" customHeight="1">
      <c r="A29" s="797"/>
      <c r="B29" s="799" t="s">
        <v>658</v>
      </c>
      <c r="C29" s="467" t="s">
        <v>657</v>
      </c>
      <c r="D29" s="428">
        <v>200</v>
      </c>
      <c r="E29" s="478" t="s">
        <v>596</v>
      </c>
      <c r="F29" s="548" t="s">
        <v>2</v>
      </c>
      <c r="G29" s="479">
        <v>2</v>
      </c>
      <c r="H29" s="624"/>
      <c r="I29" s="625">
        <f t="shared" si="0"/>
        <v>0</v>
      </c>
    </row>
    <row r="30" spans="1:9" ht="15" customHeight="1">
      <c r="A30" s="797"/>
      <c r="B30" s="799"/>
      <c r="C30" s="467" t="s">
        <v>656</v>
      </c>
      <c r="D30" s="428">
        <v>200</v>
      </c>
      <c r="E30" s="478" t="s">
        <v>596</v>
      </c>
      <c r="F30" s="548" t="s">
        <v>2</v>
      </c>
      <c r="G30" s="479">
        <v>1</v>
      </c>
      <c r="H30" s="624"/>
      <c r="I30" s="625">
        <f t="shared" si="0"/>
        <v>0</v>
      </c>
    </row>
    <row r="31" spans="1:9" ht="15" customHeight="1">
      <c r="A31" s="797"/>
      <c r="B31" s="776" t="s">
        <v>655</v>
      </c>
      <c r="C31" s="467" t="s">
        <v>654</v>
      </c>
      <c r="D31" s="428">
        <v>205</v>
      </c>
      <c r="E31" s="478" t="s">
        <v>596</v>
      </c>
      <c r="F31" s="548" t="s">
        <v>2</v>
      </c>
      <c r="G31" s="479">
        <v>1</v>
      </c>
      <c r="H31" s="624"/>
      <c r="I31" s="625">
        <f t="shared" si="0"/>
        <v>0</v>
      </c>
    </row>
    <row r="32" spans="1:9" ht="15" customHeight="1">
      <c r="A32" s="797"/>
      <c r="B32" s="776"/>
      <c r="C32" s="467" t="s">
        <v>653</v>
      </c>
      <c r="D32" s="428">
        <v>205</v>
      </c>
      <c r="E32" s="478" t="s">
        <v>596</v>
      </c>
      <c r="F32" s="548" t="s">
        <v>2</v>
      </c>
      <c r="G32" s="479">
        <v>1</v>
      </c>
      <c r="H32" s="624"/>
      <c r="I32" s="625">
        <f t="shared" si="0"/>
        <v>0</v>
      </c>
    </row>
    <row r="33" spans="1:9" ht="15" customHeight="1">
      <c r="A33" s="797"/>
      <c r="B33" s="776" t="s">
        <v>652</v>
      </c>
      <c r="C33" s="467" t="s">
        <v>651</v>
      </c>
      <c r="D33" s="428">
        <v>215</v>
      </c>
      <c r="E33" s="478" t="s">
        <v>596</v>
      </c>
      <c r="F33" s="548" t="s">
        <v>2</v>
      </c>
      <c r="G33" s="479">
        <v>2</v>
      </c>
      <c r="H33" s="624"/>
      <c r="I33" s="625">
        <f t="shared" si="0"/>
        <v>0</v>
      </c>
    </row>
    <row r="34" spans="1:9" ht="15" customHeight="1">
      <c r="A34" s="797"/>
      <c r="B34" s="776"/>
      <c r="C34" s="467" t="s">
        <v>650</v>
      </c>
      <c r="D34" s="428">
        <v>215</v>
      </c>
      <c r="E34" s="478" t="s">
        <v>596</v>
      </c>
      <c r="F34" s="548" t="s">
        <v>2</v>
      </c>
      <c r="G34" s="479">
        <v>1</v>
      </c>
      <c r="H34" s="624"/>
      <c r="I34" s="625">
        <f t="shared" si="0"/>
        <v>0</v>
      </c>
    </row>
    <row r="35" spans="1:9" ht="15" customHeight="1">
      <c r="A35" s="797"/>
      <c r="B35" s="559" t="s">
        <v>649</v>
      </c>
      <c r="C35" s="467" t="s">
        <v>648</v>
      </c>
      <c r="D35" s="428">
        <v>220</v>
      </c>
      <c r="E35" s="478" t="s">
        <v>596</v>
      </c>
      <c r="F35" s="548" t="s">
        <v>2</v>
      </c>
      <c r="G35" s="479">
        <v>2</v>
      </c>
      <c r="H35" s="624"/>
      <c r="I35" s="625">
        <f t="shared" si="0"/>
        <v>0</v>
      </c>
    </row>
    <row r="36" spans="1:9" ht="15" customHeight="1">
      <c r="A36" s="797"/>
      <c r="B36" s="559" t="s">
        <v>647</v>
      </c>
      <c r="C36" s="467" t="s">
        <v>646</v>
      </c>
      <c r="D36" s="428">
        <v>235</v>
      </c>
      <c r="E36" s="478" t="s">
        <v>596</v>
      </c>
      <c r="F36" s="548" t="s">
        <v>2</v>
      </c>
      <c r="G36" s="479">
        <v>1</v>
      </c>
      <c r="H36" s="624"/>
      <c r="I36" s="625">
        <f t="shared" si="0"/>
        <v>0</v>
      </c>
    </row>
    <row r="37" spans="1:9" ht="15" customHeight="1">
      <c r="A37" s="797"/>
      <c r="B37" s="552" t="s">
        <v>645</v>
      </c>
      <c r="C37" s="467" t="s">
        <v>644</v>
      </c>
      <c r="D37" s="428">
        <v>310</v>
      </c>
      <c r="E37" s="478" t="s">
        <v>596</v>
      </c>
      <c r="F37" s="548" t="s">
        <v>2</v>
      </c>
      <c r="G37" s="479">
        <v>2</v>
      </c>
      <c r="H37" s="624"/>
      <c r="I37" s="625">
        <f t="shared" si="0"/>
        <v>0</v>
      </c>
    </row>
    <row r="38" spans="1:9" ht="15" customHeight="1">
      <c r="A38" s="797"/>
      <c r="B38" s="559" t="s">
        <v>643</v>
      </c>
      <c r="C38" s="467" t="s">
        <v>642</v>
      </c>
      <c r="D38" s="428">
        <v>315</v>
      </c>
      <c r="E38" s="478" t="s">
        <v>596</v>
      </c>
      <c r="F38" s="548" t="s">
        <v>2</v>
      </c>
      <c r="G38" s="479">
        <v>1</v>
      </c>
      <c r="H38" s="624"/>
      <c r="I38" s="625">
        <f t="shared" si="0"/>
        <v>0</v>
      </c>
    </row>
    <row r="39" spans="1:9" ht="15" customHeight="1">
      <c r="A39" s="797"/>
      <c r="B39" s="799" t="s">
        <v>641</v>
      </c>
      <c r="C39" s="467" t="s">
        <v>640</v>
      </c>
      <c r="D39" s="428">
        <v>320</v>
      </c>
      <c r="E39" s="478" t="s">
        <v>596</v>
      </c>
      <c r="F39" s="548" t="s">
        <v>2</v>
      </c>
      <c r="G39" s="479">
        <v>2</v>
      </c>
      <c r="H39" s="624"/>
      <c r="I39" s="625">
        <f t="shared" si="0"/>
        <v>0</v>
      </c>
    </row>
    <row r="40" spans="1:9" ht="15" customHeight="1">
      <c r="A40" s="797"/>
      <c r="B40" s="799"/>
      <c r="C40" s="467" t="s">
        <v>639</v>
      </c>
      <c r="D40" s="428">
        <v>320</v>
      </c>
      <c r="E40" s="478" t="s">
        <v>596</v>
      </c>
      <c r="F40" s="548" t="s">
        <v>2</v>
      </c>
      <c r="G40" s="479">
        <v>2</v>
      </c>
      <c r="H40" s="624"/>
      <c r="I40" s="625">
        <f t="shared" si="0"/>
        <v>0</v>
      </c>
    </row>
    <row r="41" spans="1:9" ht="15" customHeight="1">
      <c r="A41" s="797"/>
      <c r="B41" s="799"/>
      <c r="C41" s="467" t="s">
        <v>638</v>
      </c>
      <c r="D41" s="428">
        <v>320</v>
      </c>
      <c r="E41" s="478" t="s">
        <v>596</v>
      </c>
      <c r="F41" s="548" t="s">
        <v>2</v>
      </c>
      <c r="G41" s="479">
        <v>1</v>
      </c>
      <c r="H41" s="624"/>
      <c r="I41" s="625">
        <f t="shared" si="0"/>
        <v>0</v>
      </c>
    </row>
    <row r="42" spans="1:9" ht="15" customHeight="1">
      <c r="A42" s="797"/>
      <c r="B42" s="799"/>
      <c r="C42" s="467" t="s">
        <v>637</v>
      </c>
      <c r="D42" s="428">
        <v>320</v>
      </c>
      <c r="E42" s="478" t="s">
        <v>596</v>
      </c>
      <c r="F42" s="548" t="s">
        <v>2</v>
      </c>
      <c r="G42" s="479">
        <v>1</v>
      </c>
      <c r="H42" s="624"/>
      <c r="I42" s="625">
        <f t="shared" si="0"/>
        <v>0</v>
      </c>
    </row>
    <row r="43" spans="1:9" ht="15" customHeight="1">
      <c r="A43" s="797"/>
      <c r="B43" s="799"/>
      <c r="C43" s="467" t="s">
        <v>636</v>
      </c>
      <c r="D43" s="428">
        <v>320</v>
      </c>
      <c r="E43" s="478" t="s">
        <v>596</v>
      </c>
      <c r="F43" s="548" t="s">
        <v>2</v>
      </c>
      <c r="G43" s="479">
        <v>2</v>
      </c>
      <c r="H43" s="624"/>
      <c r="I43" s="625">
        <f t="shared" si="0"/>
        <v>0</v>
      </c>
    </row>
    <row r="44" spans="1:9" ht="15" customHeight="1">
      <c r="A44" s="797"/>
      <c r="B44" s="559" t="s">
        <v>635</v>
      </c>
      <c r="C44" s="467" t="s">
        <v>634</v>
      </c>
      <c r="D44" s="428">
        <v>335</v>
      </c>
      <c r="E44" s="478" t="s">
        <v>596</v>
      </c>
      <c r="F44" s="548" t="s">
        <v>2</v>
      </c>
      <c r="G44" s="479">
        <v>1</v>
      </c>
      <c r="H44" s="624"/>
      <c r="I44" s="625">
        <f t="shared" si="0"/>
        <v>0</v>
      </c>
    </row>
    <row r="45" spans="1:9" ht="15" customHeight="1">
      <c r="A45" s="797"/>
      <c r="B45" s="776" t="s">
        <v>633</v>
      </c>
      <c r="C45" s="467" t="s">
        <v>632</v>
      </c>
      <c r="D45" s="428">
        <v>350</v>
      </c>
      <c r="E45" s="478" t="s">
        <v>596</v>
      </c>
      <c r="F45" s="548" t="s">
        <v>2</v>
      </c>
      <c r="G45" s="479">
        <v>1</v>
      </c>
      <c r="H45" s="624"/>
      <c r="I45" s="625">
        <f t="shared" si="0"/>
        <v>0</v>
      </c>
    </row>
    <row r="46" spans="1:9" ht="15" customHeight="1">
      <c r="A46" s="797"/>
      <c r="B46" s="776"/>
      <c r="C46" s="467" t="s">
        <v>631</v>
      </c>
      <c r="D46" s="428">
        <v>350</v>
      </c>
      <c r="E46" s="478" t="s">
        <v>596</v>
      </c>
      <c r="F46" s="548" t="s">
        <v>2</v>
      </c>
      <c r="G46" s="479">
        <v>1</v>
      </c>
      <c r="H46" s="624"/>
      <c r="I46" s="625">
        <f t="shared" si="0"/>
        <v>0</v>
      </c>
    </row>
    <row r="47" spans="1:9" ht="15" customHeight="1">
      <c r="A47" s="797"/>
      <c r="B47" s="552" t="s">
        <v>630</v>
      </c>
      <c r="C47" s="467" t="s">
        <v>629</v>
      </c>
      <c r="D47" s="428">
        <v>375</v>
      </c>
      <c r="E47" s="478" t="s">
        <v>596</v>
      </c>
      <c r="F47" s="548" t="s">
        <v>2</v>
      </c>
      <c r="G47" s="479">
        <v>1</v>
      </c>
      <c r="H47" s="624"/>
      <c r="I47" s="625">
        <f t="shared" si="0"/>
        <v>0</v>
      </c>
    </row>
    <row r="48" spans="1:9" ht="15" customHeight="1">
      <c r="A48" s="797"/>
      <c r="B48" s="799" t="s">
        <v>628</v>
      </c>
      <c r="C48" s="467" t="s">
        <v>627</v>
      </c>
      <c r="D48" s="428">
        <v>380</v>
      </c>
      <c r="E48" s="478" t="s">
        <v>596</v>
      </c>
      <c r="F48" s="548" t="s">
        <v>2</v>
      </c>
      <c r="G48" s="479">
        <v>2</v>
      </c>
      <c r="H48" s="624"/>
      <c r="I48" s="625">
        <f t="shared" si="0"/>
        <v>0</v>
      </c>
    </row>
    <row r="49" spans="1:9" ht="15" customHeight="1">
      <c r="A49" s="797"/>
      <c r="B49" s="799"/>
      <c r="C49" s="467" t="s">
        <v>626</v>
      </c>
      <c r="D49" s="428">
        <v>380</v>
      </c>
      <c r="E49" s="478" t="s">
        <v>596</v>
      </c>
      <c r="F49" s="548" t="s">
        <v>2</v>
      </c>
      <c r="G49" s="479">
        <v>1</v>
      </c>
      <c r="H49" s="624"/>
      <c r="I49" s="625">
        <f t="shared" si="0"/>
        <v>0</v>
      </c>
    </row>
    <row r="50" spans="1:9" ht="15" customHeight="1">
      <c r="A50" s="797"/>
      <c r="B50" s="799"/>
      <c r="C50" s="467" t="s">
        <v>625</v>
      </c>
      <c r="D50" s="428">
        <v>380</v>
      </c>
      <c r="E50" s="478" t="s">
        <v>596</v>
      </c>
      <c r="F50" s="548" t="s">
        <v>2</v>
      </c>
      <c r="G50" s="479">
        <v>1</v>
      </c>
      <c r="H50" s="624"/>
      <c r="I50" s="625">
        <f t="shared" si="0"/>
        <v>0</v>
      </c>
    </row>
    <row r="51" spans="1:9" ht="15" customHeight="1">
      <c r="A51" s="797"/>
      <c r="B51" s="799"/>
      <c r="C51" s="467" t="s">
        <v>624</v>
      </c>
      <c r="D51" s="428">
        <v>380</v>
      </c>
      <c r="E51" s="478" t="s">
        <v>596</v>
      </c>
      <c r="F51" s="548" t="s">
        <v>2</v>
      </c>
      <c r="G51" s="479">
        <v>3</v>
      </c>
      <c r="H51" s="624"/>
      <c r="I51" s="625">
        <f t="shared" si="0"/>
        <v>0</v>
      </c>
    </row>
    <row r="52" spans="1:9" ht="15" customHeight="1">
      <c r="A52" s="797"/>
      <c r="B52" s="799"/>
      <c r="C52" s="467" t="s">
        <v>623</v>
      </c>
      <c r="D52" s="428">
        <v>380</v>
      </c>
      <c r="E52" s="478" t="s">
        <v>596</v>
      </c>
      <c r="F52" s="548" t="s">
        <v>2</v>
      </c>
      <c r="G52" s="479">
        <v>1</v>
      </c>
      <c r="H52" s="624"/>
      <c r="I52" s="625">
        <f t="shared" si="0"/>
        <v>0</v>
      </c>
    </row>
    <row r="53" spans="1:9" ht="15" customHeight="1">
      <c r="A53" s="797"/>
      <c r="B53" s="552" t="s">
        <v>622</v>
      </c>
      <c r="C53" s="467" t="s">
        <v>621</v>
      </c>
      <c r="D53" s="428">
        <v>425</v>
      </c>
      <c r="E53" s="478" t="s">
        <v>596</v>
      </c>
      <c r="F53" s="548" t="s">
        <v>2</v>
      </c>
      <c r="G53" s="479">
        <v>1</v>
      </c>
      <c r="H53" s="624"/>
      <c r="I53" s="625">
        <f t="shared" si="0"/>
        <v>0</v>
      </c>
    </row>
    <row r="54" spans="1:9" ht="15" customHeight="1">
      <c r="A54" s="797"/>
      <c r="B54" s="559" t="s">
        <v>620</v>
      </c>
      <c r="C54" s="467" t="s">
        <v>619</v>
      </c>
      <c r="D54" s="428">
        <v>435</v>
      </c>
      <c r="E54" s="478" t="s">
        <v>596</v>
      </c>
      <c r="F54" s="548" t="s">
        <v>2</v>
      </c>
      <c r="G54" s="479">
        <v>1</v>
      </c>
      <c r="H54" s="624"/>
      <c r="I54" s="625">
        <f t="shared" si="0"/>
        <v>0</v>
      </c>
    </row>
    <row r="55" spans="1:9" ht="15" customHeight="1">
      <c r="A55" s="797"/>
      <c r="B55" s="559" t="s">
        <v>618</v>
      </c>
      <c r="C55" s="467" t="s">
        <v>617</v>
      </c>
      <c r="D55" s="428">
        <v>440</v>
      </c>
      <c r="E55" s="478" t="s">
        <v>596</v>
      </c>
      <c r="F55" s="548" t="s">
        <v>2</v>
      </c>
      <c r="G55" s="479">
        <v>4</v>
      </c>
      <c r="H55" s="624"/>
      <c r="I55" s="625">
        <f t="shared" si="0"/>
        <v>0</v>
      </c>
    </row>
    <row r="56" spans="1:9" ht="15.75" customHeight="1">
      <c r="A56" s="797"/>
      <c r="B56" s="799" t="s">
        <v>616</v>
      </c>
      <c r="C56" s="467" t="s">
        <v>615</v>
      </c>
      <c r="D56" s="428">
        <v>445</v>
      </c>
      <c r="E56" s="478" t="s">
        <v>596</v>
      </c>
      <c r="F56" s="548" t="s">
        <v>2</v>
      </c>
      <c r="G56" s="479">
        <v>12</v>
      </c>
      <c r="H56" s="624"/>
      <c r="I56" s="625">
        <f t="shared" si="0"/>
        <v>0</v>
      </c>
    </row>
    <row r="57" spans="1:9" ht="15" customHeight="1">
      <c r="A57" s="797"/>
      <c r="B57" s="799"/>
      <c r="C57" s="467" t="s">
        <v>614</v>
      </c>
      <c r="D57" s="428">
        <v>445</v>
      </c>
      <c r="E57" s="478" t="s">
        <v>596</v>
      </c>
      <c r="F57" s="548" t="s">
        <v>2</v>
      </c>
      <c r="G57" s="479">
        <v>2</v>
      </c>
      <c r="H57" s="624"/>
      <c r="I57" s="625">
        <f t="shared" si="0"/>
        <v>0</v>
      </c>
    </row>
    <row r="58" spans="1:9" ht="15" customHeight="1">
      <c r="A58" s="797"/>
      <c r="B58" s="799" t="s">
        <v>613</v>
      </c>
      <c r="C58" s="467" t="s">
        <v>612</v>
      </c>
      <c r="D58" s="428">
        <v>450</v>
      </c>
      <c r="E58" s="478" t="s">
        <v>596</v>
      </c>
      <c r="F58" s="548" t="s">
        <v>2</v>
      </c>
      <c r="G58" s="479">
        <v>4</v>
      </c>
      <c r="H58" s="624"/>
      <c r="I58" s="625">
        <f t="shared" si="0"/>
        <v>0</v>
      </c>
    </row>
    <row r="59" spans="1:9" ht="15" customHeight="1">
      <c r="A59" s="797"/>
      <c r="B59" s="799"/>
      <c r="C59" s="467" t="s">
        <v>611</v>
      </c>
      <c r="D59" s="428">
        <v>450</v>
      </c>
      <c r="E59" s="478" t="s">
        <v>596</v>
      </c>
      <c r="F59" s="548" t="s">
        <v>2</v>
      </c>
      <c r="G59" s="479">
        <v>4</v>
      </c>
      <c r="H59" s="624"/>
      <c r="I59" s="625">
        <f t="shared" si="0"/>
        <v>0</v>
      </c>
    </row>
    <row r="60" spans="1:9" ht="15" customHeight="1">
      <c r="A60" s="797"/>
      <c r="B60" s="799"/>
      <c r="C60" s="467" t="s">
        <v>610</v>
      </c>
      <c r="D60" s="428">
        <v>450</v>
      </c>
      <c r="E60" s="478" t="s">
        <v>596</v>
      </c>
      <c r="F60" s="548" t="s">
        <v>2</v>
      </c>
      <c r="G60" s="479">
        <v>2</v>
      </c>
      <c r="H60" s="624"/>
      <c r="I60" s="625">
        <f t="shared" si="0"/>
        <v>0</v>
      </c>
    </row>
    <row r="61" spans="1:9" ht="15" customHeight="1">
      <c r="A61" s="797"/>
      <c r="B61" s="559" t="s">
        <v>609</v>
      </c>
      <c r="C61" s="467" t="s">
        <v>608</v>
      </c>
      <c r="D61" s="428">
        <v>480</v>
      </c>
      <c r="E61" s="478" t="s">
        <v>596</v>
      </c>
      <c r="F61" s="548" t="s">
        <v>2</v>
      </c>
      <c r="G61" s="479">
        <v>4</v>
      </c>
      <c r="H61" s="624"/>
      <c r="I61" s="625">
        <f t="shared" si="0"/>
        <v>0</v>
      </c>
    </row>
    <row r="62" spans="1:9" ht="15" customHeight="1">
      <c r="A62" s="797"/>
      <c r="B62" s="799" t="s">
        <v>607</v>
      </c>
      <c r="C62" s="467" t="s">
        <v>606</v>
      </c>
      <c r="D62" s="428">
        <v>485</v>
      </c>
      <c r="E62" s="478" t="s">
        <v>596</v>
      </c>
      <c r="F62" s="548" t="s">
        <v>2</v>
      </c>
      <c r="G62" s="479">
        <v>4</v>
      </c>
      <c r="H62" s="624"/>
      <c r="I62" s="625">
        <f t="shared" si="0"/>
        <v>0</v>
      </c>
    </row>
    <row r="63" spans="1:9" ht="15" customHeight="1">
      <c r="A63" s="797"/>
      <c r="B63" s="799"/>
      <c r="C63" s="467" t="s">
        <v>605</v>
      </c>
      <c r="D63" s="428">
        <v>485</v>
      </c>
      <c r="E63" s="478" t="s">
        <v>596</v>
      </c>
      <c r="F63" s="548" t="s">
        <v>2</v>
      </c>
      <c r="G63" s="479">
        <v>4</v>
      </c>
      <c r="H63" s="624"/>
      <c r="I63" s="625">
        <f t="shared" si="0"/>
        <v>0</v>
      </c>
    </row>
    <row r="64" spans="1:9" ht="15" customHeight="1">
      <c r="A64" s="798"/>
      <c r="B64" s="559" t="s">
        <v>604</v>
      </c>
      <c r="C64" s="467" t="s">
        <v>603</v>
      </c>
      <c r="D64" s="428">
        <v>500</v>
      </c>
      <c r="E64" s="478" t="s">
        <v>596</v>
      </c>
      <c r="F64" s="548" t="s">
        <v>2</v>
      </c>
      <c r="G64" s="479">
        <v>1</v>
      </c>
      <c r="H64" s="624"/>
      <c r="I64" s="625">
        <f t="shared" si="0"/>
        <v>0</v>
      </c>
    </row>
    <row r="65" spans="1:9" ht="15" customHeight="1">
      <c r="A65" s="793"/>
      <c r="B65" s="792" t="s">
        <v>602</v>
      </c>
      <c r="C65" s="467" t="s">
        <v>601</v>
      </c>
      <c r="D65" s="428">
        <v>505</v>
      </c>
      <c r="E65" s="478" t="s">
        <v>596</v>
      </c>
      <c r="F65" s="548" t="s">
        <v>2</v>
      </c>
      <c r="G65" s="479">
        <v>4</v>
      </c>
      <c r="H65" s="624"/>
      <c r="I65" s="625">
        <f t="shared" si="0"/>
        <v>0</v>
      </c>
    </row>
    <row r="66" spans="1:9" ht="15" customHeight="1">
      <c r="A66" s="794"/>
      <c r="B66" s="792"/>
      <c r="C66" s="467" t="s">
        <v>600</v>
      </c>
      <c r="D66" s="428">
        <v>505</v>
      </c>
      <c r="E66" s="478" t="s">
        <v>596</v>
      </c>
      <c r="F66" s="548" t="s">
        <v>2</v>
      </c>
      <c r="G66" s="479">
        <v>1</v>
      </c>
      <c r="H66" s="624"/>
      <c r="I66" s="625">
        <f t="shared" si="0"/>
        <v>0</v>
      </c>
    </row>
    <row r="67" spans="1:9" ht="15" customHeight="1">
      <c r="A67" s="794"/>
      <c r="B67" s="792"/>
      <c r="C67" s="467" t="s">
        <v>599</v>
      </c>
      <c r="D67" s="428">
        <v>505</v>
      </c>
      <c r="E67" s="478" t="s">
        <v>596</v>
      </c>
      <c r="F67" s="548" t="s">
        <v>2</v>
      </c>
      <c r="G67" s="479">
        <v>2</v>
      </c>
      <c r="H67" s="624"/>
      <c r="I67" s="625">
        <f t="shared" si="0"/>
        <v>0</v>
      </c>
    </row>
    <row r="68" spans="1:9" ht="15" customHeight="1">
      <c r="A68" s="795"/>
      <c r="B68" s="559" t="s">
        <v>598</v>
      </c>
      <c r="C68" s="467" t="s">
        <v>597</v>
      </c>
      <c r="D68" s="428">
        <v>600</v>
      </c>
      <c r="E68" s="478" t="s">
        <v>596</v>
      </c>
      <c r="F68" s="548" t="s">
        <v>2</v>
      </c>
      <c r="G68" s="479">
        <v>1</v>
      </c>
      <c r="H68" s="624"/>
      <c r="I68" s="625">
        <f t="shared" si="0"/>
        <v>0</v>
      </c>
    </row>
    <row r="69" spans="1:9" ht="7.5" customHeight="1">
      <c r="A69" s="608"/>
      <c r="F69" s="609"/>
      <c r="G69" s="642"/>
    </row>
    <row r="70" spans="1:9" s="615" customFormat="1" ht="20.100000000000001" customHeight="1">
      <c r="A70" s="603">
        <v>600</v>
      </c>
      <c r="B70" s="604" t="s">
        <v>1050</v>
      </c>
      <c r="C70" s="604"/>
      <c r="D70" s="604"/>
      <c r="E70" s="605"/>
      <c r="F70" s="606"/>
      <c r="G70" s="620"/>
      <c r="H70" s="620" t="s">
        <v>147</v>
      </c>
      <c r="I70" s="619">
        <f>SUM(I7:I69)</f>
        <v>0</v>
      </c>
    </row>
  </sheetData>
  <mergeCells count="25">
    <mergeCell ref="B33:B34"/>
    <mergeCell ref="B26:B27"/>
    <mergeCell ref="A65:A68"/>
    <mergeCell ref="A6:A64"/>
    <mergeCell ref="B16:B18"/>
    <mergeCell ref="B11:B12"/>
    <mergeCell ref="B13:B14"/>
    <mergeCell ref="B31:B32"/>
    <mergeCell ref="B39:B43"/>
    <mergeCell ref="B29:B30"/>
    <mergeCell ref="B56:B57"/>
    <mergeCell ref="B58:B60"/>
    <mergeCell ref="B62:B63"/>
    <mergeCell ref="B65:B67"/>
    <mergeCell ref="B45:B46"/>
    <mergeCell ref="B48:B52"/>
    <mergeCell ref="F6:I6"/>
    <mergeCell ref="A1:A2"/>
    <mergeCell ref="B1:B2"/>
    <mergeCell ref="C1:E2"/>
    <mergeCell ref="B4:I4"/>
    <mergeCell ref="C6:E6"/>
    <mergeCell ref="F1:F2"/>
    <mergeCell ref="G1:G2"/>
    <mergeCell ref="H1:I1"/>
  </mergeCells>
  <pageMargins left="0.70866141732283472" right="0.70866141732283472" top="0.74803149606299213" bottom="0.74803149606299213" header="0.31496062992125984" footer="0.31496062992125984"/>
  <pageSetup paperSize="9" scale="74" fitToWidth="0" fitToHeight="0" orientation="portrait" r:id="rId1"/>
  <headerFooter>
    <oddHeader>&amp;L&amp;"Exo,Bold"&amp;9                          &amp;C&amp;"Exo,Bold"&amp;8DINOCOP d.o.o.&amp;"Exo,Regular" / Pušća 103 / HR – 51513 Omišalj / oib 12459462285 / t. +38551 841 666 / e. dinocop@dinocop.hr</oddHeader>
    <oddFooter>&amp;L&amp;"Exo,Bold"&amp;8broj projekta:&amp;"Exo,Regular" PR-2-2016-420
&amp;"Exo,Bold"vrsta projekta: &amp;"Exo,Regular"ENERGETSKA OBNOVA OSNOVNE ŠKOLE PEHLIN &amp;R&amp;"Exo,Regular"&amp;8stranica&amp;"Exo,Bold" &amp;P/&amp;N</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28"/>
  <sheetViews>
    <sheetView showGridLines="0" topLeftCell="A26" zoomScaleNormal="100" zoomScaleSheetLayoutView="100" workbookViewId="0">
      <selection activeCell="F26" sqref="F26"/>
    </sheetView>
  </sheetViews>
  <sheetFormatPr defaultColWidth="8.5703125" defaultRowHeight="15"/>
  <cols>
    <col min="1" max="1" width="5.42578125" style="133" customWidth="1"/>
    <col min="2" max="2" width="19.85546875" style="133" bestFit="1" customWidth="1"/>
    <col min="3" max="3" width="46.5703125" style="133" customWidth="1"/>
    <col min="4" max="4" width="6.42578125" style="133" customWidth="1"/>
    <col min="5" max="5" width="10.140625" style="133" customWidth="1"/>
    <col min="6" max="6" width="12.140625" style="622" customWidth="1"/>
    <col min="7" max="7" width="15" style="622" customWidth="1"/>
    <col min="8" max="8" width="10.42578125" style="133" customWidth="1"/>
    <col min="9" max="16384" width="8.5703125" style="133"/>
  </cols>
  <sheetData>
    <row r="1" spans="1:7">
      <c r="A1" s="759" t="s">
        <v>181</v>
      </c>
      <c r="B1" s="760" t="s">
        <v>180</v>
      </c>
      <c r="C1" s="761" t="s">
        <v>179</v>
      </c>
      <c r="D1" s="762" t="s">
        <v>178</v>
      </c>
      <c r="E1" s="763" t="s">
        <v>177</v>
      </c>
      <c r="F1" s="756" t="s">
        <v>176</v>
      </c>
      <c r="G1" s="756"/>
    </row>
    <row r="2" spans="1:7" ht="15" customHeight="1">
      <c r="A2" s="759"/>
      <c r="B2" s="760"/>
      <c r="C2" s="761"/>
      <c r="D2" s="762"/>
      <c r="E2" s="763"/>
      <c r="F2" s="623" t="s">
        <v>175</v>
      </c>
      <c r="G2" s="623" t="s">
        <v>174</v>
      </c>
    </row>
    <row r="3" spans="1:7" ht="7.5" customHeight="1">
      <c r="A3" s="608"/>
      <c r="D3" s="609"/>
      <c r="E3" s="642"/>
    </row>
    <row r="4" spans="1:7">
      <c r="A4" s="612">
        <v>700</v>
      </c>
      <c r="B4" s="758" t="s">
        <v>697</v>
      </c>
      <c r="C4" s="758"/>
      <c r="D4" s="758"/>
      <c r="E4" s="758"/>
      <c r="F4" s="758"/>
      <c r="G4" s="758"/>
    </row>
    <row r="5" spans="1:7" ht="7.5" customHeight="1">
      <c r="A5" s="608"/>
      <c r="D5" s="609"/>
      <c r="E5" s="642"/>
    </row>
    <row r="6" spans="1:7" ht="42.6" customHeight="1">
      <c r="A6" s="800" t="s">
        <v>1185</v>
      </c>
      <c r="B6" s="781"/>
      <c r="C6" s="781"/>
      <c r="D6" s="781"/>
      <c r="E6" s="781"/>
      <c r="F6" s="781"/>
      <c r="G6" s="781"/>
    </row>
    <row r="7" spans="1:7" s="613" customFormat="1" ht="124.5" customHeight="1">
      <c r="A7" s="549">
        <v>701</v>
      </c>
      <c r="B7" s="550" t="s">
        <v>730</v>
      </c>
      <c r="C7" s="551" t="s">
        <v>729</v>
      </c>
      <c r="D7" s="433" t="s">
        <v>202</v>
      </c>
      <c r="E7" s="479">
        <v>121</v>
      </c>
      <c r="F7" s="624"/>
      <c r="G7" s="625">
        <f>E7*F7</f>
        <v>0</v>
      </c>
    </row>
    <row r="8" spans="1:7" ht="149.25" customHeight="1">
      <c r="A8" s="547">
        <v>702</v>
      </c>
      <c r="B8" s="432" t="s">
        <v>728</v>
      </c>
      <c r="C8" s="560" t="s">
        <v>1080</v>
      </c>
      <c r="D8" s="433" t="s">
        <v>254</v>
      </c>
      <c r="E8" s="475">
        <v>121</v>
      </c>
      <c r="F8" s="628"/>
      <c r="G8" s="625">
        <f>E8*F8</f>
        <v>0</v>
      </c>
    </row>
    <row r="9" spans="1:7" s="651" customFormat="1" ht="137.25" customHeight="1">
      <c r="A9" s="553">
        <v>703</v>
      </c>
      <c r="B9" s="554" t="s">
        <v>727</v>
      </c>
      <c r="C9" s="555" t="s">
        <v>1132</v>
      </c>
      <c r="D9" s="476" t="s">
        <v>202</v>
      </c>
      <c r="E9" s="472">
        <v>152</v>
      </c>
      <c r="F9" s="640"/>
      <c r="G9" s="625">
        <f t="shared" ref="G9:G26" si="0">E9*F9</f>
        <v>0</v>
      </c>
    </row>
    <row r="10" spans="1:7" ht="126.75" customHeight="1">
      <c r="A10" s="549">
        <v>704</v>
      </c>
      <c r="B10" s="550" t="s">
        <v>726</v>
      </c>
      <c r="C10" s="551" t="s">
        <v>725</v>
      </c>
      <c r="D10" s="433" t="s">
        <v>202</v>
      </c>
      <c r="E10" s="479">
        <v>115</v>
      </c>
      <c r="F10" s="624"/>
      <c r="G10" s="625">
        <f t="shared" si="0"/>
        <v>0</v>
      </c>
    </row>
    <row r="11" spans="1:7" s="136" customFormat="1" ht="168">
      <c r="A11" s="549">
        <v>705</v>
      </c>
      <c r="B11" s="432" t="s">
        <v>724</v>
      </c>
      <c r="C11" s="551" t="s">
        <v>723</v>
      </c>
      <c r="D11" s="433" t="s">
        <v>202</v>
      </c>
      <c r="E11" s="479">
        <v>92</v>
      </c>
      <c r="F11" s="624"/>
      <c r="G11" s="625">
        <f t="shared" si="0"/>
        <v>0</v>
      </c>
    </row>
    <row r="12" spans="1:7" ht="157.5" customHeight="1">
      <c r="A12" s="547">
        <v>706</v>
      </c>
      <c r="B12" s="432" t="s">
        <v>722</v>
      </c>
      <c r="C12" s="467" t="s">
        <v>721</v>
      </c>
      <c r="D12" s="433" t="s">
        <v>254</v>
      </c>
      <c r="E12" s="475">
        <v>8</v>
      </c>
      <c r="F12" s="628"/>
      <c r="G12" s="625">
        <f t="shared" si="0"/>
        <v>0</v>
      </c>
    </row>
    <row r="13" spans="1:7" ht="120" customHeight="1">
      <c r="A13" s="549">
        <v>707</v>
      </c>
      <c r="B13" s="432" t="s">
        <v>720</v>
      </c>
      <c r="C13" s="652" t="s">
        <v>719</v>
      </c>
      <c r="D13" s="433" t="s">
        <v>202</v>
      </c>
      <c r="E13" s="479">
        <v>3</v>
      </c>
      <c r="F13" s="624"/>
      <c r="G13" s="625">
        <f t="shared" si="0"/>
        <v>0</v>
      </c>
    </row>
    <row r="14" spans="1:7" ht="102" customHeight="1">
      <c r="A14" s="547">
        <v>708</v>
      </c>
      <c r="B14" s="432" t="s">
        <v>718</v>
      </c>
      <c r="C14" s="467" t="s">
        <v>717</v>
      </c>
      <c r="D14" s="433" t="s">
        <v>183</v>
      </c>
      <c r="E14" s="475">
        <v>11</v>
      </c>
      <c r="F14" s="628"/>
      <c r="G14" s="625">
        <f t="shared" si="0"/>
        <v>0</v>
      </c>
    </row>
    <row r="15" spans="1:7" ht="195" customHeight="1">
      <c r="A15" s="547">
        <v>709</v>
      </c>
      <c r="B15" s="432" t="s">
        <v>716</v>
      </c>
      <c r="C15" s="467" t="s">
        <v>1081</v>
      </c>
      <c r="D15" s="433" t="s">
        <v>254</v>
      </c>
      <c r="E15" s="475">
        <v>52</v>
      </c>
      <c r="F15" s="628"/>
      <c r="G15" s="625">
        <f t="shared" si="0"/>
        <v>0</v>
      </c>
    </row>
    <row r="16" spans="1:7" ht="122.25" customHeight="1">
      <c r="A16" s="549">
        <v>710</v>
      </c>
      <c r="B16" s="432" t="s">
        <v>715</v>
      </c>
      <c r="C16" s="652" t="s">
        <v>714</v>
      </c>
      <c r="D16" s="433" t="s">
        <v>202</v>
      </c>
      <c r="E16" s="479">
        <v>6</v>
      </c>
      <c r="F16" s="624"/>
      <c r="G16" s="625">
        <f t="shared" si="0"/>
        <v>0</v>
      </c>
    </row>
    <row r="17" spans="1:7" ht="174.75" customHeight="1">
      <c r="A17" s="547">
        <v>711</v>
      </c>
      <c r="B17" s="432" t="s">
        <v>713</v>
      </c>
      <c r="C17" s="560" t="s">
        <v>712</v>
      </c>
      <c r="D17" s="433" t="s">
        <v>254</v>
      </c>
      <c r="E17" s="475">
        <v>14</v>
      </c>
      <c r="F17" s="628"/>
      <c r="G17" s="625">
        <f t="shared" si="0"/>
        <v>0</v>
      </c>
    </row>
    <row r="18" spans="1:7" ht="216">
      <c r="A18" s="547">
        <v>712</v>
      </c>
      <c r="B18" s="432" t="s">
        <v>711</v>
      </c>
      <c r="C18" s="560" t="s">
        <v>1181</v>
      </c>
      <c r="D18" s="433" t="s">
        <v>183</v>
      </c>
      <c r="E18" s="475">
        <v>393</v>
      </c>
      <c r="F18" s="628"/>
      <c r="G18" s="625">
        <f t="shared" si="0"/>
        <v>0</v>
      </c>
    </row>
    <row r="19" spans="1:7" ht="108">
      <c r="A19" s="547">
        <v>713</v>
      </c>
      <c r="B19" s="432" t="s">
        <v>710</v>
      </c>
      <c r="C19" s="560" t="s">
        <v>709</v>
      </c>
      <c r="D19" s="433" t="s">
        <v>202</v>
      </c>
      <c r="E19" s="475">
        <v>74</v>
      </c>
      <c r="F19" s="628"/>
      <c r="G19" s="625">
        <f t="shared" si="0"/>
        <v>0</v>
      </c>
    </row>
    <row r="20" spans="1:7" ht="90" customHeight="1">
      <c r="A20" s="547">
        <v>714</v>
      </c>
      <c r="B20" s="432" t="s">
        <v>708</v>
      </c>
      <c r="C20" s="560" t="s">
        <v>707</v>
      </c>
      <c r="D20" s="433" t="s">
        <v>202</v>
      </c>
      <c r="E20" s="475">
        <v>74</v>
      </c>
      <c r="F20" s="628"/>
      <c r="G20" s="625">
        <f t="shared" si="0"/>
        <v>0</v>
      </c>
    </row>
    <row r="21" spans="1:7" ht="108">
      <c r="A21" s="547">
        <v>715</v>
      </c>
      <c r="B21" s="432" t="s">
        <v>706</v>
      </c>
      <c r="C21" s="560" t="s">
        <v>705</v>
      </c>
      <c r="D21" s="433" t="s">
        <v>2</v>
      </c>
      <c r="E21" s="475">
        <v>128</v>
      </c>
      <c r="F21" s="628"/>
      <c r="G21" s="625">
        <f t="shared" si="0"/>
        <v>0</v>
      </c>
    </row>
    <row r="22" spans="1:7" ht="120" customHeight="1">
      <c r="A22" s="547">
        <v>716</v>
      </c>
      <c r="B22" s="432" t="s">
        <v>704</v>
      </c>
      <c r="C22" s="560" t="s">
        <v>1182</v>
      </c>
      <c r="D22" s="476" t="s">
        <v>202</v>
      </c>
      <c r="E22" s="475">
        <v>108</v>
      </c>
      <c r="F22" s="628"/>
      <c r="G22" s="625">
        <f t="shared" si="0"/>
        <v>0</v>
      </c>
    </row>
    <row r="23" spans="1:7" ht="120" customHeight="1">
      <c r="A23" s="547">
        <v>717</v>
      </c>
      <c r="B23" s="432" t="s">
        <v>703</v>
      </c>
      <c r="C23" s="560" t="s">
        <v>702</v>
      </c>
      <c r="D23" s="433" t="s">
        <v>202</v>
      </c>
      <c r="E23" s="475">
        <v>39</v>
      </c>
      <c r="F23" s="628"/>
      <c r="G23" s="625">
        <f t="shared" si="0"/>
        <v>0</v>
      </c>
    </row>
    <row r="24" spans="1:7" s="135" customFormat="1" ht="108">
      <c r="A24" s="473">
        <v>718</v>
      </c>
      <c r="B24" s="468" t="s">
        <v>701</v>
      </c>
      <c r="C24" s="484" t="s">
        <v>1183</v>
      </c>
      <c r="D24" s="476" t="s">
        <v>202</v>
      </c>
      <c r="E24" s="477">
        <v>55.5</v>
      </c>
      <c r="F24" s="641"/>
      <c r="G24" s="625">
        <f t="shared" si="0"/>
        <v>0</v>
      </c>
    </row>
    <row r="25" spans="1:7" ht="189" customHeight="1">
      <c r="A25" s="547">
        <v>719</v>
      </c>
      <c r="B25" s="432" t="s">
        <v>700</v>
      </c>
      <c r="C25" s="560" t="s">
        <v>1184</v>
      </c>
      <c r="D25" s="433" t="s">
        <v>202</v>
      </c>
      <c r="E25" s="475">
        <v>40</v>
      </c>
      <c r="F25" s="628"/>
      <c r="G25" s="625">
        <f t="shared" si="0"/>
        <v>0</v>
      </c>
    </row>
    <row r="26" spans="1:7" s="136" customFormat="1" ht="156">
      <c r="A26" s="549">
        <v>720</v>
      </c>
      <c r="B26" s="432" t="s">
        <v>699</v>
      </c>
      <c r="C26" s="551" t="s">
        <v>698</v>
      </c>
      <c r="D26" s="433" t="s">
        <v>202</v>
      </c>
      <c r="E26" s="479">
        <v>24</v>
      </c>
      <c r="F26" s="624"/>
      <c r="G26" s="625">
        <f t="shared" si="0"/>
        <v>0</v>
      </c>
    </row>
    <row r="27" spans="1:7" ht="7.5" customHeight="1">
      <c r="A27" s="608"/>
      <c r="D27" s="609"/>
      <c r="E27" s="642"/>
    </row>
    <row r="28" spans="1:7" ht="20.100000000000001" customHeight="1">
      <c r="A28" s="603">
        <v>700</v>
      </c>
      <c r="B28" s="604" t="s">
        <v>1049</v>
      </c>
      <c r="C28" s="605"/>
      <c r="D28" s="606"/>
      <c r="E28" s="620"/>
      <c r="F28" s="620" t="s">
        <v>147</v>
      </c>
      <c r="G28" s="570">
        <f>SUM(G7:G27)</f>
        <v>0</v>
      </c>
    </row>
  </sheetData>
  <mergeCells count="8">
    <mergeCell ref="B4:G4"/>
    <mergeCell ref="A6:G6"/>
    <mergeCell ref="F1:G1"/>
    <mergeCell ref="A1:A2"/>
    <mergeCell ref="B1:B2"/>
    <mergeCell ref="C1:C2"/>
    <mergeCell ref="D1:D2"/>
    <mergeCell ref="E1:E2"/>
  </mergeCells>
  <pageMargins left="0.70866141732283472" right="0.70866141732283472" top="0.74803149606299213" bottom="0.74803149606299213" header="0.31496062992125984" footer="0.31496062992125984"/>
  <pageSetup paperSize="9" scale="77" fitToWidth="0" fitToHeight="0" orientation="portrait" r:id="rId1"/>
  <headerFooter>
    <oddHeader>&amp;C&amp;"Exo,Bold"&amp;8               DINOCOP d.o.o. &amp;"Exo,Regular"/ Pušća 103 / HR – 51513 Omišalj / oib 12459462285 / t. +38551 841 666 / e. dinocop@dinocop.hr</oddHeader>
    <oddFooter>&amp;L&amp;"Exo,Bold"&amp;8broj projekta: &amp;"Exo,Regular"PR-2-2016-420
&amp;"Exo,Bold"vrsta projekta:&amp;"Exo,Regular" ENERGETSKA OBNOVA OSNOVNE ŠKOLE PEHLIN &amp;R&amp;"Exo,Regular"&amp;8stranica &amp;"Exo,Bold"&amp;P/&amp;N</oddFooter>
  </headerFooter>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14"/>
  <sheetViews>
    <sheetView showGridLines="0" topLeftCell="A11" zoomScaleNormal="100" zoomScaleSheetLayoutView="100" workbookViewId="0">
      <selection activeCell="F12" sqref="F12"/>
    </sheetView>
  </sheetViews>
  <sheetFormatPr defaultColWidth="8.5703125" defaultRowHeight="15"/>
  <cols>
    <col min="1" max="1" width="5.42578125" style="133" customWidth="1"/>
    <col min="2" max="2" width="18" style="133" customWidth="1"/>
    <col min="3" max="3" width="46.5703125" style="133" customWidth="1"/>
    <col min="4" max="4" width="5.140625" style="133" customWidth="1"/>
    <col min="5" max="5" width="10.140625" style="133" customWidth="1"/>
    <col min="6" max="6" width="12.140625" style="622" customWidth="1"/>
    <col min="7" max="7" width="15.5703125" style="622" customWidth="1"/>
    <col min="8" max="8" width="10.42578125" style="133" customWidth="1"/>
    <col min="9" max="16384" width="8.5703125" style="133"/>
  </cols>
  <sheetData>
    <row r="1" spans="1:7">
      <c r="A1" s="759" t="s">
        <v>181</v>
      </c>
      <c r="B1" s="760" t="s">
        <v>180</v>
      </c>
      <c r="C1" s="761" t="s">
        <v>179</v>
      </c>
      <c r="D1" s="762" t="s">
        <v>178</v>
      </c>
      <c r="E1" s="763" t="s">
        <v>177</v>
      </c>
      <c r="F1" s="756" t="s">
        <v>176</v>
      </c>
      <c r="G1" s="756"/>
    </row>
    <row r="2" spans="1:7" ht="15" customHeight="1">
      <c r="A2" s="759"/>
      <c r="B2" s="760"/>
      <c r="C2" s="761"/>
      <c r="D2" s="762"/>
      <c r="E2" s="763"/>
      <c r="F2" s="623" t="s">
        <v>175</v>
      </c>
      <c r="G2" s="623" t="s">
        <v>174</v>
      </c>
    </row>
    <row r="3" spans="1:7" ht="7.5" customHeight="1">
      <c r="A3" s="608"/>
      <c r="D3" s="609"/>
      <c r="E3" s="642"/>
    </row>
    <row r="4" spans="1:7">
      <c r="A4" s="612">
        <v>800</v>
      </c>
      <c r="B4" s="758" t="s">
        <v>731</v>
      </c>
      <c r="C4" s="758"/>
      <c r="D4" s="758"/>
      <c r="E4" s="758"/>
      <c r="F4" s="758"/>
      <c r="G4" s="758"/>
    </row>
    <row r="5" spans="1:7" ht="7.5" customHeight="1">
      <c r="A5" s="608"/>
      <c r="D5" s="609"/>
      <c r="E5" s="642"/>
    </row>
    <row r="6" spans="1:7" ht="144">
      <c r="A6" s="549">
        <v>801</v>
      </c>
      <c r="B6" s="432" t="s">
        <v>738</v>
      </c>
      <c r="C6" s="551" t="s">
        <v>1186</v>
      </c>
      <c r="D6" s="548" t="s">
        <v>183</v>
      </c>
      <c r="E6" s="479">
        <v>41</v>
      </c>
      <c r="F6" s="624"/>
      <c r="G6" s="625">
        <f>E6*F6</f>
        <v>0</v>
      </c>
    </row>
    <row r="7" spans="1:7" ht="136.5" customHeight="1">
      <c r="A7" s="549">
        <v>802</v>
      </c>
      <c r="B7" s="432" t="s">
        <v>737</v>
      </c>
      <c r="C7" s="551" t="s">
        <v>1187</v>
      </c>
      <c r="D7" s="548" t="s">
        <v>183</v>
      </c>
      <c r="E7" s="479">
        <v>389</v>
      </c>
      <c r="F7" s="624"/>
      <c r="G7" s="625">
        <f t="shared" ref="G7:G12" si="0">E7*F7</f>
        <v>0</v>
      </c>
    </row>
    <row r="8" spans="1:7" ht="123" customHeight="1">
      <c r="A8" s="549">
        <v>803</v>
      </c>
      <c r="B8" s="432" t="s">
        <v>736</v>
      </c>
      <c r="C8" s="551" t="s">
        <v>1188</v>
      </c>
      <c r="D8" s="548" t="s">
        <v>183</v>
      </c>
      <c r="E8" s="479">
        <v>3</v>
      </c>
      <c r="F8" s="624"/>
      <c r="G8" s="625">
        <f t="shared" si="0"/>
        <v>0</v>
      </c>
    </row>
    <row r="9" spans="1:7" ht="112.5" customHeight="1">
      <c r="A9" s="549">
        <v>804</v>
      </c>
      <c r="B9" s="432" t="s">
        <v>735</v>
      </c>
      <c r="C9" s="551" t="s">
        <v>1166</v>
      </c>
      <c r="D9" s="433" t="s">
        <v>183</v>
      </c>
      <c r="E9" s="479">
        <v>54</v>
      </c>
      <c r="F9" s="624"/>
      <c r="G9" s="625">
        <f t="shared" si="0"/>
        <v>0</v>
      </c>
    </row>
    <row r="10" spans="1:7" ht="112.5" customHeight="1">
      <c r="A10" s="549">
        <v>805</v>
      </c>
      <c r="B10" s="432" t="s">
        <v>734</v>
      </c>
      <c r="C10" s="551" t="s">
        <v>1167</v>
      </c>
      <c r="D10" s="433" t="s">
        <v>183</v>
      </c>
      <c r="E10" s="479">
        <v>62</v>
      </c>
      <c r="F10" s="624"/>
      <c r="G10" s="625">
        <f t="shared" si="0"/>
        <v>0</v>
      </c>
    </row>
    <row r="11" spans="1:7" s="136" customFormat="1" ht="120" customHeight="1">
      <c r="A11" s="549">
        <v>806</v>
      </c>
      <c r="B11" s="432" t="s">
        <v>733</v>
      </c>
      <c r="C11" s="551" t="s">
        <v>1168</v>
      </c>
      <c r="D11" s="433" t="s">
        <v>183</v>
      </c>
      <c r="E11" s="479">
        <v>51</v>
      </c>
      <c r="F11" s="624"/>
      <c r="G11" s="625">
        <f t="shared" si="0"/>
        <v>0</v>
      </c>
    </row>
    <row r="12" spans="1:7" s="136" customFormat="1" ht="120" customHeight="1">
      <c r="A12" s="549">
        <v>807</v>
      </c>
      <c r="B12" s="432" t="s">
        <v>732</v>
      </c>
      <c r="C12" s="551" t="s">
        <v>1169</v>
      </c>
      <c r="D12" s="433" t="s">
        <v>183</v>
      </c>
      <c r="E12" s="479">
        <v>464</v>
      </c>
      <c r="F12" s="624"/>
      <c r="G12" s="625">
        <f t="shared" si="0"/>
        <v>0</v>
      </c>
    </row>
    <row r="13" spans="1:7" ht="7.5" customHeight="1">
      <c r="A13" s="608"/>
      <c r="D13" s="609"/>
      <c r="E13" s="642"/>
    </row>
    <row r="14" spans="1:7" ht="20.100000000000001" customHeight="1">
      <c r="A14" s="603">
        <v>800</v>
      </c>
      <c r="B14" s="604" t="s">
        <v>1052</v>
      </c>
      <c r="C14" s="605"/>
      <c r="D14" s="606"/>
      <c r="E14" s="620"/>
      <c r="F14" s="620" t="s">
        <v>147</v>
      </c>
      <c r="G14" s="619">
        <f>SUM(G6:G13)</f>
        <v>0</v>
      </c>
    </row>
  </sheetData>
  <mergeCells count="7">
    <mergeCell ref="B4:G4"/>
    <mergeCell ref="A1:A2"/>
    <mergeCell ref="B1:B2"/>
    <mergeCell ref="C1:C2"/>
    <mergeCell ref="D1:D2"/>
    <mergeCell ref="E1:E2"/>
    <mergeCell ref="F1:G1"/>
  </mergeCells>
  <pageMargins left="0.70000000000000007" right="0.70000000000000007" top="0.75" bottom="0.75" header="0.30000000000000004" footer="0.30000000000000004"/>
  <pageSetup paperSize="9" scale="79" fitToWidth="0" fitToHeight="0" orientation="portrait" r:id="rId1"/>
  <headerFooter>
    <oddHeader>&amp;C&amp;"Times New Roman CE,Bold"&amp;K000000                &amp;"Exo,Bold"&amp;8DINOCOP d.o.o. &amp;"Exo,Regular"&amp;K000000/ Pušća 103 / HR – 51513 Omišalj / oib 12459462285 / t. +38551 841 666 / e. dinocop@dinocop.hr</oddHeader>
    <oddFooter>&amp;L&amp;"Exo,Bold"&amp;8broj projekta: &amp;"Exo,Regular"PR-2-2016-420
&amp;"Exo,Bold"vrsta projekta&amp;"Exo,Regular": ENERGETSKA OBNOVA OSNOVNE ŠKOLE PEHLIN &amp;R&amp;"Exo,Regular"&amp;8stranica &amp;"Exo,Bold"&amp;P/&amp;N</oddFoot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19"/>
  <sheetViews>
    <sheetView showGridLines="0" topLeftCell="A16" zoomScaleNormal="100" zoomScaleSheetLayoutView="90" workbookViewId="0">
      <selection activeCell="F17" sqref="F17"/>
    </sheetView>
  </sheetViews>
  <sheetFormatPr defaultColWidth="8.5703125" defaultRowHeight="15"/>
  <cols>
    <col min="1" max="1" width="4.5703125" style="133" customWidth="1"/>
    <col min="2" max="2" width="19.85546875" style="133" bestFit="1" customWidth="1"/>
    <col min="3" max="3" width="46.42578125" style="133" bestFit="1" customWidth="1"/>
    <col min="4" max="4" width="5.140625" style="133" customWidth="1"/>
    <col min="5" max="5" width="9.140625" style="133" customWidth="1"/>
    <col min="6" max="6" width="14" style="622" customWidth="1"/>
    <col min="7" max="7" width="16.42578125" style="622" customWidth="1"/>
    <col min="8" max="8" width="10.42578125" style="133" customWidth="1"/>
    <col min="9" max="16384" width="8.5703125" style="133"/>
  </cols>
  <sheetData>
    <row r="1" spans="1:7">
      <c r="A1" s="759" t="s">
        <v>181</v>
      </c>
      <c r="B1" s="760" t="s">
        <v>180</v>
      </c>
      <c r="C1" s="761" t="s">
        <v>179</v>
      </c>
      <c r="D1" s="762" t="s">
        <v>178</v>
      </c>
      <c r="E1" s="763" t="s">
        <v>177</v>
      </c>
      <c r="F1" s="756" t="s">
        <v>176</v>
      </c>
      <c r="G1" s="756"/>
    </row>
    <row r="2" spans="1:7" ht="15" customHeight="1">
      <c r="A2" s="759"/>
      <c r="B2" s="760"/>
      <c r="C2" s="761"/>
      <c r="D2" s="762"/>
      <c r="E2" s="763"/>
      <c r="F2" s="623" t="s">
        <v>175</v>
      </c>
      <c r="G2" s="623" t="s">
        <v>174</v>
      </c>
    </row>
    <row r="3" spans="1:7" ht="7.5" customHeight="1">
      <c r="A3" s="608"/>
      <c r="D3" s="609"/>
      <c r="E3" s="642"/>
    </row>
    <row r="4" spans="1:7">
      <c r="A4" s="612">
        <v>900</v>
      </c>
      <c r="B4" s="758" t="s">
        <v>759</v>
      </c>
      <c r="C4" s="758"/>
      <c r="D4" s="758"/>
      <c r="E4" s="758"/>
      <c r="F4" s="758"/>
      <c r="G4" s="758"/>
    </row>
    <row r="5" spans="1:7" ht="7.5" customHeight="1">
      <c r="A5" s="608"/>
      <c r="D5" s="609"/>
      <c r="E5" s="642"/>
    </row>
    <row r="6" spans="1:7" ht="135" customHeight="1">
      <c r="A6" s="549">
        <v>901</v>
      </c>
      <c r="B6" s="557" t="s">
        <v>1068</v>
      </c>
      <c r="C6" s="551" t="s">
        <v>758</v>
      </c>
      <c r="D6" s="548" t="s">
        <v>2</v>
      </c>
      <c r="E6" s="479">
        <v>1</v>
      </c>
      <c r="F6" s="624"/>
      <c r="G6" s="625">
        <f>E6*F6</f>
        <v>0</v>
      </c>
    </row>
    <row r="7" spans="1:7" ht="188.25" customHeight="1">
      <c r="A7" s="549">
        <v>902</v>
      </c>
      <c r="B7" s="557" t="s">
        <v>757</v>
      </c>
      <c r="C7" s="486" t="s">
        <v>1077</v>
      </c>
      <c r="D7" s="548" t="s">
        <v>183</v>
      </c>
      <c r="E7" s="479">
        <v>464</v>
      </c>
      <c r="F7" s="624"/>
      <c r="G7" s="625">
        <f>E7*F7</f>
        <v>0</v>
      </c>
    </row>
    <row r="8" spans="1:7" ht="93.75" customHeight="1">
      <c r="A8" s="549">
        <v>903</v>
      </c>
      <c r="B8" s="550" t="s">
        <v>756</v>
      </c>
      <c r="C8" s="551" t="s">
        <v>755</v>
      </c>
      <c r="D8" s="548" t="s">
        <v>2</v>
      </c>
      <c r="E8" s="479">
        <v>1</v>
      </c>
      <c r="F8" s="624"/>
      <c r="G8" s="625">
        <f>E8*F8</f>
        <v>0</v>
      </c>
    </row>
    <row r="9" spans="1:7" s="137" customFormat="1" ht="107.25" customHeight="1">
      <c r="A9" s="757">
        <v>904</v>
      </c>
      <c r="B9" s="550" t="s">
        <v>754</v>
      </c>
      <c r="C9" s="551" t="s">
        <v>753</v>
      </c>
      <c r="D9" s="600"/>
      <c r="E9" s="601"/>
      <c r="F9" s="601"/>
      <c r="G9" s="602"/>
    </row>
    <row r="10" spans="1:7" ht="15" customHeight="1">
      <c r="A10" s="757"/>
      <c r="B10" s="485" t="s">
        <v>752</v>
      </c>
      <c r="C10" s="560" t="s">
        <v>219</v>
      </c>
      <c r="D10" s="548" t="s">
        <v>2</v>
      </c>
      <c r="E10" s="479">
        <v>2</v>
      </c>
      <c r="F10" s="624"/>
      <c r="G10" s="625">
        <f>E10*F10</f>
        <v>0</v>
      </c>
    </row>
    <row r="11" spans="1:7" ht="15" customHeight="1">
      <c r="A11" s="757"/>
      <c r="B11" s="485" t="s">
        <v>751</v>
      </c>
      <c r="C11" s="560" t="s">
        <v>217</v>
      </c>
      <c r="D11" s="548" t="s">
        <v>2</v>
      </c>
      <c r="E11" s="479">
        <v>2</v>
      </c>
      <c r="F11" s="624"/>
      <c r="G11" s="625">
        <f>E11*F11</f>
        <v>0</v>
      </c>
    </row>
    <row r="12" spans="1:7" s="137" customFormat="1" ht="87.75" customHeight="1">
      <c r="A12" s="549">
        <v>905</v>
      </c>
      <c r="B12" s="557" t="s">
        <v>750</v>
      </c>
      <c r="C12" s="551" t="s">
        <v>1170</v>
      </c>
      <c r="D12" s="433" t="s">
        <v>183</v>
      </c>
      <c r="E12" s="479">
        <v>96</v>
      </c>
      <c r="F12" s="624"/>
      <c r="G12" s="625">
        <f>E12*F12</f>
        <v>0</v>
      </c>
    </row>
    <row r="13" spans="1:7" s="137" customFormat="1" ht="99.75" customHeight="1">
      <c r="A13" s="549">
        <v>906</v>
      </c>
      <c r="B13" s="557" t="s">
        <v>749</v>
      </c>
      <c r="C13" s="551" t="s">
        <v>748</v>
      </c>
      <c r="D13" s="433" t="s">
        <v>202</v>
      </c>
      <c r="E13" s="479">
        <v>55</v>
      </c>
      <c r="F13" s="624"/>
      <c r="G13" s="625">
        <f>E13*F13</f>
        <v>0</v>
      </c>
    </row>
    <row r="14" spans="1:7" s="137" customFormat="1" ht="103.5" customHeight="1">
      <c r="A14" s="549">
        <v>907</v>
      </c>
      <c r="B14" s="557" t="s">
        <v>747</v>
      </c>
      <c r="C14" s="551" t="s">
        <v>746</v>
      </c>
      <c r="D14" s="433" t="s">
        <v>202</v>
      </c>
      <c r="E14" s="479">
        <v>6</v>
      </c>
      <c r="F14" s="624"/>
      <c r="G14" s="625">
        <f t="shared" ref="G14:G17" si="0">E14*F14</f>
        <v>0</v>
      </c>
    </row>
    <row r="15" spans="1:7" s="137" customFormat="1" ht="108.75" customHeight="1">
      <c r="A15" s="549">
        <v>908</v>
      </c>
      <c r="B15" s="557" t="s">
        <v>745</v>
      </c>
      <c r="C15" s="551" t="s">
        <v>744</v>
      </c>
      <c r="D15" s="433" t="s">
        <v>202</v>
      </c>
      <c r="E15" s="479">
        <v>30</v>
      </c>
      <c r="F15" s="624"/>
      <c r="G15" s="625">
        <f t="shared" si="0"/>
        <v>0</v>
      </c>
    </row>
    <row r="16" spans="1:7" s="137" customFormat="1" ht="112.5" customHeight="1">
      <c r="A16" s="549">
        <v>909</v>
      </c>
      <c r="B16" s="557" t="s">
        <v>743</v>
      </c>
      <c r="C16" s="551" t="s">
        <v>742</v>
      </c>
      <c r="D16" s="433" t="s">
        <v>2</v>
      </c>
      <c r="E16" s="479">
        <v>2</v>
      </c>
      <c r="F16" s="624"/>
      <c r="G16" s="625">
        <f t="shared" si="0"/>
        <v>0</v>
      </c>
    </row>
    <row r="17" spans="1:7" s="137" customFormat="1" ht="179.25" customHeight="1">
      <c r="A17" s="549">
        <v>910</v>
      </c>
      <c r="B17" s="557" t="s">
        <v>741</v>
      </c>
      <c r="C17" s="551" t="s">
        <v>740</v>
      </c>
      <c r="D17" s="433" t="s">
        <v>739</v>
      </c>
      <c r="E17" s="479">
        <v>117</v>
      </c>
      <c r="F17" s="624"/>
      <c r="G17" s="625">
        <f t="shared" si="0"/>
        <v>0</v>
      </c>
    </row>
    <row r="18" spans="1:7" ht="7.5" customHeight="1">
      <c r="A18" s="608"/>
      <c r="D18" s="609"/>
      <c r="E18" s="642"/>
    </row>
    <row r="19" spans="1:7" ht="20.100000000000001" customHeight="1">
      <c r="A19" s="653">
        <v>900</v>
      </c>
      <c r="B19" s="654" t="s">
        <v>1053</v>
      </c>
      <c r="C19" s="655"/>
      <c r="D19" s="656"/>
      <c r="E19" s="657"/>
      <c r="F19" s="657" t="s">
        <v>147</v>
      </c>
      <c r="G19" s="658">
        <f>SUM(G6:G18)</f>
        <v>0</v>
      </c>
    </row>
  </sheetData>
  <mergeCells count="8">
    <mergeCell ref="B4:G4"/>
    <mergeCell ref="A9:A11"/>
    <mergeCell ref="F1:G1"/>
    <mergeCell ref="A1:A2"/>
    <mergeCell ref="B1:B2"/>
    <mergeCell ref="C1:C2"/>
    <mergeCell ref="D1:D2"/>
    <mergeCell ref="E1:E2"/>
  </mergeCells>
  <pageMargins left="0.70866141732283472" right="0.70866141732283472" top="0.74803149606299213" bottom="0.74803149606299213" header="0.31496062992125984" footer="0.31496062992125984"/>
  <pageSetup paperSize="9" scale="77" fitToWidth="0" fitToHeight="0" orientation="portrait" r:id="rId1"/>
  <headerFooter>
    <oddHeader>&amp;C&amp;"Exo,Bold"&amp;8             DINOCOP d.o.o. &amp;"Exo,Regular"/ Pušća 103 / HR – 51513 Omišalj / oib 12459462285 / t. +38551 841 666 / e. dinocop@dinocop.hr</oddHeader>
    <oddFooter>&amp;L&amp;"Exo,Bold"&amp;8broj projekta: &amp;"Exo,Regular"PR-2-2016-420
&amp;"Exo,Bold"vrsta projekta:&amp;"Exo,Regular" ENERGETSKA OBNOVA OSNOVNE ŠKOLE PEHLIN &amp;R&amp;"Exo,Regular"&amp;8stranica &amp;"Exo,Bold"&amp;P/&amp;N</oddFooter>
  </headerFooter>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17"/>
  <sheetViews>
    <sheetView showGridLines="0" topLeftCell="A16" zoomScaleNormal="100" zoomScaleSheetLayoutView="100" workbookViewId="0">
      <selection activeCell="F6" sqref="F6"/>
    </sheetView>
  </sheetViews>
  <sheetFormatPr defaultColWidth="8.5703125" defaultRowHeight="15"/>
  <cols>
    <col min="1" max="1" width="6.5703125" style="133" customWidth="1"/>
    <col min="2" max="2" width="18" style="133" customWidth="1"/>
    <col min="3" max="3" width="46.5703125" style="133" customWidth="1"/>
    <col min="4" max="4" width="6.42578125" style="133" customWidth="1"/>
    <col min="5" max="5" width="10.28515625" style="133" customWidth="1"/>
    <col min="6" max="6" width="10.28515625" style="622" customWidth="1"/>
    <col min="7" max="7" width="16" style="622" customWidth="1"/>
    <col min="8" max="8" width="10.42578125" style="133" customWidth="1"/>
    <col min="9" max="16384" width="8.5703125" style="133"/>
  </cols>
  <sheetData>
    <row r="1" spans="1:7">
      <c r="A1" s="759" t="s">
        <v>181</v>
      </c>
      <c r="B1" s="760" t="s">
        <v>180</v>
      </c>
      <c r="C1" s="761" t="s">
        <v>179</v>
      </c>
      <c r="D1" s="762" t="s">
        <v>178</v>
      </c>
      <c r="E1" s="763" t="s">
        <v>177</v>
      </c>
      <c r="F1" s="756" t="s">
        <v>176</v>
      </c>
      <c r="G1" s="756"/>
    </row>
    <row r="2" spans="1:7" ht="15.75" customHeight="1">
      <c r="A2" s="759"/>
      <c r="B2" s="760"/>
      <c r="C2" s="761"/>
      <c r="D2" s="762"/>
      <c r="E2" s="763"/>
      <c r="F2" s="623" t="s">
        <v>175</v>
      </c>
      <c r="G2" s="623" t="s">
        <v>174</v>
      </c>
    </row>
    <row r="3" spans="1:7" ht="7.5" customHeight="1">
      <c r="A3" s="608"/>
      <c r="D3" s="609"/>
      <c r="E3" s="642"/>
    </row>
    <row r="4" spans="1:7">
      <c r="A4" s="612">
        <v>1000</v>
      </c>
      <c r="B4" s="758" t="s">
        <v>760</v>
      </c>
      <c r="C4" s="758"/>
      <c r="D4" s="758"/>
      <c r="E4" s="758"/>
      <c r="F4" s="758"/>
      <c r="G4" s="758"/>
    </row>
    <row r="5" spans="1:7" ht="7.5" customHeight="1">
      <c r="A5" s="608"/>
      <c r="D5" s="609"/>
      <c r="E5" s="642"/>
    </row>
    <row r="6" spans="1:7" ht="95.1" customHeight="1">
      <c r="A6" s="549">
        <v>1001</v>
      </c>
      <c r="B6" s="432" t="s">
        <v>780</v>
      </c>
      <c r="C6" s="560" t="s">
        <v>779</v>
      </c>
      <c r="D6" s="433" t="s">
        <v>202</v>
      </c>
      <c r="E6" s="479">
        <v>5</v>
      </c>
      <c r="F6" s="624"/>
      <c r="G6" s="625">
        <f>E6*F6</f>
        <v>0</v>
      </c>
    </row>
    <row r="7" spans="1:7" ht="135" customHeight="1">
      <c r="A7" s="757">
        <v>1002</v>
      </c>
      <c r="B7" s="432" t="s">
        <v>778</v>
      </c>
      <c r="C7" s="560" t="s">
        <v>777</v>
      </c>
      <c r="D7" s="600"/>
      <c r="E7" s="601"/>
      <c r="F7" s="626"/>
      <c r="G7" s="627"/>
    </row>
    <row r="8" spans="1:7" ht="15" customHeight="1">
      <c r="A8" s="757"/>
      <c r="B8" s="549" t="s">
        <v>776</v>
      </c>
      <c r="C8" s="478" t="s">
        <v>775</v>
      </c>
      <c r="D8" s="433" t="s">
        <v>183</v>
      </c>
      <c r="E8" s="479">
        <v>1.6</v>
      </c>
      <c r="F8" s="624"/>
      <c r="G8" s="625">
        <f>E8*F8</f>
        <v>0</v>
      </c>
    </row>
    <row r="9" spans="1:7" ht="15" customHeight="1">
      <c r="A9" s="757"/>
      <c r="B9" s="549" t="s">
        <v>774</v>
      </c>
      <c r="C9" s="478" t="s">
        <v>773</v>
      </c>
      <c r="D9" s="433" t="s">
        <v>183</v>
      </c>
      <c r="E9" s="479">
        <v>1.6</v>
      </c>
      <c r="F9" s="624"/>
      <c r="G9" s="625">
        <f t="shared" ref="G9:G15" si="0">E9*F9</f>
        <v>0</v>
      </c>
    </row>
    <row r="10" spans="1:7" s="144" customFormat="1" ht="120" customHeight="1">
      <c r="A10" s="549">
        <v>1003</v>
      </c>
      <c r="B10" s="432" t="s">
        <v>772</v>
      </c>
      <c r="C10" s="560" t="s">
        <v>771</v>
      </c>
      <c r="D10" s="433" t="s">
        <v>183</v>
      </c>
      <c r="E10" s="479">
        <v>275</v>
      </c>
      <c r="F10" s="624"/>
      <c r="G10" s="625">
        <f t="shared" si="0"/>
        <v>0</v>
      </c>
    </row>
    <row r="11" spans="1:7" s="144" customFormat="1" ht="80.099999999999994" customHeight="1">
      <c r="A11" s="549">
        <v>1004</v>
      </c>
      <c r="B11" s="432" t="s">
        <v>770</v>
      </c>
      <c r="C11" s="560" t="s">
        <v>769</v>
      </c>
      <c r="D11" s="433" t="s">
        <v>183</v>
      </c>
      <c r="E11" s="479">
        <v>275</v>
      </c>
      <c r="F11" s="624"/>
      <c r="G11" s="625">
        <f t="shared" si="0"/>
        <v>0</v>
      </c>
    </row>
    <row r="12" spans="1:7" s="144" customFormat="1" ht="124.5" customHeight="1">
      <c r="A12" s="549">
        <v>1005</v>
      </c>
      <c r="B12" s="432" t="s">
        <v>768</v>
      </c>
      <c r="C12" s="560" t="s">
        <v>767</v>
      </c>
      <c r="D12" s="433" t="s">
        <v>183</v>
      </c>
      <c r="E12" s="479">
        <v>275</v>
      </c>
      <c r="F12" s="624"/>
      <c r="G12" s="625">
        <f t="shared" si="0"/>
        <v>0</v>
      </c>
    </row>
    <row r="13" spans="1:7" s="144" customFormat="1" ht="102.75" customHeight="1">
      <c r="A13" s="549">
        <v>1006</v>
      </c>
      <c r="B13" s="432" t="s">
        <v>766</v>
      </c>
      <c r="C13" s="560" t="s">
        <v>765</v>
      </c>
      <c r="D13" s="433" t="s">
        <v>183</v>
      </c>
      <c r="E13" s="479">
        <v>275</v>
      </c>
      <c r="F13" s="624"/>
      <c r="G13" s="625">
        <f t="shared" si="0"/>
        <v>0</v>
      </c>
    </row>
    <row r="14" spans="1:7" ht="123" customHeight="1">
      <c r="A14" s="549">
        <v>1007</v>
      </c>
      <c r="B14" s="432" t="s">
        <v>764</v>
      </c>
      <c r="C14" s="560" t="s">
        <v>763</v>
      </c>
      <c r="D14" s="433" t="s">
        <v>183</v>
      </c>
      <c r="E14" s="479">
        <v>3</v>
      </c>
      <c r="F14" s="624"/>
      <c r="G14" s="625">
        <f t="shared" si="0"/>
        <v>0</v>
      </c>
    </row>
    <row r="15" spans="1:7" ht="93" customHeight="1">
      <c r="A15" s="549">
        <v>1008</v>
      </c>
      <c r="B15" s="432" t="s">
        <v>762</v>
      </c>
      <c r="C15" s="560" t="s">
        <v>761</v>
      </c>
      <c r="D15" s="433" t="s">
        <v>183</v>
      </c>
      <c r="E15" s="479">
        <v>35</v>
      </c>
      <c r="F15" s="624"/>
      <c r="G15" s="625">
        <f t="shared" si="0"/>
        <v>0</v>
      </c>
    </row>
    <row r="16" spans="1:7" ht="7.5" customHeight="1">
      <c r="A16" s="608"/>
      <c r="D16" s="609"/>
      <c r="E16" s="642"/>
    </row>
    <row r="17" spans="1:7" s="615" customFormat="1" ht="20.100000000000001" customHeight="1">
      <c r="A17" s="603">
        <v>1000</v>
      </c>
      <c r="B17" s="604" t="s">
        <v>1054</v>
      </c>
      <c r="C17" s="605"/>
      <c r="D17" s="606"/>
      <c r="E17" s="620"/>
      <c r="F17" s="620" t="s">
        <v>147</v>
      </c>
      <c r="G17" s="619">
        <f>SUM(G6:G16)</f>
        <v>0</v>
      </c>
    </row>
  </sheetData>
  <mergeCells count="8">
    <mergeCell ref="B4:G4"/>
    <mergeCell ref="A7:A9"/>
    <mergeCell ref="A1:A2"/>
    <mergeCell ref="B1:B2"/>
    <mergeCell ref="C1:C2"/>
    <mergeCell ref="D1:D2"/>
    <mergeCell ref="E1:E2"/>
    <mergeCell ref="F1:G1"/>
  </mergeCells>
  <pageMargins left="0.70866141732283472" right="0.70866141732283472" top="0.74803149606299213" bottom="0.74803149606299213" header="0.31496062992125984" footer="0.31496062992125984"/>
  <pageSetup paperSize="9" scale="78" fitToWidth="0" fitToHeight="0" orientation="portrait" r:id="rId1"/>
  <headerFooter>
    <oddHeader>&amp;C&amp;"Exo,Regular"&amp;8            &amp;"Exo,Bold"    DINOCOP d.o.o.&amp;"Exo,Regular" / Pušća 103 / HR – 51513 Omišalj / oib 12459462285 / t. +38551 841 666 / e. dinocop@dinocop.hr</oddHeader>
    <oddFooter>&amp;L&amp;"Exo,Bold"&amp;8broj projekta:&amp;"Exo,Regular" PR-2-2016-420
&amp;"Exo,Bold"vrsta projekta:&amp;"Exo,Regular" ENERGETSKA OBNOVA OSNOVNE ŠKOLE PEHLIN &amp;R&amp;"Exo,Regular"&amp;8stranica&amp;"Exo,Bold" &amp;P/&amp;N</oddFooter>
  </headerFooter>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12"/>
  <sheetViews>
    <sheetView showGridLines="0" zoomScaleNormal="100" zoomScaleSheetLayoutView="100" workbookViewId="0">
      <pane ySplit="4" topLeftCell="A5" activePane="bottomLeft" state="frozen"/>
      <selection activeCell="C30" sqref="C30:I30"/>
      <selection pane="bottomLeft" activeCell="G12" sqref="G12"/>
    </sheetView>
  </sheetViews>
  <sheetFormatPr defaultColWidth="8.5703125" defaultRowHeight="15"/>
  <cols>
    <col min="1" max="1" width="6.5703125" style="133" customWidth="1"/>
    <col min="2" max="2" width="23.7109375" style="133" customWidth="1"/>
    <col min="3" max="3" width="46.5703125" style="133" customWidth="1"/>
    <col min="4" max="4" width="6.42578125" style="133" customWidth="1"/>
    <col min="5" max="5" width="10.28515625" style="133" customWidth="1"/>
    <col min="6" max="6" width="12.140625" style="622" customWidth="1"/>
    <col min="7" max="7" width="14.7109375" style="622" customWidth="1"/>
    <col min="8" max="8" width="10.42578125" style="133" customWidth="1"/>
    <col min="9" max="16384" width="8.5703125" style="133"/>
  </cols>
  <sheetData>
    <row r="1" spans="1:7">
      <c r="A1" s="759" t="s">
        <v>181</v>
      </c>
      <c r="B1" s="760" t="s">
        <v>180</v>
      </c>
      <c r="C1" s="761" t="s">
        <v>179</v>
      </c>
      <c r="D1" s="762" t="s">
        <v>178</v>
      </c>
      <c r="E1" s="763" t="s">
        <v>177</v>
      </c>
      <c r="F1" s="756" t="s">
        <v>176</v>
      </c>
      <c r="G1" s="756"/>
    </row>
    <row r="2" spans="1:7" ht="15.75" customHeight="1">
      <c r="A2" s="759"/>
      <c r="B2" s="760"/>
      <c r="C2" s="761"/>
      <c r="D2" s="762"/>
      <c r="E2" s="763"/>
      <c r="F2" s="623" t="s">
        <v>175</v>
      </c>
      <c r="G2" s="623" t="s">
        <v>174</v>
      </c>
    </row>
    <row r="3" spans="1:7" ht="7.5" customHeight="1">
      <c r="A3" s="608"/>
      <c r="D3" s="609"/>
      <c r="E3" s="642"/>
    </row>
    <row r="4" spans="1:7">
      <c r="A4" s="612">
        <v>1100</v>
      </c>
      <c r="B4" s="758" t="s">
        <v>781</v>
      </c>
      <c r="C4" s="758"/>
      <c r="D4" s="758"/>
      <c r="E4" s="758"/>
      <c r="F4" s="758"/>
      <c r="G4" s="758"/>
    </row>
    <row r="5" spans="1:7" ht="7.5" customHeight="1">
      <c r="A5" s="608"/>
      <c r="D5" s="609"/>
      <c r="E5" s="642"/>
    </row>
    <row r="6" spans="1:7" ht="198" customHeight="1">
      <c r="A6" s="757">
        <v>1101</v>
      </c>
      <c r="B6" s="432" t="s">
        <v>790</v>
      </c>
      <c r="C6" s="551" t="s">
        <v>1189</v>
      </c>
      <c r="D6" s="801"/>
      <c r="E6" s="801"/>
      <c r="F6" s="801"/>
      <c r="G6" s="801"/>
    </row>
    <row r="7" spans="1:7" ht="15" customHeight="1">
      <c r="A7" s="757"/>
      <c r="B7" s="549" t="s">
        <v>789</v>
      </c>
      <c r="C7" s="478" t="s">
        <v>788</v>
      </c>
      <c r="D7" s="433" t="s">
        <v>2</v>
      </c>
      <c r="E7" s="479">
        <v>4</v>
      </c>
      <c r="F7" s="624"/>
      <c r="G7" s="625">
        <f>E7*F7</f>
        <v>0</v>
      </c>
    </row>
    <row r="8" spans="1:7" ht="15" customHeight="1">
      <c r="A8" s="757"/>
      <c r="B8" s="549" t="s">
        <v>787</v>
      </c>
      <c r="C8" s="478" t="s">
        <v>786</v>
      </c>
      <c r="D8" s="433" t="s">
        <v>2</v>
      </c>
      <c r="E8" s="479">
        <v>4</v>
      </c>
      <c r="F8" s="624"/>
      <c r="G8" s="625">
        <f t="shared" ref="G8:G10" si="0">E8*F8</f>
        <v>0</v>
      </c>
    </row>
    <row r="9" spans="1:7" ht="15" customHeight="1">
      <c r="A9" s="757"/>
      <c r="B9" s="549" t="s">
        <v>785</v>
      </c>
      <c r="C9" s="478" t="s">
        <v>784</v>
      </c>
      <c r="D9" s="433" t="s">
        <v>202</v>
      </c>
      <c r="E9" s="479">
        <v>69.3</v>
      </c>
      <c r="F9" s="624"/>
      <c r="G9" s="625">
        <f t="shared" si="0"/>
        <v>0</v>
      </c>
    </row>
    <row r="10" spans="1:7" ht="15" customHeight="1">
      <c r="A10" s="757"/>
      <c r="B10" s="549" t="s">
        <v>783</v>
      </c>
      <c r="C10" s="478" t="s">
        <v>782</v>
      </c>
      <c r="D10" s="433" t="s">
        <v>202</v>
      </c>
      <c r="E10" s="479">
        <v>6.7</v>
      </c>
      <c r="F10" s="624"/>
      <c r="G10" s="625">
        <f t="shared" si="0"/>
        <v>0</v>
      </c>
    </row>
    <row r="11" spans="1:7" ht="7.5" customHeight="1">
      <c r="A11" s="659"/>
      <c r="B11" s="660"/>
      <c r="C11" s="660"/>
      <c r="D11" s="661"/>
      <c r="E11" s="662"/>
      <c r="F11" s="668"/>
      <c r="G11" s="668"/>
    </row>
    <row r="12" spans="1:7" s="615" customFormat="1" ht="20.100000000000001" customHeight="1">
      <c r="A12" s="663">
        <v>1100</v>
      </c>
      <c r="B12" s="664" t="s">
        <v>1055</v>
      </c>
      <c r="C12" s="665"/>
      <c r="D12" s="666"/>
      <c r="E12" s="667"/>
      <c r="F12" s="667" t="s">
        <v>147</v>
      </c>
      <c r="G12" s="669">
        <f>SUM(G7:G11)</f>
        <v>0</v>
      </c>
    </row>
  </sheetData>
  <mergeCells count="9">
    <mergeCell ref="B4:G4"/>
    <mergeCell ref="A6:A10"/>
    <mergeCell ref="A1:A2"/>
    <mergeCell ref="B1:B2"/>
    <mergeCell ref="C1:C2"/>
    <mergeCell ref="D1:D2"/>
    <mergeCell ref="E1:E2"/>
    <mergeCell ref="F1:G1"/>
    <mergeCell ref="D6:G6"/>
  </mergeCells>
  <pageMargins left="0.70000000000000007" right="0.70000000000000007" top="0.75" bottom="0.75" header="0.30000000000000004" footer="0.30000000000000004"/>
  <pageSetup paperSize="9" scale="74" fitToWidth="0" fitToHeight="0" orientation="portrait" r:id="rId1"/>
  <headerFooter>
    <oddHeader>&amp;C&amp;"Calibri,Bold"&amp;K000000                     &amp;"Exo,Bold"&amp;8&amp;K000000      DINOCOP d.o.o. &amp;"Exo,Regular"&amp;K000000/ Pušća 103 / HR – 51513 Omišalj / oib 12459462285 / t. +38551 841 666 / e. dinocop@dinocop.hr</oddHeader>
    <oddFooter>&amp;L&amp;"Exo,Bold"&amp;8broj projekta:&amp;"Exo,Regular" PR-2-2016-420
&amp;"Exo,Bold"vrsta projekta: &amp;"Exo,Regular"ENERGETSKA OBNOVA OSNOVNE ŠKOLE PEHLIN &amp;R&amp;"Exo,Regular"&amp;8stranica&amp;"Exo,Bold" &amp;P/&amp;N</oddFooter>
  </headerFooter>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12"/>
  <sheetViews>
    <sheetView showGridLines="0" topLeftCell="A5" zoomScaleNormal="100" zoomScaleSheetLayoutView="100" workbookViewId="0">
      <selection activeCell="K10" sqref="K10"/>
    </sheetView>
  </sheetViews>
  <sheetFormatPr defaultColWidth="8.5703125" defaultRowHeight="15"/>
  <cols>
    <col min="1" max="1" width="6.5703125" style="133" customWidth="1"/>
    <col min="2" max="2" width="23.7109375" style="133" customWidth="1"/>
    <col min="3" max="3" width="46.5703125" style="133" customWidth="1"/>
    <col min="4" max="4" width="6.42578125" style="133" customWidth="1"/>
    <col min="5" max="5" width="10" style="133" customWidth="1"/>
    <col min="6" max="6" width="12.140625" style="622" customWidth="1"/>
    <col min="7" max="7" width="14" style="622" customWidth="1"/>
    <col min="8" max="8" width="10.42578125" style="133" customWidth="1"/>
    <col min="9" max="16384" width="8.5703125" style="133"/>
  </cols>
  <sheetData>
    <row r="1" spans="1:9">
      <c r="A1" s="759" t="s">
        <v>181</v>
      </c>
      <c r="B1" s="760" t="s">
        <v>180</v>
      </c>
      <c r="C1" s="761" t="s">
        <v>179</v>
      </c>
      <c r="D1" s="762" t="s">
        <v>178</v>
      </c>
      <c r="E1" s="763" t="s">
        <v>177</v>
      </c>
      <c r="F1" s="756" t="s">
        <v>176</v>
      </c>
      <c r="G1" s="756"/>
    </row>
    <row r="2" spans="1:9" ht="15.75" customHeight="1">
      <c r="A2" s="759"/>
      <c r="B2" s="760"/>
      <c r="C2" s="761"/>
      <c r="D2" s="762"/>
      <c r="E2" s="763"/>
      <c r="F2" s="623" t="s">
        <v>175</v>
      </c>
      <c r="G2" s="623" t="s">
        <v>174</v>
      </c>
    </row>
    <row r="3" spans="1:9" ht="7.5" customHeight="1">
      <c r="A3" s="608"/>
      <c r="D3" s="609"/>
      <c r="E3" s="642"/>
    </row>
    <row r="4" spans="1:9">
      <c r="A4" s="612">
        <v>1200</v>
      </c>
      <c r="B4" s="758" t="s">
        <v>791</v>
      </c>
      <c r="C4" s="758"/>
      <c r="D4" s="758"/>
      <c r="E4" s="758"/>
      <c r="F4" s="758"/>
      <c r="G4" s="758"/>
    </row>
    <row r="5" spans="1:9" ht="7.5" customHeight="1">
      <c r="A5" s="608"/>
      <c r="D5" s="609"/>
      <c r="E5" s="642"/>
    </row>
    <row r="6" spans="1:9" ht="162" customHeight="1">
      <c r="A6" s="547">
        <v>1201</v>
      </c>
      <c r="B6" s="432" t="s">
        <v>799</v>
      </c>
      <c r="C6" s="560" t="s">
        <v>798</v>
      </c>
      <c r="D6" s="433" t="s">
        <v>183</v>
      </c>
      <c r="E6" s="475">
        <v>54</v>
      </c>
      <c r="F6" s="628"/>
      <c r="G6" s="625">
        <f>E6*F6</f>
        <v>0</v>
      </c>
      <c r="H6" s="142"/>
      <c r="I6" s="128"/>
    </row>
    <row r="7" spans="1:9" s="136" customFormat="1" ht="164.25" customHeight="1">
      <c r="A7" s="547">
        <v>1202</v>
      </c>
      <c r="B7" s="432" t="s">
        <v>797</v>
      </c>
      <c r="C7" s="560" t="s">
        <v>796</v>
      </c>
      <c r="D7" s="433" t="s">
        <v>183</v>
      </c>
      <c r="E7" s="475">
        <v>62</v>
      </c>
      <c r="F7" s="628"/>
      <c r="G7" s="625">
        <f t="shared" ref="G7:G10" si="0">E7*F7</f>
        <v>0</v>
      </c>
      <c r="H7" s="141"/>
      <c r="I7" s="140"/>
    </row>
    <row r="8" spans="1:9" s="136" customFormat="1" ht="165.75" customHeight="1">
      <c r="A8" s="547">
        <v>1203</v>
      </c>
      <c r="B8" s="432" t="s">
        <v>795</v>
      </c>
      <c r="C8" s="560" t="s">
        <v>794</v>
      </c>
      <c r="D8" s="433" t="s">
        <v>183</v>
      </c>
      <c r="E8" s="475">
        <v>51</v>
      </c>
      <c r="F8" s="628"/>
      <c r="G8" s="625">
        <f t="shared" si="0"/>
        <v>0</v>
      </c>
      <c r="H8" s="141"/>
      <c r="I8" s="140"/>
    </row>
    <row r="9" spans="1:9" s="137" customFormat="1" ht="189.75" customHeight="1">
      <c r="A9" s="547">
        <v>1204</v>
      </c>
      <c r="B9" s="432" t="s">
        <v>793</v>
      </c>
      <c r="C9" s="560" t="s">
        <v>1027</v>
      </c>
      <c r="D9" s="433" t="s">
        <v>183</v>
      </c>
      <c r="E9" s="475">
        <v>12</v>
      </c>
      <c r="F9" s="628"/>
      <c r="G9" s="625">
        <f t="shared" si="0"/>
        <v>0</v>
      </c>
      <c r="H9" s="139"/>
      <c r="I9" s="138"/>
    </row>
    <row r="10" spans="1:9" s="137" customFormat="1" ht="206.25" customHeight="1">
      <c r="A10" s="547">
        <v>1205</v>
      </c>
      <c r="B10" s="432" t="s">
        <v>792</v>
      </c>
      <c r="C10" s="486" t="s">
        <v>1026</v>
      </c>
      <c r="D10" s="433" t="s">
        <v>183</v>
      </c>
      <c r="E10" s="475">
        <v>464</v>
      </c>
      <c r="F10" s="628"/>
      <c r="G10" s="625">
        <f t="shared" si="0"/>
        <v>0</v>
      </c>
      <c r="H10" s="139"/>
      <c r="I10" s="138"/>
    </row>
    <row r="11" spans="1:9" ht="7.5" customHeight="1">
      <c r="A11" s="608"/>
      <c r="D11" s="609"/>
      <c r="E11" s="642"/>
    </row>
    <row r="12" spans="1:9" s="615" customFormat="1" ht="20.100000000000001" customHeight="1">
      <c r="A12" s="603">
        <v>1200</v>
      </c>
      <c r="B12" s="604" t="s">
        <v>791</v>
      </c>
      <c r="C12" s="605"/>
      <c r="D12" s="606"/>
      <c r="E12" s="620"/>
      <c r="F12" s="620" t="s">
        <v>147</v>
      </c>
      <c r="G12" s="570">
        <f>SUM(G6:G11)</f>
        <v>0</v>
      </c>
    </row>
  </sheetData>
  <mergeCells count="7">
    <mergeCell ref="B4:G4"/>
    <mergeCell ref="A1:A2"/>
    <mergeCell ref="B1:B2"/>
    <mergeCell ref="C1:C2"/>
    <mergeCell ref="D1:D2"/>
    <mergeCell ref="E1:E2"/>
    <mergeCell ref="F1:G1"/>
  </mergeCells>
  <pageMargins left="0.70000000000000007" right="0.70000000000000007" top="0.75" bottom="0.75" header="0.30000000000000004" footer="0.30000000000000004"/>
  <pageSetup paperSize="9" scale="74" fitToWidth="0" fitToHeight="0" orientation="portrait" r:id="rId1"/>
  <headerFooter>
    <oddHeader>&amp;C&amp;"Exo,Bold"&amp;8&amp;K000000                           DINOCOP d.o.o.&amp;"Exo,Regular"&amp;K000000 / Pušća 103 / HR – 51513 Omišalj / oib 12459462285 / t. +38551 841 666 / e. dinocop@dinocop.hr</oddHeader>
    <oddFooter>&amp;L&amp;"Exo,Bold"&amp;8broj projekta:&amp;"Exo,Regular" PR-2-2016-420
&amp;"Exo,Bold"vrsta projekta: &amp;"Exo,Regular"ENERGETSKA OBNOVA OSNOVNE ŠKOLE PEHLIN &amp;R&amp;"Exo,Regular"&amp;8stranica&amp;"Exo,Bold" &amp;P/&amp;N</oddFooter>
  </headerFooter>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28"/>
  <sheetViews>
    <sheetView showGridLines="0" topLeftCell="A20" zoomScaleNormal="100" zoomScaleSheetLayoutView="90" workbookViewId="0">
      <selection activeCell="G31" sqref="G31"/>
    </sheetView>
  </sheetViews>
  <sheetFormatPr defaultColWidth="8.5703125" defaultRowHeight="15"/>
  <cols>
    <col min="1" max="1" width="6" style="133" customWidth="1"/>
    <col min="2" max="2" width="15.85546875" style="133" customWidth="1"/>
    <col min="3" max="4" width="23.7109375" style="133" customWidth="1"/>
    <col min="5" max="5" width="8.85546875" style="133" customWidth="1"/>
    <col min="6" max="6" width="13.28515625" style="133" customWidth="1"/>
    <col min="7" max="7" width="14.28515625" style="672" customWidth="1"/>
    <col min="8" max="8" width="16.28515625" style="622" customWidth="1"/>
    <col min="9" max="9" width="10.42578125" style="133" customWidth="1"/>
    <col min="10" max="16384" width="8.5703125" style="133"/>
  </cols>
  <sheetData>
    <row r="1" spans="1:10">
      <c r="A1" s="759" t="s">
        <v>181</v>
      </c>
      <c r="B1" s="760" t="s">
        <v>180</v>
      </c>
      <c r="C1" s="761" t="s">
        <v>179</v>
      </c>
      <c r="D1" s="761"/>
      <c r="E1" s="762" t="s">
        <v>178</v>
      </c>
      <c r="F1" s="763" t="s">
        <v>177</v>
      </c>
      <c r="G1" s="756" t="s">
        <v>176</v>
      </c>
      <c r="H1" s="756"/>
    </row>
    <row r="2" spans="1:10" ht="15.75" customHeight="1">
      <c r="A2" s="759"/>
      <c r="B2" s="760"/>
      <c r="C2" s="761"/>
      <c r="D2" s="761"/>
      <c r="E2" s="762"/>
      <c r="F2" s="763"/>
      <c r="G2" s="671" t="s">
        <v>175</v>
      </c>
      <c r="H2" s="623" t="s">
        <v>174</v>
      </c>
    </row>
    <row r="3" spans="1:10" ht="7.5" customHeight="1">
      <c r="A3" s="608"/>
      <c r="E3" s="609"/>
      <c r="F3" s="642"/>
    </row>
    <row r="4" spans="1:10">
      <c r="A4" s="612">
        <v>1300</v>
      </c>
      <c r="B4" s="758" t="s">
        <v>170</v>
      </c>
      <c r="C4" s="758"/>
      <c r="D4" s="758"/>
      <c r="E4" s="758"/>
      <c r="F4" s="758"/>
      <c r="G4" s="758"/>
      <c r="H4" s="758"/>
    </row>
    <row r="5" spans="1:10" ht="7.5" customHeight="1">
      <c r="A5" s="608"/>
      <c r="E5" s="609"/>
      <c r="F5" s="642"/>
    </row>
    <row r="6" spans="1:10" ht="172.5" customHeight="1">
      <c r="A6" s="549">
        <v>1301</v>
      </c>
      <c r="B6" s="550" t="s">
        <v>827</v>
      </c>
      <c r="C6" s="775" t="s">
        <v>826</v>
      </c>
      <c r="D6" s="775"/>
      <c r="E6" s="548" t="s">
        <v>2</v>
      </c>
      <c r="F6" s="479">
        <v>23</v>
      </c>
      <c r="G6" s="674"/>
      <c r="H6" s="625">
        <f>F6*G6</f>
        <v>0</v>
      </c>
    </row>
    <row r="7" spans="1:10" s="137" customFormat="1" ht="120" customHeight="1">
      <c r="A7" s="549">
        <v>1302</v>
      </c>
      <c r="B7" s="550" t="s">
        <v>825</v>
      </c>
      <c r="C7" s="775" t="s">
        <v>824</v>
      </c>
      <c r="D7" s="775"/>
      <c r="E7" s="548" t="s">
        <v>739</v>
      </c>
      <c r="F7" s="479">
        <v>48</v>
      </c>
      <c r="G7" s="674"/>
      <c r="H7" s="625">
        <f t="shared" ref="H7:H9" si="0">F7*G7</f>
        <v>0</v>
      </c>
    </row>
    <row r="8" spans="1:10" s="137" customFormat="1" ht="159.94999999999999" customHeight="1">
      <c r="A8" s="547">
        <v>1303</v>
      </c>
      <c r="B8" s="432" t="s">
        <v>823</v>
      </c>
      <c r="C8" s="781" t="s">
        <v>822</v>
      </c>
      <c r="D8" s="781"/>
      <c r="E8" s="433" t="s">
        <v>183</v>
      </c>
      <c r="F8" s="475">
        <v>265</v>
      </c>
      <c r="G8" s="674"/>
      <c r="H8" s="625">
        <f t="shared" si="0"/>
        <v>0</v>
      </c>
    </row>
    <row r="9" spans="1:10" s="137" customFormat="1" ht="137.25" customHeight="1">
      <c r="A9" s="547">
        <v>1304</v>
      </c>
      <c r="B9" s="432" t="s">
        <v>821</v>
      </c>
      <c r="C9" s="781" t="s">
        <v>1190</v>
      </c>
      <c r="D9" s="781"/>
      <c r="E9" s="433" t="s">
        <v>739</v>
      </c>
      <c r="F9" s="475">
        <v>48</v>
      </c>
      <c r="G9" s="674"/>
      <c r="H9" s="625">
        <f t="shared" si="0"/>
        <v>0</v>
      </c>
    </row>
    <row r="10" spans="1:10" s="137" customFormat="1" ht="225.75" customHeight="1">
      <c r="A10" s="754">
        <v>1305</v>
      </c>
      <c r="B10" s="432" t="s">
        <v>820</v>
      </c>
      <c r="C10" s="781" t="s">
        <v>1191</v>
      </c>
      <c r="D10" s="781"/>
      <c r="E10" s="600"/>
      <c r="F10" s="601"/>
      <c r="G10" s="601"/>
      <c r="H10" s="602"/>
    </row>
    <row r="11" spans="1:10" ht="15" customHeight="1">
      <c r="A11" s="754"/>
      <c r="B11" s="552" t="s">
        <v>819</v>
      </c>
      <c r="C11" s="781" t="s">
        <v>214</v>
      </c>
      <c r="D11" s="781"/>
      <c r="E11" s="670" t="s">
        <v>739</v>
      </c>
      <c r="F11" s="614">
        <v>1065</v>
      </c>
      <c r="G11" s="674"/>
      <c r="H11" s="625">
        <f>F11*G11</f>
        <v>0</v>
      </c>
    </row>
    <row r="12" spans="1:10" ht="15" customHeight="1">
      <c r="A12" s="754"/>
      <c r="B12" s="552" t="s">
        <v>818</v>
      </c>
      <c r="C12" s="781" t="s">
        <v>212</v>
      </c>
      <c r="D12" s="781"/>
      <c r="E12" s="670" t="s">
        <v>739</v>
      </c>
      <c r="F12" s="434">
        <v>130</v>
      </c>
      <c r="G12" s="674"/>
      <c r="H12" s="625">
        <f t="shared" ref="H12:H26" si="1">F12*G12</f>
        <v>0</v>
      </c>
    </row>
    <row r="13" spans="1:10" s="144" customFormat="1" ht="104.25" customHeight="1">
      <c r="A13" s="549">
        <v>1306</v>
      </c>
      <c r="B13" s="432" t="s">
        <v>817</v>
      </c>
      <c r="C13" s="781" t="s">
        <v>816</v>
      </c>
      <c r="D13" s="781"/>
      <c r="E13" s="433" t="s">
        <v>183</v>
      </c>
      <c r="F13" s="479">
        <v>3</v>
      </c>
      <c r="G13" s="674"/>
      <c r="H13" s="625">
        <f t="shared" si="1"/>
        <v>0</v>
      </c>
    </row>
    <row r="14" spans="1:10" s="144" customFormat="1" ht="49.5" customHeight="1">
      <c r="A14" s="549">
        <v>1307</v>
      </c>
      <c r="B14" s="432" t="s">
        <v>815</v>
      </c>
      <c r="C14" s="781" t="s">
        <v>814</v>
      </c>
      <c r="D14" s="781"/>
      <c r="E14" s="433" t="s">
        <v>172</v>
      </c>
      <c r="F14" s="479">
        <v>4</v>
      </c>
      <c r="G14" s="674"/>
      <c r="H14" s="625">
        <f t="shared" si="1"/>
        <v>0</v>
      </c>
    </row>
    <row r="15" spans="1:10" s="144" customFormat="1" ht="159.94999999999999" customHeight="1">
      <c r="A15" s="757">
        <v>1308</v>
      </c>
      <c r="B15" s="432" t="s">
        <v>813</v>
      </c>
      <c r="C15" s="781" t="s">
        <v>1192</v>
      </c>
      <c r="D15" s="781"/>
      <c r="E15" s="600"/>
      <c r="F15" s="601"/>
      <c r="G15" s="601"/>
      <c r="H15" s="602"/>
      <c r="I15" s="146"/>
      <c r="J15" s="145"/>
    </row>
    <row r="16" spans="1:10" ht="15" customHeight="1">
      <c r="A16" s="757"/>
      <c r="B16" s="549" t="s">
        <v>812</v>
      </c>
      <c r="C16" s="428" t="s">
        <v>525</v>
      </c>
      <c r="D16" s="478" t="s">
        <v>524</v>
      </c>
      <c r="E16" s="548" t="s">
        <v>2</v>
      </c>
      <c r="F16" s="479">
        <v>2</v>
      </c>
      <c r="G16" s="674"/>
      <c r="H16" s="625">
        <f t="shared" si="1"/>
        <v>0</v>
      </c>
    </row>
    <row r="17" spans="1:15" ht="15" customHeight="1">
      <c r="A17" s="757"/>
      <c r="B17" s="549" t="s">
        <v>811</v>
      </c>
      <c r="C17" s="428" t="s">
        <v>520</v>
      </c>
      <c r="D17" s="478" t="s">
        <v>519</v>
      </c>
      <c r="E17" s="548" t="s">
        <v>2</v>
      </c>
      <c r="F17" s="479">
        <v>2</v>
      </c>
      <c r="G17" s="674"/>
      <c r="H17" s="625">
        <f t="shared" si="1"/>
        <v>0</v>
      </c>
    </row>
    <row r="18" spans="1:15" ht="15" customHeight="1">
      <c r="A18" s="757"/>
      <c r="B18" s="549" t="s">
        <v>810</v>
      </c>
      <c r="C18" s="428" t="s">
        <v>516</v>
      </c>
      <c r="D18" s="478" t="s">
        <v>515</v>
      </c>
      <c r="E18" s="548" t="s">
        <v>2</v>
      </c>
      <c r="F18" s="479">
        <v>12</v>
      </c>
      <c r="G18" s="674"/>
      <c r="H18" s="625">
        <f t="shared" si="1"/>
        <v>0</v>
      </c>
    </row>
    <row r="19" spans="1:15" ht="15" customHeight="1">
      <c r="A19" s="757"/>
      <c r="B19" s="549" t="s">
        <v>809</v>
      </c>
      <c r="C19" s="428" t="s">
        <v>500</v>
      </c>
      <c r="D19" s="478" t="s">
        <v>499</v>
      </c>
      <c r="E19" s="548" t="s">
        <v>2</v>
      </c>
      <c r="F19" s="479">
        <v>4</v>
      </c>
      <c r="G19" s="674"/>
      <c r="H19" s="625">
        <f t="shared" si="1"/>
        <v>0</v>
      </c>
    </row>
    <row r="20" spans="1:15" ht="15" customHeight="1">
      <c r="A20" s="757"/>
      <c r="B20" s="549" t="s">
        <v>808</v>
      </c>
      <c r="C20" s="428" t="s">
        <v>486</v>
      </c>
      <c r="D20" s="478" t="s">
        <v>351</v>
      </c>
      <c r="E20" s="548" t="s">
        <v>2</v>
      </c>
      <c r="F20" s="479">
        <v>4</v>
      </c>
      <c r="G20" s="674"/>
      <c r="H20" s="625">
        <f t="shared" si="1"/>
        <v>0</v>
      </c>
    </row>
    <row r="21" spans="1:15" s="147" customFormat="1" ht="15" customHeight="1">
      <c r="A21" s="757"/>
      <c r="B21" s="549" t="s">
        <v>807</v>
      </c>
      <c r="C21" s="428" t="s">
        <v>366</v>
      </c>
      <c r="D21" s="478" t="s">
        <v>365</v>
      </c>
      <c r="E21" s="548" t="s">
        <v>2</v>
      </c>
      <c r="F21" s="479">
        <v>1</v>
      </c>
      <c r="G21" s="674"/>
      <c r="H21" s="625">
        <f t="shared" si="1"/>
        <v>0</v>
      </c>
      <c r="L21" s="133"/>
      <c r="N21" s="133"/>
      <c r="O21" s="133"/>
    </row>
    <row r="22" spans="1:15" ht="15" customHeight="1">
      <c r="A22" s="757"/>
      <c r="B22" s="549" t="s">
        <v>806</v>
      </c>
      <c r="C22" s="428" t="s">
        <v>361</v>
      </c>
      <c r="D22" s="478" t="s">
        <v>360</v>
      </c>
      <c r="E22" s="548" t="s">
        <v>2</v>
      </c>
      <c r="F22" s="479">
        <v>1</v>
      </c>
      <c r="G22" s="674"/>
      <c r="H22" s="625">
        <f t="shared" si="1"/>
        <v>0</v>
      </c>
    </row>
    <row r="23" spans="1:15" ht="15" customHeight="1">
      <c r="A23" s="757"/>
      <c r="B23" s="549" t="s">
        <v>805</v>
      </c>
      <c r="C23" s="428" t="s">
        <v>357</v>
      </c>
      <c r="D23" s="478" t="s">
        <v>360</v>
      </c>
      <c r="E23" s="548" t="s">
        <v>2</v>
      </c>
      <c r="F23" s="479">
        <v>3</v>
      </c>
      <c r="G23" s="674"/>
      <c r="H23" s="625">
        <f t="shared" si="1"/>
        <v>0</v>
      </c>
    </row>
    <row r="24" spans="1:15" s="144" customFormat="1" ht="319.5" customHeight="1">
      <c r="A24" s="549">
        <v>1309</v>
      </c>
      <c r="B24" s="432" t="s">
        <v>804</v>
      </c>
      <c r="C24" s="781" t="s">
        <v>803</v>
      </c>
      <c r="D24" s="781"/>
      <c r="E24" s="433" t="s">
        <v>183</v>
      </c>
      <c r="F24" s="479">
        <v>154</v>
      </c>
      <c r="G24" s="674"/>
      <c r="H24" s="625">
        <f t="shared" si="1"/>
        <v>0</v>
      </c>
      <c r="I24" s="146"/>
      <c r="J24" s="145"/>
    </row>
    <row r="25" spans="1:15" ht="117.75" customHeight="1">
      <c r="A25" s="547">
        <v>1310</v>
      </c>
      <c r="B25" s="432" t="s">
        <v>802</v>
      </c>
      <c r="C25" s="781" t="s">
        <v>801</v>
      </c>
      <c r="D25" s="781"/>
      <c r="E25" s="433" t="s">
        <v>2</v>
      </c>
      <c r="F25" s="479">
        <v>2</v>
      </c>
      <c r="G25" s="674"/>
      <c r="H25" s="625">
        <f t="shared" si="1"/>
        <v>0</v>
      </c>
    </row>
    <row r="26" spans="1:15" ht="60" customHeight="1">
      <c r="A26" s="549">
        <v>1311</v>
      </c>
      <c r="B26" s="432" t="s">
        <v>800</v>
      </c>
      <c r="C26" s="775" t="s">
        <v>1078</v>
      </c>
      <c r="D26" s="775"/>
      <c r="E26" s="548" t="s">
        <v>1079</v>
      </c>
      <c r="F26" s="479">
        <v>1</v>
      </c>
      <c r="G26" s="674"/>
      <c r="H26" s="625">
        <f t="shared" si="1"/>
        <v>0</v>
      </c>
    </row>
    <row r="27" spans="1:15" ht="7.5" customHeight="1">
      <c r="A27" s="608"/>
      <c r="E27" s="609"/>
      <c r="F27" s="642"/>
    </row>
    <row r="28" spans="1:15" s="615" customFormat="1" ht="20.100000000000001" customHeight="1">
      <c r="A28" s="603">
        <v>1300</v>
      </c>
      <c r="B28" s="604" t="s">
        <v>170</v>
      </c>
      <c r="C28" s="604"/>
      <c r="D28" s="605"/>
      <c r="E28" s="606"/>
      <c r="F28" s="620"/>
      <c r="G28" s="673" t="s">
        <v>147</v>
      </c>
      <c r="H28" s="619">
        <f>SUM(H6:H27)</f>
        <v>0</v>
      </c>
    </row>
  </sheetData>
  <mergeCells count="22">
    <mergeCell ref="A15:A23"/>
    <mergeCell ref="C15:D15"/>
    <mergeCell ref="B4:H4"/>
    <mergeCell ref="C6:D6"/>
    <mergeCell ref="A1:A2"/>
    <mergeCell ref="B1:B2"/>
    <mergeCell ref="C1:D2"/>
    <mergeCell ref="E1:E2"/>
    <mergeCell ref="F1:F2"/>
    <mergeCell ref="C7:D7"/>
    <mergeCell ref="C8:D8"/>
    <mergeCell ref="C9:D9"/>
    <mergeCell ref="A10:A12"/>
    <mergeCell ref="G1:H1"/>
    <mergeCell ref="C13:D13"/>
    <mergeCell ref="C14:D14"/>
    <mergeCell ref="C24:D24"/>
    <mergeCell ref="C26:D26"/>
    <mergeCell ref="C10:D10"/>
    <mergeCell ref="C11:D11"/>
    <mergeCell ref="C12:D12"/>
    <mergeCell ref="C25:D25"/>
  </mergeCells>
  <pageMargins left="0.70866141732283472" right="0.70866141732283472" top="0.74803149606299213" bottom="0.74803149606299213" header="0.31496062992125984" footer="0.31496062992125984"/>
  <pageSetup paperSize="9" scale="73" fitToWidth="0" fitToHeight="0" orientation="portrait" r:id="rId1"/>
  <headerFooter>
    <oddHeader>&amp;C&amp;"Exo,Regular"&amp;8                           &amp;"Exo,Bold"  DINOCOP d.o.o.&amp;"Exo,Regular" / Pušća 103 / HR – 51513 Omišalj / oib 12459462285 / t. +38551 841 666 / e. dinocop@dinocop.hr</oddHeader>
    <oddFooter>&amp;L&amp;"Exo,Bold"&amp;8broj projekta:&amp;"Exo,Regular" PR-2-2016-420
&amp;"Exo,Bold"vrsta projekta:&amp;"Exo,Regular" ENERGETSKA OBNOVA OSNOVNE ŠKOLE PEHLIN &amp;R&amp;"Exo,Regular"&amp;8stranica&amp;"Exo,Bold" &amp;P/&amp;N</oddFooter>
  </headerFooter>
  <rowBreaks count="1" manualBreakCount="1">
    <brk id="14" max="7" man="1"/>
  </rowBreaks>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45"/>
  <sheetViews>
    <sheetView showGridLines="0" topLeftCell="A21" zoomScaleNormal="100" zoomScaleSheetLayoutView="85" workbookViewId="0"/>
  </sheetViews>
  <sheetFormatPr defaultColWidth="8.5703125" defaultRowHeight="15"/>
  <cols>
    <col min="1" max="1" width="6.5703125" style="108" customWidth="1"/>
    <col min="2" max="2" width="3.7109375" style="108" bestFit="1" customWidth="1"/>
    <col min="3" max="4" width="23.7109375" style="108" customWidth="1"/>
    <col min="5" max="5" width="6.42578125" style="108" customWidth="1"/>
    <col min="6" max="6" width="12.140625" style="108" customWidth="1"/>
    <col min="7" max="7" width="12.140625" style="143" customWidth="1"/>
    <col min="8" max="8" width="12.140625" style="125" customWidth="1"/>
    <col min="9" max="9" width="10.42578125" style="108" customWidth="1"/>
    <col min="10" max="16384" width="8.5703125" style="108"/>
  </cols>
  <sheetData>
    <row r="1" spans="1:10" s="2" customFormat="1">
      <c r="A1" s="13" t="s">
        <v>11</v>
      </c>
      <c r="B1" s="13"/>
      <c r="C1" s="7"/>
      <c r="D1" s="11"/>
      <c r="E1" s="11"/>
      <c r="F1" s="529"/>
      <c r="G1" s="530"/>
      <c r="H1" s="149"/>
      <c r="I1" s="149"/>
      <c r="J1" s="150" t="s">
        <v>845</v>
      </c>
    </row>
    <row r="2" spans="1:10" s="2" customFormat="1">
      <c r="A2" s="15"/>
      <c r="B2" s="15"/>
      <c r="C2" s="87"/>
      <c r="D2" s="16"/>
      <c r="E2" s="16"/>
      <c r="F2" s="531"/>
      <c r="G2" s="532"/>
      <c r="H2" s="151"/>
      <c r="I2" s="151"/>
      <c r="J2" s="148" t="s">
        <v>844</v>
      </c>
    </row>
    <row r="3" spans="1:10" s="2" customFormat="1" ht="15" customHeight="1">
      <c r="A3" s="5"/>
      <c r="B3" s="5"/>
      <c r="C3" s="7"/>
      <c r="D3" s="9"/>
      <c r="E3" s="3"/>
      <c r="F3" s="533"/>
      <c r="G3" s="533"/>
      <c r="H3" s="1"/>
      <c r="I3" s="4"/>
      <c r="J3" s="533"/>
    </row>
    <row r="4" spans="1:10" ht="15.75">
      <c r="A4" s="771" t="s">
        <v>1030</v>
      </c>
      <c r="B4" s="772"/>
      <c r="C4" s="772"/>
      <c r="D4" s="772"/>
      <c r="E4" s="772"/>
      <c r="F4" s="772"/>
      <c r="G4" s="772"/>
      <c r="H4" s="378"/>
      <c r="I4" s="378"/>
      <c r="J4" s="379"/>
    </row>
    <row r="5" spans="1:10" s="2" customFormat="1">
      <c r="A5" s="13"/>
      <c r="B5" s="18"/>
      <c r="C5" s="19"/>
      <c r="D5" s="11"/>
      <c r="F5" s="534"/>
      <c r="G5" s="534"/>
      <c r="H5" s="14"/>
      <c r="I5" s="14"/>
      <c r="J5" s="534"/>
    </row>
    <row r="6" spans="1:10" s="2" customFormat="1" ht="15.75">
      <c r="A6" s="13"/>
      <c r="B6" s="804" t="s">
        <v>13</v>
      </c>
      <c r="C6" s="805"/>
      <c r="D6" s="11"/>
      <c r="F6" s="534"/>
      <c r="G6" s="534"/>
      <c r="H6" s="14"/>
      <c r="I6" s="14"/>
      <c r="J6" s="534"/>
    </row>
    <row r="7" spans="1:10" s="2" customFormat="1">
      <c r="A7" s="13"/>
      <c r="B7" s="18"/>
      <c r="C7" s="19"/>
      <c r="D7" s="11"/>
      <c r="F7" s="534"/>
      <c r="G7" s="534"/>
      <c r="H7" s="14"/>
      <c r="I7" s="14"/>
      <c r="J7" s="534"/>
    </row>
    <row r="8" spans="1:10" s="2" customFormat="1" ht="34.5" customHeight="1">
      <c r="A8" s="17"/>
      <c r="B8" s="17" t="s">
        <v>3</v>
      </c>
      <c r="C8" s="806" t="s">
        <v>20</v>
      </c>
      <c r="D8" s="807"/>
      <c r="E8" s="807"/>
      <c r="F8" s="807"/>
      <c r="G8" s="807"/>
      <c r="H8" s="807"/>
      <c r="I8" s="807"/>
      <c r="J8" s="534"/>
    </row>
    <row r="9" spans="1:10" s="12" customFormat="1" ht="18" customHeight="1">
      <c r="A9" s="20"/>
      <c r="B9" s="21" t="s">
        <v>9</v>
      </c>
      <c r="C9" s="802" t="s">
        <v>24</v>
      </c>
      <c r="D9" s="803"/>
      <c r="E9" s="803"/>
      <c r="F9" s="803"/>
      <c r="G9" s="803"/>
      <c r="H9" s="803"/>
      <c r="I9" s="803"/>
      <c r="J9" s="534"/>
    </row>
    <row r="10" spans="1:10" s="12" customFormat="1" ht="15" customHeight="1">
      <c r="A10" s="20"/>
      <c r="B10" s="21" t="s">
        <v>9</v>
      </c>
      <c r="C10" s="802" t="s">
        <v>43</v>
      </c>
      <c r="D10" s="803"/>
      <c r="E10" s="803"/>
      <c r="F10" s="803"/>
      <c r="G10" s="803"/>
      <c r="H10" s="803"/>
      <c r="I10" s="803"/>
      <c r="J10" s="534"/>
    </row>
    <row r="11" spans="1:10" s="12" customFormat="1" ht="16.5" customHeight="1">
      <c r="A11" s="20"/>
      <c r="B11" s="21" t="s">
        <v>9</v>
      </c>
      <c r="C11" s="802" t="s">
        <v>25</v>
      </c>
      <c r="D11" s="803"/>
      <c r="E11" s="803"/>
      <c r="F11" s="803"/>
      <c r="G11" s="803"/>
      <c r="H11" s="803"/>
      <c r="I11" s="803"/>
      <c r="J11" s="534"/>
    </row>
    <row r="12" spans="1:10" s="12" customFormat="1" ht="15.75" customHeight="1">
      <c r="A12" s="20"/>
      <c r="B12" s="21" t="s">
        <v>9</v>
      </c>
      <c r="C12" s="802" t="s">
        <v>26</v>
      </c>
      <c r="D12" s="803"/>
      <c r="E12" s="803"/>
      <c r="F12" s="803"/>
      <c r="G12" s="803"/>
      <c r="H12" s="803"/>
      <c r="I12" s="803"/>
      <c r="J12" s="534"/>
    </row>
    <row r="13" spans="1:10" s="12" customFormat="1" ht="15" customHeight="1">
      <c r="A13" s="20"/>
      <c r="B13" s="524" t="s">
        <v>9</v>
      </c>
      <c r="C13" s="802" t="s">
        <v>46</v>
      </c>
      <c r="D13" s="807"/>
      <c r="E13" s="807"/>
      <c r="F13" s="807"/>
      <c r="G13" s="807"/>
      <c r="H13" s="807"/>
      <c r="I13" s="807"/>
      <c r="J13" s="534"/>
    </row>
    <row r="14" spans="1:10" s="12" customFormat="1" ht="15" customHeight="1">
      <c r="A14" s="20"/>
      <c r="B14" s="21" t="s">
        <v>9</v>
      </c>
      <c r="C14" s="802" t="s">
        <v>41</v>
      </c>
      <c r="D14" s="803"/>
      <c r="E14" s="803"/>
      <c r="F14" s="803"/>
      <c r="G14" s="803"/>
      <c r="H14" s="803"/>
      <c r="I14" s="803"/>
      <c r="J14" s="534"/>
    </row>
    <row r="15" spans="1:10" s="12" customFormat="1" ht="15" customHeight="1">
      <c r="A15" s="20"/>
      <c r="B15" s="21" t="s">
        <v>9</v>
      </c>
      <c r="C15" s="802" t="s">
        <v>47</v>
      </c>
      <c r="D15" s="803"/>
      <c r="E15" s="803"/>
      <c r="F15" s="803"/>
      <c r="G15" s="803"/>
      <c r="H15" s="803"/>
      <c r="I15" s="803"/>
      <c r="J15" s="534"/>
    </row>
    <row r="16" spans="1:10" s="12" customFormat="1" ht="15" customHeight="1">
      <c r="A16" s="20"/>
      <c r="B16" s="21" t="s">
        <v>9</v>
      </c>
      <c r="C16" s="802" t="s">
        <v>42</v>
      </c>
      <c r="D16" s="803"/>
      <c r="E16" s="803"/>
      <c r="F16" s="803"/>
      <c r="G16" s="803"/>
      <c r="H16" s="803"/>
      <c r="I16" s="803"/>
      <c r="J16" s="534"/>
    </row>
    <row r="17" spans="1:10" s="2" customFormat="1">
      <c r="A17" s="17"/>
      <c r="B17" s="22"/>
      <c r="C17" s="22"/>
      <c r="D17" s="524"/>
      <c r="E17" s="525"/>
      <c r="F17" s="535"/>
      <c r="G17" s="535"/>
      <c r="H17" s="23"/>
      <c r="I17" s="23"/>
      <c r="J17" s="534"/>
    </row>
    <row r="18" spans="1:10" s="2" customFormat="1" ht="34.5" customHeight="1">
      <c r="A18" s="17"/>
      <c r="B18" s="17" t="s">
        <v>4</v>
      </c>
      <c r="C18" s="806" t="s">
        <v>27</v>
      </c>
      <c r="D18" s="807"/>
      <c r="E18" s="807"/>
      <c r="F18" s="807"/>
      <c r="G18" s="807"/>
      <c r="H18" s="807"/>
      <c r="I18" s="807"/>
      <c r="J18" s="534"/>
    </row>
    <row r="19" spans="1:10" s="12" customFormat="1" ht="47.25" customHeight="1">
      <c r="A19" s="20"/>
      <c r="B19" s="21" t="s">
        <v>9</v>
      </c>
      <c r="C19" s="802" t="s">
        <v>14</v>
      </c>
      <c r="D19" s="803"/>
      <c r="E19" s="803"/>
      <c r="F19" s="803"/>
      <c r="G19" s="803"/>
      <c r="H19" s="803"/>
      <c r="I19" s="803"/>
      <c r="J19" s="534"/>
    </row>
    <row r="20" spans="1:10" s="12" customFormat="1" ht="31.5" customHeight="1">
      <c r="A20" s="20"/>
      <c r="B20" s="21" t="s">
        <v>9</v>
      </c>
      <c r="C20" s="802" t="s">
        <v>15</v>
      </c>
      <c r="D20" s="803"/>
      <c r="E20" s="803"/>
      <c r="F20" s="803"/>
      <c r="G20" s="803"/>
      <c r="H20" s="803"/>
      <c r="I20" s="803"/>
      <c r="J20" s="534"/>
    </row>
    <row r="21" spans="1:10" s="12" customFormat="1" ht="31.5" customHeight="1">
      <c r="A21" s="20"/>
      <c r="B21" s="21" t="s">
        <v>9</v>
      </c>
      <c r="C21" s="802" t="s">
        <v>21</v>
      </c>
      <c r="D21" s="803"/>
      <c r="E21" s="803"/>
      <c r="F21" s="803"/>
      <c r="G21" s="803"/>
      <c r="H21" s="803"/>
      <c r="I21" s="803"/>
      <c r="J21" s="534"/>
    </row>
    <row r="22" spans="1:10" s="12" customFormat="1" ht="48" customHeight="1">
      <c r="A22" s="20"/>
      <c r="B22" s="21" t="s">
        <v>9</v>
      </c>
      <c r="C22" s="802" t="s">
        <v>16</v>
      </c>
      <c r="D22" s="803"/>
      <c r="E22" s="803"/>
      <c r="F22" s="803"/>
      <c r="G22" s="803"/>
      <c r="H22" s="803"/>
      <c r="I22" s="803"/>
      <c r="J22" s="534"/>
    </row>
    <row r="23" spans="1:10" s="2" customFormat="1">
      <c r="A23" s="17"/>
      <c r="B23" s="22"/>
      <c r="C23" s="22"/>
      <c r="D23" s="524"/>
      <c r="E23" s="525"/>
      <c r="F23" s="535"/>
      <c r="G23" s="535"/>
      <c r="H23" s="23"/>
      <c r="I23" s="23"/>
      <c r="J23" s="534"/>
    </row>
    <row r="24" spans="1:10" s="2" customFormat="1" ht="32.25" customHeight="1">
      <c r="A24" s="17"/>
      <c r="B24" s="17" t="s">
        <v>6</v>
      </c>
      <c r="C24" s="806" t="s">
        <v>17</v>
      </c>
      <c r="D24" s="807"/>
      <c r="E24" s="807"/>
      <c r="F24" s="807"/>
      <c r="G24" s="807"/>
      <c r="H24" s="807"/>
      <c r="I24" s="807"/>
      <c r="J24" s="534"/>
    </row>
    <row r="25" spans="1:10" s="12" customFormat="1" ht="15.75" customHeight="1">
      <c r="A25" s="20"/>
      <c r="B25" s="21" t="s">
        <v>9</v>
      </c>
      <c r="C25" s="802" t="s">
        <v>18</v>
      </c>
      <c r="D25" s="803"/>
      <c r="E25" s="803"/>
      <c r="F25" s="803"/>
      <c r="G25" s="803"/>
      <c r="H25" s="803"/>
      <c r="I25" s="803"/>
      <c r="J25" s="534"/>
    </row>
    <row r="26" spans="1:10" s="12" customFormat="1" ht="46.5" customHeight="1">
      <c r="A26" s="20"/>
      <c r="B26" s="21" t="s">
        <v>9</v>
      </c>
      <c r="C26" s="802" t="s">
        <v>19</v>
      </c>
      <c r="D26" s="803"/>
      <c r="E26" s="803"/>
      <c r="F26" s="803"/>
      <c r="G26" s="803"/>
      <c r="H26" s="803"/>
      <c r="I26" s="803"/>
      <c r="J26" s="534"/>
    </row>
    <row r="27" spans="1:10" s="12" customFormat="1" ht="30" customHeight="1">
      <c r="A27" s="20"/>
      <c r="B27" s="21" t="s">
        <v>9</v>
      </c>
      <c r="C27" s="802" t="s">
        <v>1124</v>
      </c>
      <c r="D27" s="803"/>
      <c r="E27" s="803"/>
      <c r="F27" s="803"/>
      <c r="G27" s="803"/>
      <c r="H27" s="803"/>
      <c r="I27" s="803"/>
      <c r="J27" s="534"/>
    </row>
    <row r="28" spans="1:10" s="12" customFormat="1" ht="25.5" customHeight="1">
      <c r="A28" s="20"/>
      <c r="B28" s="21" t="s">
        <v>9</v>
      </c>
      <c r="C28" s="802" t="s">
        <v>1125</v>
      </c>
      <c r="D28" s="803"/>
      <c r="E28" s="803"/>
      <c r="F28" s="803"/>
      <c r="G28" s="803"/>
      <c r="H28" s="803"/>
      <c r="I28" s="803"/>
      <c r="J28" s="534"/>
    </row>
    <row r="29" spans="1:10" s="2" customFormat="1">
      <c r="A29" s="17"/>
      <c r="B29" s="22"/>
      <c r="C29" s="22"/>
      <c r="D29" s="524"/>
      <c r="E29" s="525"/>
      <c r="F29" s="535"/>
      <c r="G29" s="535"/>
      <c r="H29" s="23"/>
      <c r="I29" s="23"/>
      <c r="J29" s="534"/>
    </row>
    <row r="30" spans="1:10" s="2" customFormat="1" ht="47.25" customHeight="1">
      <c r="A30" s="17"/>
      <c r="B30" s="17" t="s">
        <v>7</v>
      </c>
      <c r="C30" s="806" t="s">
        <v>1126</v>
      </c>
      <c r="D30" s="807"/>
      <c r="E30" s="807"/>
      <c r="F30" s="807"/>
      <c r="G30" s="807"/>
      <c r="H30" s="807"/>
      <c r="I30" s="807"/>
      <c r="J30" s="534"/>
    </row>
    <row r="31" spans="1:10" s="2" customFormat="1">
      <c r="A31" s="17"/>
      <c r="B31" s="22"/>
      <c r="C31" s="22"/>
      <c r="D31" s="524"/>
      <c r="E31" s="525"/>
      <c r="F31" s="535"/>
      <c r="G31" s="535"/>
      <c r="H31" s="23"/>
      <c r="I31" s="23"/>
      <c r="J31" s="534"/>
    </row>
    <row r="32" spans="1:10" s="2" customFormat="1" ht="18.75" customHeight="1">
      <c r="A32" s="17"/>
      <c r="B32" s="17" t="s">
        <v>8</v>
      </c>
      <c r="C32" s="806" t="s">
        <v>1127</v>
      </c>
      <c r="D32" s="807"/>
      <c r="E32" s="807"/>
      <c r="F32" s="807"/>
      <c r="G32" s="807"/>
      <c r="H32" s="807"/>
      <c r="I32" s="807"/>
      <c r="J32" s="534"/>
    </row>
    <row r="33" spans="1:10" s="2" customFormat="1">
      <c r="A33" s="17"/>
      <c r="B33" s="22"/>
      <c r="C33" s="22"/>
      <c r="D33" s="524"/>
      <c r="E33" s="525"/>
      <c r="F33" s="535"/>
      <c r="G33" s="535"/>
      <c r="H33" s="23"/>
      <c r="I33" s="23"/>
      <c r="J33" s="534"/>
    </row>
    <row r="34" spans="1:10" s="2" customFormat="1" ht="33" customHeight="1">
      <c r="A34" s="17"/>
      <c r="B34" s="17" t="s">
        <v>1</v>
      </c>
      <c r="C34" s="806" t="s">
        <v>1128</v>
      </c>
      <c r="D34" s="807"/>
      <c r="E34" s="807"/>
      <c r="F34" s="807"/>
      <c r="G34" s="807"/>
      <c r="H34" s="807"/>
      <c r="I34" s="807"/>
      <c r="J34" s="534"/>
    </row>
    <row r="35" spans="1:10" s="534" customFormat="1">
      <c r="A35" s="17"/>
      <c r="B35" s="22"/>
      <c r="C35" s="22"/>
      <c r="D35" s="524"/>
      <c r="E35" s="525"/>
      <c r="F35" s="535"/>
      <c r="G35" s="535"/>
      <c r="H35" s="23"/>
      <c r="I35" s="23"/>
    </row>
    <row r="36" spans="1:10" s="534" customFormat="1" ht="48.75" customHeight="1">
      <c r="A36" s="17"/>
      <c r="B36" s="17" t="s">
        <v>10</v>
      </c>
      <c r="C36" s="806" t="s">
        <v>1129</v>
      </c>
      <c r="D36" s="807"/>
      <c r="E36" s="807"/>
      <c r="F36" s="807"/>
      <c r="G36" s="807"/>
      <c r="H36" s="807"/>
      <c r="I36" s="807"/>
    </row>
    <row r="45" spans="1:10">
      <c r="F45" s="108" t="s">
        <v>11</v>
      </c>
    </row>
  </sheetData>
  <mergeCells count="25">
    <mergeCell ref="C36:I36"/>
    <mergeCell ref="C26:I26"/>
    <mergeCell ref="C27:I27"/>
    <mergeCell ref="C28:I28"/>
    <mergeCell ref="C30:I30"/>
    <mergeCell ref="C32:I32"/>
    <mergeCell ref="C34:I34"/>
    <mergeCell ref="C25:I25"/>
    <mergeCell ref="C12:I12"/>
    <mergeCell ref="C13:I13"/>
    <mergeCell ref="C14:I14"/>
    <mergeCell ref="C15:I15"/>
    <mergeCell ref="C16:I16"/>
    <mergeCell ref="C18:I18"/>
    <mergeCell ref="C19:I19"/>
    <mergeCell ref="C20:I20"/>
    <mergeCell ref="C21:I21"/>
    <mergeCell ref="C22:I22"/>
    <mergeCell ref="C24:I24"/>
    <mergeCell ref="C11:I11"/>
    <mergeCell ref="A4:G4"/>
    <mergeCell ref="B6:C6"/>
    <mergeCell ref="C8:I8"/>
    <mergeCell ref="C9:I9"/>
    <mergeCell ref="C10:I10"/>
  </mergeCells>
  <pageMargins left="0.70866141732283472" right="0.70866141732283472" top="0.74803149606299213" bottom="0.74803149606299213" header="0.31496062992125984" footer="0.31496062992125984"/>
  <pageSetup paperSize="9" scale="73" fitToWidth="0" fitToHeight="0" orientation="portrait" r:id="rId1"/>
  <headerFooter>
    <oddFooter>&amp;L&amp;"Exo,Bold"&amp;8broj projekta:&amp;"Exo,Regular" PR-2-2016-420
&amp;"Exo,Bold"vrsta projekta:&amp;"Exo,Regular" ENERGETSKA OBNOVA OSNOVNE ŠKOLE PEHLIN &amp;R&amp;"Exo,Regular"&amp;8stranica&amp;"Exo,Bold" &amp;P/&amp;N</oddFooter>
  </headerFooter>
  <drawing r:id="rId2"/>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21"/>
  <sheetViews>
    <sheetView showGridLines="0" zoomScaleNormal="100" zoomScaleSheetLayoutView="85" workbookViewId="0">
      <selection activeCell="J14" sqref="J14"/>
    </sheetView>
  </sheetViews>
  <sheetFormatPr defaultColWidth="8.5703125" defaultRowHeight="15"/>
  <cols>
    <col min="1" max="6" width="15.7109375" customWidth="1"/>
    <col min="7" max="7" width="30.7109375" customWidth="1"/>
    <col min="8" max="9" width="15.7109375" customWidth="1"/>
    <col min="10" max="10" width="15.7109375" style="689" customWidth="1"/>
    <col min="11" max="16384" width="8.5703125" style="108"/>
  </cols>
  <sheetData>
    <row r="1" spans="1:10" s="2" customFormat="1">
      <c r="A1" s="13" t="s">
        <v>11</v>
      </c>
      <c r="B1" s="13"/>
      <c r="C1" s="7"/>
      <c r="D1" s="11"/>
      <c r="E1" s="11"/>
      <c r="F1" s="529"/>
      <c r="G1" s="530"/>
      <c r="H1" s="149"/>
      <c r="I1" s="149"/>
      <c r="J1" s="677" t="s">
        <v>845</v>
      </c>
    </row>
    <row r="2" spans="1:10" s="2" customFormat="1">
      <c r="A2" s="15"/>
      <c r="B2" s="15"/>
      <c r="C2" s="87"/>
      <c r="D2" s="16"/>
      <c r="E2" s="16"/>
      <c r="F2" s="531"/>
      <c r="G2" s="532"/>
      <c r="H2" s="151"/>
      <c r="I2" s="151"/>
      <c r="J2" s="679" t="s">
        <v>844</v>
      </c>
    </row>
    <row r="3" spans="1:10" s="25" customFormat="1" ht="15" customHeight="1">
      <c r="A3" s="56"/>
      <c r="B3" s="57"/>
      <c r="C3" s="58"/>
      <c r="D3" s="58"/>
      <c r="E3" s="58"/>
      <c r="F3" s="59"/>
      <c r="G3" s="59"/>
      <c r="H3" s="40"/>
      <c r="I3" s="58"/>
      <c r="J3" s="681"/>
    </row>
    <row r="4" spans="1:10" customFormat="1" ht="42.75" customHeight="1">
      <c r="A4" s="813" t="s">
        <v>22</v>
      </c>
      <c r="B4" s="813"/>
      <c r="C4" s="813"/>
      <c r="D4" s="813"/>
      <c r="E4" s="813"/>
      <c r="F4" s="813"/>
      <c r="G4" s="813"/>
      <c r="H4" s="813"/>
      <c r="I4" s="813"/>
      <c r="J4" s="813"/>
    </row>
    <row r="5" spans="1:10" customFormat="1" ht="33.75" customHeight="1">
      <c r="A5" s="56"/>
      <c r="B5" s="57"/>
      <c r="C5" s="32"/>
      <c r="D5" s="6"/>
      <c r="E5" s="6"/>
      <c r="F5" s="536"/>
      <c r="G5" s="536"/>
      <c r="H5" s="40"/>
      <c r="I5" s="6"/>
      <c r="J5" s="697"/>
    </row>
    <row r="6" spans="1:10" s="85" customFormat="1" ht="29.25" customHeight="1">
      <c r="A6" s="83" t="s">
        <v>29</v>
      </c>
      <c r="B6" s="814" t="s">
        <v>66</v>
      </c>
      <c r="C6" s="814"/>
      <c r="D6" s="814"/>
      <c r="E6" s="814"/>
      <c r="F6" s="814"/>
      <c r="G6" s="814"/>
      <c r="H6" s="814"/>
      <c r="I6" s="814"/>
      <c r="J6" s="698">
        <f>'2.1_EL. INSTALACIJA'!J65</f>
        <v>0</v>
      </c>
    </row>
    <row r="7" spans="1:10" s="85" customFormat="1" ht="15.75">
      <c r="A7" s="65"/>
      <c r="B7" s="528"/>
      <c r="C7" s="86"/>
      <c r="D7" s="528"/>
      <c r="E7" s="528"/>
      <c r="F7" s="537"/>
      <c r="G7" s="537"/>
      <c r="H7" s="76"/>
      <c r="I7" s="84"/>
      <c r="J7" s="699"/>
    </row>
    <row r="8" spans="1:10" s="85" customFormat="1" ht="30.75" customHeight="1">
      <c r="A8" s="83" t="s">
        <v>23</v>
      </c>
      <c r="B8" s="814" t="s">
        <v>112</v>
      </c>
      <c r="C8" s="814"/>
      <c r="D8" s="814"/>
      <c r="E8" s="814"/>
      <c r="F8" s="814"/>
      <c r="G8" s="814"/>
      <c r="H8" s="814"/>
      <c r="I8" s="814"/>
      <c r="J8" s="698">
        <f>'2.2_KOTLOVNICA'!J12</f>
        <v>0</v>
      </c>
    </row>
    <row r="9" spans="1:10" s="85" customFormat="1" ht="15.75" customHeight="1">
      <c r="A9" s="83"/>
      <c r="B9" s="487"/>
      <c r="C9" s="487"/>
      <c r="D9" s="487"/>
      <c r="E9" s="487"/>
      <c r="F9" s="487"/>
      <c r="G9" s="487"/>
      <c r="H9" s="487"/>
      <c r="I9" s="84"/>
      <c r="J9" s="698"/>
    </row>
    <row r="10" spans="1:10" s="85" customFormat="1" ht="31.5" customHeight="1">
      <c r="A10" s="83" t="s">
        <v>36</v>
      </c>
      <c r="B10" s="815" t="s">
        <v>54</v>
      </c>
      <c r="C10" s="815"/>
      <c r="D10" s="815"/>
      <c r="E10" s="815"/>
      <c r="F10" s="815"/>
      <c r="G10" s="815"/>
      <c r="H10" s="815"/>
      <c r="I10" s="815"/>
      <c r="J10" s="698">
        <f>'2.3_SZM'!J43</f>
        <v>0</v>
      </c>
    </row>
    <row r="11" spans="1:10" s="85" customFormat="1" ht="15.75" customHeight="1">
      <c r="A11" s="83"/>
      <c r="B11" s="487"/>
      <c r="C11" s="487"/>
      <c r="D11" s="487"/>
      <c r="E11" s="487"/>
      <c r="F11" s="487"/>
      <c r="G11" s="487"/>
      <c r="H11" s="487"/>
      <c r="I11" s="84"/>
      <c r="J11" s="698"/>
    </row>
    <row r="12" spans="1:10" s="85" customFormat="1" ht="30.75" customHeight="1">
      <c r="A12" s="83" t="s">
        <v>37</v>
      </c>
      <c r="B12" s="815" t="s">
        <v>12</v>
      </c>
      <c r="C12" s="815"/>
      <c r="D12" s="815"/>
      <c r="E12" s="815"/>
      <c r="F12" s="815"/>
      <c r="G12" s="815"/>
      <c r="H12" s="815"/>
      <c r="I12" s="815"/>
      <c r="J12" s="698">
        <f>'2.4_ISPITIVANJE'!J16</f>
        <v>0</v>
      </c>
    </row>
    <row r="13" spans="1:10" customFormat="1" ht="15.75" customHeight="1">
      <c r="A13" s="75"/>
      <c r="B13" s="79"/>
      <c r="C13" s="79"/>
      <c r="D13" s="79"/>
      <c r="E13" s="79"/>
      <c r="F13" s="79"/>
      <c r="G13" s="79"/>
      <c r="H13" s="79"/>
      <c r="I13" s="34"/>
      <c r="J13" s="700"/>
    </row>
    <row r="14" spans="1:10" s="439" customFormat="1" ht="22.5" customHeight="1">
      <c r="A14" s="75"/>
      <c r="B14" s="79"/>
      <c r="C14" s="437" t="s">
        <v>39</v>
      </c>
      <c r="D14" s="438"/>
      <c r="E14" s="36"/>
      <c r="F14" s="538"/>
      <c r="G14" s="538"/>
      <c r="H14" s="42"/>
      <c r="I14" s="78" t="s">
        <v>28</v>
      </c>
      <c r="J14" s="701">
        <f>SUM(J6:J12)</f>
        <v>0</v>
      </c>
    </row>
    <row r="15" spans="1:10" customFormat="1" ht="24" customHeight="1">
      <c r="A15" s="46"/>
      <c r="B15" s="33"/>
      <c r="C15" s="816" t="s">
        <v>38</v>
      </c>
      <c r="D15" s="817"/>
      <c r="E15" s="80"/>
      <c r="F15" s="539"/>
      <c r="G15" s="539"/>
      <c r="H15" s="81"/>
      <c r="I15" s="82" t="s">
        <v>28</v>
      </c>
      <c r="J15" s="702">
        <f>J14*0.25</f>
        <v>0</v>
      </c>
    </row>
    <row r="16" spans="1:10" customFormat="1" ht="39.75" customHeight="1">
      <c r="A16" s="8"/>
      <c r="B16" s="35"/>
      <c r="C16" s="808" t="s">
        <v>30</v>
      </c>
      <c r="D16" s="809"/>
      <c r="E16" s="36"/>
      <c r="F16" s="538"/>
      <c r="G16" s="538"/>
      <c r="H16" s="42"/>
      <c r="I16" s="78" t="s">
        <v>28</v>
      </c>
      <c r="J16" s="701">
        <f>J14+J15</f>
        <v>0</v>
      </c>
    </row>
    <row r="17" spans="8:10" customFormat="1">
      <c r="J17" s="689"/>
    </row>
    <row r="18" spans="8:10" customFormat="1">
      <c r="J18" s="689"/>
    </row>
    <row r="19" spans="8:10" s="386" customFormat="1" ht="27" customHeight="1">
      <c r="H19" s="810" t="s">
        <v>40</v>
      </c>
      <c r="I19" s="810"/>
      <c r="J19" s="810"/>
    </row>
    <row r="20" spans="8:10" s="386" customFormat="1" ht="12.75">
      <c r="H20" s="811" t="s">
        <v>1028</v>
      </c>
      <c r="I20" s="812"/>
      <c r="J20" s="812"/>
    </row>
    <row r="21" spans="8:10" customFormat="1">
      <c r="J21" s="689"/>
    </row>
  </sheetData>
  <mergeCells count="9">
    <mergeCell ref="C16:D16"/>
    <mergeCell ref="H19:J19"/>
    <mergeCell ref="H20:J20"/>
    <mergeCell ref="A4:J4"/>
    <mergeCell ref="B6:I6"/>
    <mergeCell ref="B8:I8"/>
    <mergeCell ref="B10:I10"/>
    <mergeCell ref="B12:I12"/>
    <mergeCell ref="C15:D15"/>
  </mergeCells>
  <pageMargins left="0.70866141732283472" right="0.70866141732283472" top="0.74803149606299213" bottom="0.74803149606299213" header="0.31496062992125984" footer="0.31496062992125984"/>
  <pageSetup paperSize="9" scale="51" fitToWidth="0" fitToHeight="0" orientation="portrait" r:id="rId1"/>
  <headerFooter>
    <oddFooter>&amp;L&amp;"Exo,Bold"&amp;8broj projekta:&amp;"Exo,Regular" PR-2-2016-420
&amp;"Exo,Bold"vrsta projekta:&amp;"Exo,Regular" ENERGETSKA OBNOVA OSNOVNE ŠKOLE PEHLIN &amp;R&amp;"Exo,Regular"&amp;8stranica&amp;"Exo,Bold" &amp;P/&amp;N</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5"/>
  <sheetViews>
    <sheetView showGridLines="0" tabSelected="1" zoomScaleNormal="100" zoomScaleSheetLayoutView="115" workbookViewId="0">
      <pane ySplit="1" topLeftCell="A2" activePane="bottomLeft" state="frozen"/>
      <selection activeCell="B1" sqref="B1"/>
      <selection pane="bottomLeft" activeCell="A2" sqref="A2"/>
    </sheetView>
  </sheetViews>
  <sheetFormatPr defaultColWidth="8.5703125" defaultRowHeight="15"/>
  <cols>
    <col min="1" max="1" width="6.5703125" style="108" customWidth="1"/>
    <col min="2" max="2" width="35.140625" style="108" customWidth="1"/>
    <col min="3" max="5" width="12.28515625" style="108" customWidth="1"/>
    <col min="6" max="6" width="18" style="108" customWidth="1"/>
    <col min="7" max="7" width="10.42578125" style="108" customWidth="1"/>
    <col min="8" max="16384" width="8.5703125" style="108"/>
  </cols>
  <sheetData>
    <row r="1" spans="1:6" ht="21">
      <c r="A1" s="736" t="s">
        <v>150</v>
      </c>
      <c r="B1" s="736"/>
      <c r="C1" s="736"/>
      <c r="D1" s="736"/>
      <c r="E1" s="736"/>
      <c r="F1" s="736"/>
    </row>
    <row r="2" spans="1:6">
      <c r="A2" s="561"/>
      <c r="B2" s="562"/>
      <c r="C2" s="562"/>
      <c r="D2" s="563"/>
      <c r="E2" s="563"/>
      <c r="F2" s="564"/>
    </row>
    <row r="3" spans="1:6">
      <c r="A3" s="561"/>
      <c r="B3" s="562"/>
      <c r="C3" s="562"/>
      <c r="D3" s="563"/>
      <c r="E3" s="563"/>
      <c r="F3" s="564"/>
    </row>
    <row r="4" spans="1:6">
      <c r="A4" s="561"/>
      <c r="B4" s="562"/>
      <c r="C4" s="562"/>
      <c r="D4" s="563"/>
      <c r="E4" s="563"/>
      <c r="F4" s="564"/>
    </row>
    <row r="5" spans="1:6" s="109" customFormat="1" ht="30" customHeight="1">
      <c r="A5" s="565" t="s">
        <v>1034</v>
      </c>
      <c r="B5" s="566" t="s">
        <v>145</v>
      </c>
      <c r="C5" s="567"/>
      <c r="D5" s="568"/>
      <c r="E5" s="569" t="s">
        <v>147</v>
      </c>
      <c r="F5" s="570">
        <f>'1_REKAPITULACIJA'!F28</f>
        <v>0</v>
      </c>
    </row>
    <row r="6" spans="1:6" s="109" customFormat="1">
      <c r="A6" s="571"/>
      <c r="B6" s="572"/>
      <c r="C6" s="572"/>
      <c r="D6" s="572"/>
      <c r="E6" s="573"/>
      <c r="F6" s="574"/>
    </row>
    <row r="7" spans="1:6" s="109" customFormat="1" ht="30" customHeight="1">
      <c r="A7" s="565" t="s">
        <v>1035</v>
      </c>
      <c r="B7" s="566" t="s">
        <v>149</v>
      </c>
      <c r="C7" s="567"/>
      <c r="D7" s="568"/>
      <c r="E7" s="569" t="s">
        <v>147</v>
      </c>
      <c r="F7" s="570">
        <f>'2_ELEKTRO REK'!J14</f>
        <v>0</v>
      </c>
    </row>
    <row r="8" spans="1:6" s="109" customFormat="1">
      <c r="A8" s="571"/>
      <c r="B8" s="572"/>
      <c r="C8" s="572"/>
      <c r="D8" s="572"/>
      <c r="E8" s="573"/>
      <c r="F8" s="574"/>
    </row>
    <row r="9" spans="1:6" s="109" customFormat="1" ht="30" customHeight="1">
      <c r="A9" s="565" t="s">
        <v>1036</v>
      </c>
      <c r="B9" s="566" t="s">
        <v>148</v>
      </c>
      <c r="C9" s="567"/>
      <c r="D9" s="568"/>
      <c r="E9" s="569" t="s">
        <v>147</v>
      </c>
      <c r="F9" s="570">
        <f>'3_STROJARSKI RADOVI'!G730</f>
        <v>0</v>
      </c>
    </row>
    <row r="10" spans="1:6" s="109" customFormat="1">
      <c r="A10" s="571"/>
      <c r="B10" s="572"/>
      <c r="C10" s="572"/>
      <c r="D10" s="572"/>
      <c r="E10" s="575"/>
      <c r="F10" s="576"/>
    </row>
    <row r="11" spans="1:6" s="109" customFormat="1" ht="30" customHeight="1">
      <c r="A11" s="565"/>
      <c r="B11" s="567"/>
      <c r="C11" s="567"/>
      <c r="D11" s="577"/>
      <c r="E11" s="569" t="s">
        <v>1032</v>
      </c>
      <c r="F11" s="570">
        <f>SUM(F5:F9)</f>
        <v>0</v>
      </c>
    </row>
    <row r="12" spans="1:6" s="109" customFormat="1" ht="9.9499999999999993" customHeight="1">
      <c r="A12" s="578"/>
      <c r="B12" s="579"/>
      <c r="C12" s="579"/>
      <c r="D12" s="580"/>
      <c r="E12" s="581"/>
      <c r="F12" s="582"/>
    </row>
    <row r="13" spans="1:6" s="109" customFormat="1" ht="30" customHeight="1">
      <c r="A13" s="583"/>
      <c r="B13" s="572"/>
      <c r="C13" s="572"/>
      <c r="D13" s="584"/>
      <c r="E13" s="585" t="s">
        <v>1033</v>
      </c>
      <c r="F13" s="586">
        <f>F11*0.25</f>
        <v>0</v>
      </c>
    </row>
    <row r="14" spans="1:6" s="109" customFormat="1" ht="9.9499999999999993" customHeight="1">
      <c r="A14" s="583"/>
      <c r="B14" s="572"/>
      <c r="C14" s="572"/>
      <c r="D14" s="587"/>
      <c r="E14" s="588"/>
      <c r="F14" s="589"/>
    </row>
    <row r="15" spans="1:6" s="109" customFormat="1" ht="30" customHeight="1">
      <c r="A15" s="565"/>
      <c r="B15" s="567"/>
      <c r="C15" s="567"/>
      <c r="D15" s="577"/>
      <c r="E15" s="569" t="s">
        <v>146</v>
      </c>
      <c r="F15" s="570">
        <f>F11+F13</f>
        <v>0</v>
      </c>
    </row>
    <row r="16" spans="1:6" ht="15" customHeight="1">
      <c r="A16" s="387"/>
      <c r="B16" s="388"/>
      <c r="C16" s="388"/>
      <c r="D16" s="389"/>
      <c r="E16" s="390"/>
      <c r="F16" s="391"/>
    </row>
    <row r="17" spans="1:7" ht="15" customHeight="1">
      <c r="A17" s="387"/>
      <c r="B17" s="388"/>
      <c r="C17" s="388"/>
      <c r="D17" s="389"/>
      <c r="E17" s="390"/>
      <c r="F17" s="391"/>
    </row>
    <row r="18" spans="1:7" ht="20.100000000000001" customHeight="1">
      <c r="A18" s="737" t="s">
        <v>1038</v>
      </c>
      <c r="B18" s="738"/>
      <c r="C18" s="738"/>
      <c r="D18" s="738"/>
      <c r="E18" s="738"/>
      <c r="F18" s="738"/>
    </row>
    <row r="19" spans="1:7" ht="20.100000000000001" customHeight="1">
      <c r="A19" s="738"/>
      <c r="B19" s="738"/>
      <c r="C19" s="738"/>
      <c r="D19" s="738"/>
      <c r="E19" s="738"/>
      <c r="F19" s="738"/>
    </row>
    <row r="20" spans="1:7">
      <c r="A20" s="738"/>
      <c r="B20" s="738"/>
      <c r="C20" s="738"/>
      <c r="D20" s="738"/>
      <c r="E20" s="738"/>
      <c r="F20" s="738"/>
    </row>
    <row r="21" spans="1:7" ht="20.100000000000001" customHeight="1">
      <c r="A21" s="738"/>
      <c r="B21" s="738"/>
      <c r="C21" s="738"/>
      <c r="D21" s="738"/>
      <c r="E21" s="738"/>
      <c r="F21" s="738"/>
    </row>
    <row r="22" spans="1:7" s="152" customFormat="1" ht="12.75">
      <c r="A22" s="392"/>
      <c r="B22" s="393"/>
      <c r="C22" s="394"/>
      <c r="D22" s="395"/>
      <c r="E22" s="396"/>
      <c r="F22" s="397"/>
      <c r="G22" s="153"/>
    </row>
    <row r="23" spans="1:7" s="382" customFormat="1" ht="12.75">
      <c r="A23" s="398"/>
      <c r="B23" s="399"/>
      <c r="C23" s="400"/>
      <c r="D23" s="401"/>
      <c r="E23" s="401" t="s">
        <v>1025</v>
      </c>
      <c r="F23" s="402"/>
      <c r="G23" s="383"/>
    </row>
    <row r="24" spans="1:7" s="382" customFormat="1" ht="12.75">
      <c r="A24" s="398"/>
      <c r="B24" s="399"/>
      <c r="C24" s="400"/>
      <c r="D24" s="401"/>
      <c r="E24" s="488" t="s">
        <v>1063</v>
      </c>
      <c r="F24" s="402"/>
      <c r="G24" s="383"/>
    </row>
    <row r="25" spans="1:7">
      <c r="A25" s="403"/>
      <c r="B25" s="403"/>
      <c r="C25" s="403"/>
      <c r="D25" s="403"/>
      <c r="E25" s="403"/>
      <c r="F25" s="403"/>
    </row>
  </sheetData>
  <mergeCells count="2">
    <mergeCell ref="A1:F1"/>
    <mergeCell ref="A18:F21"/>
  </mergeCells>
  <pageMargins left="0.70866141732283472" right="0.70866141732283472" top="0.74803149606299213" bottom="0.74803149606299213" header="0.31496062992125984" footer="0.31496062992125984"/>
  <pageSetup paperSize="9" scale="92" fitToWidth="0" fitToHeight="0" orientation="portrait" r:id="rId1"/>
  <headerFooter>
    <oddHeader>&amp;C&amp;8    &amp;"Exo,Bold"&amp;K000000 DINOCOP d.o.o.&amp;"Exo,Regular" / Pušća 103 / HR – 51513 Omišalj / oib 12459462285 / t. +38551 841 666 / e. dinocop@dinocop.hr</oddHeader>
    <oddFooter>&amp;L&amp;"Exo,Bold"&amp;8broj projekta: &amp;"Exo,Regular"PR-2-2016-420
&amp;"Exo,Bold"vrsta projekta:&amp;"Exo,Regular" ENERGETSKA OBNOVA OSNOVNE ŠKOLE PEHLIN &amp;R&amp;"Exo,Regular"&amp;8stranica &amp;"Exo,Bold"&amp;P/&amp;N</oddFooter>
  </headerFooter>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65"/>
  <sheetViews>
    <sheetView showGridLines="0" topLeftCell="A34" zoomScaleNormal="100" zoomScaleSheetLayoutView="100" workbookViewId="0">
      <selection activeCell="C47" sqref="C47:J47"/>
    </sheetView>
  </sheetViews>
  <sheetFormatPr defaultColWidth="8.5703125" defaultRowHeight="15"/>
  <cols>
    <col min="1" max="1" width="3.7109375" style="696" customWidth="1"/>
    <col min="2" max="2" width="1.28515625" customWidth="1"/>
    <col min="3" max="3" width="33.7109375" customWidth="1"/>
    <col min="4" max="5" width="10.7109375" customWidth="1"/>
    <col min="6" max="6" width="15.7109375" customWidth="1"/>
    <col min="7" max="7" width="3" customWidth="1"/>
    <col min="8" max="8" width="15.7109375" style="689" customWidth="1"/>
    <col min="9" max="9" width="5.140625" style="689" customWidth="1"/>
    <col min="10" max="10" width="14.7109375" style="689" customWidth="1"/>
    <col min="11" max="16384" width="8.5703125" style="108"/>
  </cols>
  <sheetData>
    <row r="1" spans="1:10" s="2" customFormat="1">
      <c r="A1" s="13" t="s">
        <v>11</v>
      </c>
      <c r="B1" s="13"/>
      <c r="C1" s="7"/>
      <c r="D1" s="11"/>
      <c r="E1" s="11"/>
      <c r="F1" s="529"/>
      <c r="G1" s="530"/>
      <c r="H1" s="676"/>
      <c r="I1" s="676"/>
      <c r="J1" s="677" t="s">
        <v>845</v>
      </c>
    </row>
    <row r="2" spans="1:10" s="2" customFormat="1">
      <c r="A2" s="15"/>
      <c r="B2" s="15"/>
      <c r="C2" s="87"/>
      <c r="D2" s="16"/>
      <c r="E2" s="16"/>
      <c r="F2" s="531"/>
      <c r="G2" s="532"/>
      <c r="H2" s="678"/>
      <c r="I2" s="678"/>
      <c r="J2" s="679" t="s">
        <v>844</v>
      </c>
    </row>
    <row r="3" spans="1:10" s="25" customFormat="1" ht="15" customHeight="1">
      <c r="A3" s="56"/>
      <c r="B3" s="57"/>
      <c r="C3" s="58"/>
      <c r="D3" s="58"/>
      <c r="E3" s="58"/>
      <c r="F3" s="59"/>
      <c r="G3" s="59"/>
      <c r="H3" s="40"/>
      <c r="I3" s="680"/>
      <c r="J3" s="681"/>
    </row>
    <row r="4" spans="1:10" ht="15" customHeight="1">
      <c r="A4" s="694"/>
      <c r="B4" s="108"/>
      <c r="C4" s="108"/>
      <c r="D4" s="127"/>
      <c r="E4" s="126"/>
      <c r="F4" s="125"/>
      <c r="G4" s="125"/>
      <c r="H4" s="134"/>
      <c r="I4" s="134"/>
      <c r="J4" s="134"/>
    </row>
    <row r="5" spans="1:10" customFormat="1" ht="37.5" customHeight="1">
      <c r="A5" s="43">
        <v>1</v>
      </c>
      <c r="B5" s="27"/>
      <c r="C5" s="814" t="s">
        <v>66</v>
      </c>
      <c r="D5" s="814"/>
      <c r="E5" s="814"/>
      <c r="F5" s="814"/>
      <c r="G5" s="814"/>
      <c r="H5" s="814"/>
      <c r="I5" s="814"/>
      <c r="J5" s="814"/>
    </row>
    <row r="6" spans="1:10" customFormat="1" ht="16.5" customHeight="1">
      <c r="A6" s="43"/>
      <c r="B6" s="27"/>
      <c r="C6" s="526"/>
      <c r="D6" s="526"/>
      <c r="E6" s="526"/>
      <c r="F6" s="526"/>
      <c r="G6" s="526"/>
      <c r="H6" s="682"/>
      <c r="I6" s="682"/>
      <c r="J6" s="682"/>
    </row>
    <row r="7" spans="1:10" customFormat="1" ht="58.5" customHeight="1">
      <c r="A7" s="821" t="s">
        <v>33</v>
      </c>
      <c r="B7" s="821"/>
      <c r="C7" s="819" t="s">
        <v>1171</v>
      </c>
      <c r="D7" s="820"/>
      <c r="E7" s="820"/>
      <c r="F7" s="820"/>
      <c r="G7" s="820"/>
      <c r="H7" s="820"/>
      <c r="I7" s="820"/>
      <c r="J7" s="820"/>
    </row>
    <row r="8" spans="1:10" s="104" customFormat="1" ht="19.5" customHeight="1">
      <c r="A8" s="695"/>
      <c r="B8" s="102"/>
      <c r="C8" s="101" t="s">
        <v>67</v>
      </c>
      <c r="D8" s="100" t="s">
        <v>84</v>
      </c>
      <c r="E8" s="105">
        <v>10</v>
      </c>
      <c r="F8" s="103"/>
      <c r="G8" s="103"/>
      <c r="H8" s="683"/>
      <c r="I8" s="683"/>
      <c r="J8" s="683"/>
    </row>
    <row r="9" spans="1:10" s="104" customFormat="1" ht="19.5" customHeight="1">
      <c r="A9" s="695"/>
      <c r="B9" s="102"/>
      <c r="C9" s="101" t="s">
        <v>68</v>
      </c>
      <c r="D9" s="100" t="s">
        <v>84</v>
      </c>
      <c r="E9" s="105">
        <v>8</v>
      </c>
      <c r="F9" s="103"/>
      <c r="G9" s="103"/>
      <c r="H9" s="683"/>
      <c r="I9" s="683"/>
      <c r="J9" s="683"/>
    </row>
    <row r="10" spans="1:10" s="104" customFormat="1" ht="19.5" customHeight="1">
      <c r="A10" s="695"/>
      <c r="B10" s="102"/>
      <c r="C10" s="101" t="s">
        <v>69</v>
      </c>
      <c r="D10" s="100" t="s">
        <v>84</v>
      </c>
      <c r="E10" s="105">
        <v>8</v>
      </c>
      <c r="F10" s="103"/>
      <c r="G10" s="103"/>
      <c r="H10" s="683"/>
      <c r="I10" s="683"/>
      <c r="J10" s="683"/>
    </row>
    <row r="11" spans="1:10" s="104" customFormat="1" ht="19.5" customHeight="1">
      <c r="A11" s="695"/>
      <c r="B11" s="102"/>
      <c r="C11" s="101" t="s">
        <v>70</v>
      </c>
      <c r="D11" s="100" t="s">
        <v>84</v>
      </c>
      <c r="E11" s="105">
        <v>8</v>
      </c>
      <c r="F11" s="103"/>
      <c r="G11" s="103"/>
      <c r="H11" s="683"/>
      <c r="I11" s="683"/>
      <c r="J11" s="683"/>
    </row>
    <row r="12" spans="1:10" s="104" customFormat="1" ht="19.5" customHeight="1">
      <c r="A12" s="695"/>
      <c r="B12" s="102"/>
      <c r="C12" s="101" t="s">
        <v>71</v>
      </c>
      <c r="D12" s="100" t="s">
        <v>84</v>
      </c>
      <c r="E12" s="105">
        <v>8</v>
      </c>
      <c r="F12" s="103"/>
      <c r="G12" s="103"/>
      <c r="H12" s="683"/>
      <c r="I12" s="683"/>
      <c r="J12" s="683"/>
    </row>
    <row r="13" spans="1:10" s="104" customFormat="1" ht="19.5" customHeight="1">
      <c r="A13" s="695"/>
      <c r="B13" s="102"/>
      <c r="C13" s="101" t="s">
        <v>72</v>
      </c>
      <c r="D13" s="100" t="s">
        <v>84</v>
      </c>
      <c r="E13" s="105">
        <v>8</v>
      </c>
      <c r="F13" s="103"/>
      <c r="G13" s="103"/>
      <c r="H13" s="683"/>
      <c r="I13" s="683"/>
      <c r="J13" s="683"/>
    </row>
    <row r="14" spans="1:10" s="104" customFormat="1" ht="19.5" customHeight="1">
      <c r="A14" s="695"/>
      <c r="B14" s="102"/>
      <c r="C14" s="101" t="s">
        <v>73</v>
      </c>
      <c r="D14" s="100" t="s">
        <v>84</v>
      </c>
      <c r="E14" s="105">
        <v>8</v>
      </c>
      <c r="F14" s="103"/>
      <c r="G14" s="103"/>
      <c r="H14" s="683"/>
      <c r="I14" s="683"/>
      <c r="J14" s="683"/>
    </row>
    <row r="15" spans="1:10" s="104" customFormat="1" ht="19.5" customHeight="1">
      <c r="A15" s="695"/>
      <c r="B15" s="102"/>
      <c r="C15" s="101" t="s">
        <v>74</v>
      </c>
      <c r="D15" s="100" t="s">
        <v>84</v>
      </c>
      <c r="E15" s="105">
        <v>10</v>
      </c>
      <c r="F15" s="103"/>
      <c r="G15" s="103"/>
      <c r="H15" s="683"/>
      <c r="I15" s="683"/>
      <c r="J15" s="683"/>
    </row>
    <row r="16" spans="1:10" s="104" customFormat="1" ht="19.5" customHeight="1">
      <c r="A16" s="695"/>
      <c r="B16" s="102"/>
      <c r="C16" s="101" t="s">
        <v>75</v>
      </c>
      <c r="D16" s="100" t="s">
        <v>84</v>
      </c>
      <c r="E16" s="105">
        <v>10</v>
      </c>
      <c r="F16" s="103"/>
      <c r="G16" s="103"/>
      <c r="H16" s="683"/>
      <c r="I16" s="683"/>
      <c r="J16" s="683"/>
    </row>
    <row r="17" spans="1:10" s="104" customFormat="1" ht="19.5" customHeight="1">
      <c r="A17" s="695"/>
      <c r="B17" s="102"/>
      <c r="C17" s="101" t="s">
        <v>76</v>
      </c>
      <c r="D17" s="100" t="s">
        <v>84</v>
      </c>
      <c r="E17" s="105">
        <v>8</v>
      </c>
      <c r="F17" s="103"/>
      <c r="G17" s="103"/>
      <c r="H17" s="683"/>
      <c r="I17" s="683"/>
      <c r="J17" s="683"/>
    </row>
    <row r="18" spans="1:10" s="104" customFormat="1" ht="19.5" customHeight="1">
      <c r="A18" s="695"/>
      <c r="B18" s="102"/>
      <c r="C18" s="101" t="s">
        <v>77</v>
      </c>
      <c r="D18" s="100" t="s">
        <v>84</v>
      </c>
      <c r="E18" s="105">
        <v>8</v>
      </c>
      <c r="F18" s="103"/>
      <c r="G18" s="103"/>
      <c r="H18" s="683"/>
      <c r="I18" s="683"/>
      <c r="J18" s="683"/>
    </row>
    <row r="19" spans="1:10" s="104" customFormat="1" ht="19.5" customHeight="1">
      <c r="A19" s="695"/>
      <c r="B19" s="102"/>
      <c r="C19" s="101" t="s">
        <v>78</v>
      </c>
      <c r="D19" s="100" t="s">
        <v>84</v>
      </c>
      <c r="E19" s="105">
        <v>5</v>
      </c>
      <c r="F19" s="103"/>
      <c r="G19" s="103"/>
      <c r="H19" s="683"/>
      <c r="I19" s="683"/>
      <c r="J19" s="683"/>
    </row>
    <row r="20" spans="1:10" s="104" customFormat="1" ht="19.5" customHeight="1">
      <c r="A20" s="695"/>
      <c r="B20" s="102"/>
      <c r="C20" s="101" t="s">
        <v>79</v>
      </c>
      <c r="D20" s="100" t="s">
        <v>84</v>
      </c>
      <c r="E20" s="105">
        <v>8</v>
      </c>
      <c r="F20" s="103"/>
      <c r="G20" s="103"/>
      <c r="H20" s="683"/>
      <c r="I20" s="683"/>
      <c r="J20" s="683"/>
    </row>
    <row r="21" spans="1:10" s="104" customFormat="1" ht="19.5" customHeight="1">
      <c r="A21" s="695"/>
      <c r="B21" s="102"/>
      <c r="C21" s="101" t="s">
        <v>80</v>
      </c>
      <c r="D21" s="100" t="s">
        <v>84</v>
      </c>
      <c r="E21" s="105">
        <v>8</v>
      </c>
      <c r="F21" s="103"/>
      <c r="G21" s="103"/>
      <c r="H21" s="683"/>
      <c r="I21" s="683"/>
      <c r="J21" s="683"/>
    </row>
    <row r="22" spans="1:10" s="104" customFormat="1" ht="19.5" customHeight="1">
      <c r="A22" s="695"/>
      <c r="B22" s="102"/>
      <c r="C22" s="101" t="s">
        <v>81</v>
      </c>
      <c r="D22" s="100" t="s">
        <v>84</v>
      </c>
      <c r="E22" s="105">
        <v>8</v>
      </c>
      <c r="F22" s="103"/>
      <c r="G22" s="103"/>
      <c r="H22" s="683"/>
      <c r="I22" s="683"/>
      <c r="J22" s="683"/>
    </row>
    <row r="23" spans="1:10" s="104" customFormat="1" ht="19.5" customHeight="1">
      <c r="A23" s="695"/>
      <c r="B23" s="102"/>
      <c r="C23" s="101" t="s">
        <v>82</v>
      </c>
      <c r="D23" s="100" t="s">
        <v>84</v>
      </c>
      <c r="E23" s="105">
        <v>8</v>
      </c>
      <c r="F23" s="103"/>
      <c r="G23" s="103"/>
      <c r="H23" s="683"/>
      <c r="I23" s="683"/>
      <c r="J23" s="683"/>
    </row>
    <row r="24" spans="1:10" s="104" customFormat="1" ht="19.5" customHeight="1">
      <c r="A24" s="695"/>
      <c r="B24" s="102"/>
      <c r="C24" s="101" t="s">
        <v>83</v>
      </c>
      <c r="D24" s="100" t="s">
        <v>84</v>
      </c>
      <c r="E24" s="105">
        <v>8</v>
      </c>
      <c r="F24" s="103"/>
      <c r="G24" s="103"/>
      <c r="H24" s="683"/>
      <c r="I24" s="683"/>
      <c r="J24" s="683"/>
    </row>
    <row r="25" spans="1:10" customFormat="1" ht="15.75">
      <c r="A25" s="692"/>
      <c r="B25" s="44"/>
      <c r="C25" s="55"/>
      <c r="D25" s="69" t="s">
        <v>2</v>
      </c>
      <c r="E25" s="106">
        <f>SUM(E8:E24)</f>
        <v>139</v>
      </c>
      <c r="F25" s="94"/>
      <c r="G25" s="71" t="s">
        <v>5</v>
      </c>
      <c r="H25" s="675"/>
      <c r="I25" s="684" t="s">
        <v>28</v>
      </c>
      <c r="J25" s="685">
        <f>E25*H25</f>
        <v>0</v>
      </c>
    </row>
    <row r="26" spans="1:10" customFormat="1" ht="15.75">
      <c r="A26" s="692"/>
      <c r="B26" s="44"/>
      <c r="C26" s="55"/>
      <c r="D26" s="77"/>
      <c r="E26" s="62"/>
      <c r="F26" s="96"/>
      <c r="G26" s="55"/>
      <c r="H26" s="54"/>
      <c r="I26" s="686"/>
      <c r="J26" s="687"/>
    </row>
    <row r="27" spans="1:10" customFormat="1" ht="93" customHeight="1">
      <c r="A27" s="821" t="s">
        <v>31</v>
      </c>
      <c r="B27" s="821"/>
      <c r="C27" s="819" t="s">
        <v>1172</v>
      </c>
      <c r="D27" s="820"/>
      <c r="E27" s="820"/>
      <c r="F27" s="820"/>
      <c r="G27" s="820"/>
      <c r="H27" s="820"/>
      <c r="I27" s="820"/>
      <c r="J27" s="820"/>
    </row>
    <row r="28" spans="1:10" s="104" customFormat="1" ht="19.5" customHeight="1">
      <c r="A28" s="695"/>
      <c r="B28" s="102"/>
      <c r="C28" s="101" t="s">
        <v>85</v>
      </c>
      <c r="D28" s="100" t="s">
        <v>84</v>
      </c>
      <c r="E28" s="105">
        <v>27</v>
      </c>
      <c r="F28" s="103"/>
      <c r="G28" s="103"/>
      <c r="H28" s="683"/>
      <c r="I28" s="683"/>
      <c r="J28" s="683"/>
    </row>
    <row r="29" spans="1:10" s="104" customFormat="1" ht="19.5" customHeight="1">
      <c r="A29" s="695"/>
      <c r="B29" s="102"/>
      <c r="C29" s="101" t="s">
        <v>86</v>
      </c>
      <c r="D29" s="100" t="s">
        <v>84</v>
      </c>
      <c r="E29" s="105">
        <v>9</v>
      </c>
      <c r="F29" s="103"/>
      <c r="G29" s="103"/>
      <c r="H29" s="683"/>
      <c r="I29" s="683"/>
      <c r="J29" s="683"/>
    </row>
    <row r="30" spans="1:10" s="104" customFormat="1" ht="19.5" customHeight="1">
      <c r="A30" s="695"/>
      <c r="B30" s="102"/>
      <c r="C30" s="101" t="s">
        <v>87</v>
      </c>
      <c r="D30" s="100" t="s">
        <v>84</v>
      </c>
      <c r="E30" s="105">
        <v>1</v>
      </c>
      <c r="F30" s="103"/>
      <c r="G30" s="103"/>
      <c r="H30" s="683"/>
      <c r="I30" s="683"/>
      <c r="J30" s="683"/>
    </row>
    <row r="31" spans="1:10" s="104" customFormat="1" ht="19.5" customHeight="1">
      <c r="A31" s="695"/>
      <c r="B31" s="102"/>
      <c r="C31" s="101" t="s">
        <v>88</v>
      </c>
      <c r="D31" s="100" t="s">
        <v>84</v>
      </c>
      <c r="E31" s="105">
        <v>2</v>
      </c>
      <c r="F31" s="103"/>
      <c r="G31" s="103"/>
      <c r="H31" s="683"/>
      <c r="I31" s="683"/>
      <c r="J31" s="683"/>
    </row>
    <row r="32" spans="1:10" s="104" customFormat="1" ht="19.5" customHeight="1">
      <c r="A32" s="695"/>
      <c r="B32" s="102"/>
      <c r="C32" s="101" t="s">
        <v>89</v>
      </c>
      <c r="D32" s="100" t="s">
        <v>84</v>
      </c>
      <c r="E32" s="105">
        <v>4</v>
      </c>
      <c r="F32" s="103"/>
      <c r="G32" s="103"/>
      <c r="H32" s="683"/>
      <c r="I32" s="683"/>
      <c r="J32" s="683"/>
    </row>
    <row r="33" spans="1:10" s="104" customFormat="1" ht="19.5" customHeight="1">
      <c r="A33" s="695"/>
      <c r="B33" s="102"/>
      <c r="C33" s="101" t="s">
        <v>90</v>
      </c>
      <c r="D33" s="100" t="s">
        <v>84</v>
      </c>
      <c r="E33" s="105">
        <v>4</v>
      </c>
      <c r="F33" s="103"/>
      <c r="G33" s="103"/>
      <c r="H33" s="683"/>
      <c r="I33" s="683"/>
      <c r="J33" s="683"/>
    </row>
    <row r="34" spans="1:10" s="104" customFormat="1" ht="19.5" customHeight="1">
      <c r="A34" s="695"/>
      <c r="B34" s="102"/>
      <c r="C34" s="101" t="s">
        <v>91</v>
      </c>
      <c r="D34" s="100" t="s">
        <v>84</v>
      </c>
      <c r="E34" s="105">
        <v>5</v>
      </c>
      <c r="F34" s="103"/>
      <c r="G34" s="103"/>
      <c r="H34" s="683"/>
      <c r="I34" s="683"/>
      <c r="J34" s="683"/>
    </row>
    <row r="35" spans="1:10" s="104" customFormat="1" ht="19.5" customHeight="1">
      <c r="A35" s="695"/>
      <c r="B35" s="102"/>
      <c r="C35" s="101" t="s">
        <v>92</v>
      </c>
      <c r="D35" s="100" t="s">
        <v>84</v>
      </c>
      <c r="E35" s="105">
        <v>5</v>
      </c>
      <c r="F35" s="103"/>
      <c r="G35" s="103"/>
      <c r="H35" s="683"/>
      <c r="I35" s="683"/>
      <c r="J35" s="683"/>
    </row>
    <row r="36" spans="1:10" s="104" customFormat="1" ht="19.5" customHeight="1">
      <c r="A36" s="695"/>
      <c r="B36" s="102"/>
      <c r="C36" s="101" t="s">
        <v>93</v>
      </c>
      <c r="D36" s="100" t="s">
        <v>84</v>
      </c>
      <c r="E36" s="105">
        <v>5</v>
      </c>
      <c r="F36" s="103"/>
      <c r="G36" s="103"/>
      <c r="H36" s="683"/>
      <c r="I36" s="683"/>
      <c r="J36" s="683"/>
    </row>
    <row r="37" spans="1:10" s="104" customFormat="1" ht="19.5" customHeight="1">
      <c r="A37" s="695"/>
      <c r="B37" s="102"/>
      <c r="C37" s="101" t="s">
        <v>94</v>
      </c>
      <c r="D37" s="100" t="s">
        <v>84</v>
      </c>
      <c r="E37" s="105">
        <v>25</v>
      </c>
      <c r="F37" s="103"/>
      <c r="G37" s="103"/>
      <c r="H37" s="683"/>
      <c r="I37" s="683"/>
      <c r="J37" s="683"/>
    </row>
    <row r="38" spans="1:10" s="104" customFormat="1" ht="19.5" customHeight="1">
      <c r="A38" s="695"/>
      <c r="B38" s="102"/>
      <c r="C38" s="101" t="s">
        <v>95</v>
      </c>
      <c r="D38" s="100" t="s">
        <v>84</v>
      </c>
      <c r="E38" s="105">
        <v>2</v>
      </c>
      <c r="F38" s="103"/>
      <c r="G38" s="103"/>
      <c r="H38" s="683"/>
      <c r="I38" s="683"/>
      <c r="J38" s="683"/>
    </row>
    <row r="39" spans="1:10" s="104" customFormat="1" ht="19.5" customHeight="1">
      <c r="A39" s="695"/>
      <c r="B39" s="102"/>
      <c r="C39" s="101" t="s">
        <v>96</v>
      </c>
      <c r="D39" s="100" t="s">
        <v>84</v>
      </c>
      <c r="E39" s="105">
        <v>2</v>
      </c>
      <c r="F39" s="103"/>
      <c r="G39" s="103"/>
      <c r="H39" s="683"/>
      <c r="I39" s="683"/>
      <c r="J39" s="683"/>
    </row>
    <row r="40" spans="1:10" s="104" customFormat="1" ht="19.5" customHeight="1">
      <c r="A40" s="695"/>
      <c r="B40" s="102"/>
      <c r="C40" s="101" t="s">
        <v>97</v>
      </c>
      <c r="D40" s="100" t="s">
        <v>84</v>
      </c>
      <c r="E40" s="105">
        <v>1</v>
      </c>
      <c r="F40" s="103"/>
      <c r="G40" s="103"/>
      <c r="H40" s="683"/>
      <c r="I40" s="683"/>
      <c r="J40" s="683"/>
    </row>
    <row r="41" spans="1:10" s="104" customFormat="1" ht="19.5" customHeight="1">
      <c r="A41" s="695"/>
      <c r="B41" s="102"/>
      <c r="C41" s="101" t="s">
        <v>98</v>
      </c>
      <c r="D41" s="100" t="s">
        <v>84</v>
      </c>
      <c r="E41" s="105">
        <v>2</v>
      </c>
      <c r="F41" s="103"/>
      <c r="G41" s="103"/>
      <c r="H41" s="683"/>
      <c r="I41" s="683"/>
      <c r="J41" s="683"/>
    </row>
    <row r="42" spans="1:10" s="104" customFormat="1" ht="19.5" customHeight="1">
      <c r="A42" s="695"/>
      <c r="B42" s="102"/>
      <c r="C42" s="101" t="s">
        <v>99</v>
      </c>
      <c r="D42" s="100" t="s">
        <v>84</v>
      </c>
      <c r="E42" s="105">
        <v>1</v>
      </c>
      <c r="F42" s="103"/>
      <c r="G42" s="103"/>
      <c r="H42" s="683"/>
      <c r="I42" s="683"/>
      <c r="J42" s="683"/>
    </row>
    <row r="43" spans="1:10" s="104" customFormat="1" ht="19.5" customHeight="1">
      <c r="A43" s="695"/>
      <c r="B43" s="102"/>
      <c r="C43" s="101" t="s">
        <v>100</v>
      </c>
      <c r="D43" s="100" t="s">
        <v>84</v>
      </c>
      <c r="E43" s="105">
        <v>1</v>
      </c>
      <c r="F43" s="103"/>
      <c r="G43" s="103"/>
      <c r="H43" s="683"/>
      <c r="I43" s="683"/>
      <c r="J43" s="683"/>
    </row>
    <row r="44" spans="1:10" s="104" customFormat="1" ht="19.5" customHeight="1">
      <c r="A44" s="695"/>
      <c r="B44" s="102"/>
      <c r="C44" s="101" t="s">
        <v>101</v>
      </c>
      <c r="D44" s="100" t="s">
        <v>84</v>
      </c>
      <c r="E44" s="105">
        <v>2</v>
      </c>
      <c r="F44" s="103"/>
      <c r="G44" s="103"/>
      <c r="H44" s="683"/>
      <c r="I44" s="683"/>
      <c r="J44" s="683"/>
    </row>
    <row r="45" spans="1:10" customFormat="1" ht="15.75">
      <c r="A45" s="692"/>
      <c r="B45" s="44"/>
      <c r="C45" s="55"/>
      <c r="D45" s="69" t="s">
        <v>2</v>
      </c>
      <c r="E45" s="106">
        <f>SUM(E28:E44)</f>
        <v>98</v>
      </c>
      <c r="F45" s="94"/>
      <c r="G45" s="71" t="s">
        <v>5</v>
      </c>
      <c r="H45" s="675"/>
      <c r="I45" s="684" t="s">
        <v>28</v>
      </c>
      <c r="J45" s="685">
        <f>E45*H45</f>
        <v>0</v>
      </c>
    </row>
    <row r="46" spans="1:10" customFormat="1" ht="15.75">
      <c r="A46" s="692"/>
      <c r="B46" s="44"/>
      <c r="C46" s="55"/>
      <c r="D46" s="77"/>
      <c r="E46" s="62"/>
      <c r="F46" s="96"/>
      <c r="G46" s="55"/>
      <c r="H46" s="54"/>
      <c r="I46" s="686"/>
      <c r="J46" s="687"/>
    </row>
    <row r="47" spans="1:10" customFormat="1" ht="91.5" customHeight="1">
      <c r="A47" s="818" t="s">
        <v>32</v>
      </c>
      <c r="B47" s="818"/>
      <c r="C47" s="819" t="s">
        <v>1173</v>
      </c>
      <c r="D47" s="820"/>
      <c r="E47" s="820"/>
      <c r="F47" s="820"/>
      <c r="G47" s="820"/>
      <c r="H47" s="820"/>
      <c r="I47" s="820"/>
      <c r="J47" s="820"/>
    </row>
    <row r="48" spans="1:10" s="104" customFormat="1" ht="19.5" customHeight="1">
      <c r="A48" s="695"/>
      <c r="B48" s="102"/>
      <c r="C48" s="101" t="s">
        <v>102</v>
      </c>
      <c r="D48" s="100" t="s">
        <v>84</v>
      </c>
      <c r="E48" s="105">
        <v>24</v>
      </c>
      <c r="F48" s="103"/>
      <c r="G48" s="103"/>
      <c r="H48" s="683"/>
      <c r="I48" s="683"/>
      <c r="J48" s="683"/>
    </row>
    <row r="49" spans="1:10" customFormat="1" ht="15.75">
      <c r="A49" s="692"/>
      <c r="B49" s="44"/>
      <c r="C49" s="55"/>
      <c r="D49" s="69" t="s">
        <v>2</v>
      </c>
      <c r="E49" s="106">
        <f>SUM(E48)</f>
        <v>24</v>
      </c>
      <c r="F49" s="94"/>
      <c r="G49" s="71" t="s">
        <v>5</v>
      </c>
      <c r="H49" s="691"/>
      <c r="I49" s="684" t="s">
        <v>28</v>
      </c>
      <c r="J49" s="685">
        <f>E49*H49</f>
        <v>0</v>
      </c>
    </row>
    <row r="50" spans="1:10" customFormat="1" ht="15.75">
      <c r="A50" s="692"/>
      <c r="B50" s="44"/>
      <c r="C50" s="55"/>
      <c r="D50" s="77"/>
      <c r="E50" s="62"/>
      <c r="F50" s="96"/>
      <c r="G50" s="55"/>
      <c r="H50" s="54"/>
      <c r="I50" s="686"/>
      <c r="J50" s="687"/>
    </row>
    <row r="51" spans="1:10" customFormat="1" ht="171.75" customHeight="1">
      <c r="A51" s="818" t="s">
        <v>49</v>
      </c>
      <c r="B51" s="818"/>
      <c r="C51" s="819" t="s">
        <v>1130</v>
      </c>
      <c r="D51" s="820"/>
      <c r="E51" s="820"/>
      <c r="F51" s="820"/>
      <c r="G51" s="820"/>
      <c r="H51" s="820"/>
      <c r="I51" s="820"/>
      <c r="J51" s="820"/>
    </row>
    <row r="52" spans="1:10" s="104" customFormat="1" ht="19.5" customHeight="1">
      <c r="A52" s="695"/>
      <c r="B52" s="102"/>
      <c r="C52" s="101" t="s">
        <v>103</v>
      </c>
      <c r="D52" s="100" t="s">
        <v>84</v>
      </c>
      <c r="E52" s="105">
        <v>2</v>
      </c>
      <c r="F52" s="103"/>
      <c r="G52" s="103"/>
      <c r="H52" s="683"/>
      <c r="I52" s="683"/>
      <c r="J52" s="683"/>
    </row>
    <row r="53" spans="1:10" s="104" customFormat="1" ht="19.5" customHeight="1">
      <c r="A53" s="695"/>
      <c r="B53" s="102"/>
      <c r="C53" s="101" t="s">
        <v>104</v>
      </c>
      <c r="D53" s="100" t="s">
        <v>84</v>
      </c>
      <c r="E53" s="105">
        <v>8</v>
      </c>
      <c r="F53" s="103"/>
      <c r="G53" s="103"/>
      <c r="H53" s="683"/>
      <c r="I53" s="683"/>
      <c r="J53" s="683"/>
    </row>
    <row r="54" spans="1:10" s="104" customFormat="1" ht="19.5" customHeight="1">
      <c r="A54" s="695"/>
      <c r="B54" s="102"/>
      <c r="C54" s="101" t="s">
        <v>105</v>
      </c>
      <c r="D54" s="100" t="s">
        <v>84</v>
      </c>
      <c r="E54" s="105">
        <v>8</v>
      </c>
      <c r="F54" s="103"/>
      <c r="G54" s="103"/>
      <c r="H54" s="683"/>
      <c r="I54" s="683"/>
      <c r="J54" s="683"/>
    </row>
    <row r="55" spans="1:10" customFormat="1" ht="15.75">
      <c r="A55" s="692"/>
      <c r="B55" s="44"/>
      <c r="C55" s="55"/>
      <c r="D55" s="69" t="s">
        <v>2</v>
      </c>
      <c r="E55" s="106">
        <f>SUM(E52:E54)</f>
        <v>18</v>
      </c>
      <c r="F55" s="94"/>
      <c r="G55" s="71" t="s">
        <v>5</v>
      </c>
      <c r="H55" s="675"/>
      <c r="I55" s="684" t="s">
        <v>28</v>
      </c>
      <c r="J55" s="685">
        <f>E55*H55</f>
        <v>0</v>
      </c>
    </row>
    <row r="56" spans="1:10" customFormat="1" ht="15.75">
      <c r="A56" s="692"/>
      <c r="B56" s="44"/>
      <c r="C56" s="55"/>
      <c r="D56" s="77"/>
      <c r="E56" s="62"/>
      <c r="F56" s="96"/>
      <c r="G56" s="55"/>
      <c r="H56" s="54"/>
      <c r="I56" s="686"/>
      <c r="J56" s="687"/>
    </row>
    <row r="57" spans="1:10" customFormat="1" ht="15.75">
      <c r="A57" s="56"/>
      <c r="B57" s="57"/>
      <c r="C57" s="58"/>
      <c r="D57" s="58"/>
      <c r="E57" s="58"/>
      <c r="F57" s="59"/>
      <c r="G57" s="59"/>
      <c r="H57" s="40"/>
      <c r="I57" s="680"/>
      <c r="J57" s="681"/>
    </row>
    <row r="58" spans="1:10" customFormat="1" ht="36.75" customHeight="1">
      <c r="A58" s="818" t="s">
        <v>50</v>
      </c>
      <c r="B58" s="818"/>
      <c r="C58" s="819" t="s">
        <v>106</v>
      </c>
      <c r="D58" s="820"/>
      <c r="E58" s="820"/>
      <c r="F58" s="820"/>
      <c r="G58" s="820"/>
      <c r="H58" s="820"/>
      <c r="I58" s="820"/>
      <c r="J58" s="820"/>
    </row>
    <row r="59" spans="1:10" customFormat="1" ht="15.75">
      <c r="A59" s="692"/>
      <c r="B59" s="44"/>
      <c r="C59" s="55"/>
      <c r="D59" s="69" t="s">
        <v>1079</v>
      </c>
      <c r="E59" s="70">
        <v>1</v>
      </c>
      <c r="F59" s="94"/>
      <c r="G59" s="71" t="s">
        <v>5</v>
      </c>
      <c r="H59" s="675"/>
      <c r="I59" s="684" t="s">
        <v>28</v>
      </c>
      <c r="J59" s="685">
        <f>E59*H59</f>
        <v>0</v>
      </c>
    </row>
    <row r="60" spans="1:10" customFormat="1" ht="15.75">
      <c r="A60" s="692"/>
      <c r="B60" s="44"/>
      <c r="C60" s="55"/>
      <c r="D60" s="77"/>
      <c r="E60" s="62"/>
      <c r="F60" s="96"/>
      <c r="G60" s="55"/>
      <c r="H60" s="54"/>
      <c r="I60" s="686"/>
      <c r="J60" s="687"/>
    </row>
    <row r="61" spans="1:10" customFormat="1" ht="141.75" customHeight="1">
      <c r="A61" s="818" t="s">
        <v>51</v>
      </c>
      <c r="B61" s="818"/>
      <c r="C61" s="819" t="s">
        <v>107</v>
      </c>
      <c r="D61" s="820"/>
      <c r="E61" s="820"/>
      <c r="F61" s="820"/>
      <c r="G61" s="820"/>
      <c r="H61" s="820"/>
      <c r="I61" s="820"/>
      <c r="J61" s="820"/>
    </row>
    <row r="62" spans="1:10" customFormat="1" ht="15.75">
      <c r="A62" s="692"/>
      <c r="B62" s="44"/>
      <c r="C62" s="55"/>
      <c r="D62" s="69" t="s">
        <v>0</v>
      </c>
      <c r="E62" s="70">
        <v>200</v>
      </c>
      <c r="F62" s="94"/>
      <c r="G62" s="71" t="s">
        <v>5</v>
      </c>
      <c r="H62" s="675"/>
      <c r="I62" s="684" t="s">
        <v>28</v>
      </c>
      <c r="J62" s="685">
        <f>E62*H62</f>
        <v>0</v>
      </c>
    </row>
    <row r="63" spans="1:10" customFormat="1" ht="15.75">
      <c r="A63" s="692"/>
      <c r="B63" s="44"/>
      <c r="C63" s="55"/>
      <c r="D63" s="77"/>
      <c r="E63" s="62"/>
      <c r="F63" s="96"/>
      <c r="G63" s="55"/>
      <c r="H63" s="54"/>
      <c r="I63" s="686"/>
      <c r="J63" s="687"/>
    </row>
    <row r="64" spans="1:10" customFormat="1" ht="15.75">
      <c r="A64" s="692"/>
      <c r="B64" s="44"/>
      <c r="C64" s="55"/>
      <c r="D64" s="77"/>
      <c r="E64" s="62"/>
      <c r="F64" s="96"/>
      <c r="G64" s="55"/>
      <c r="H64" s="54"/>
      <c r="I64" s="686"/>
      <c r="J64" s="687"/>
    </row>
    <row r="65" spans="1:10" customFormat="1" ht="15.75">
      <c r="A65" s="63"/>
      <c r="B65" s="60"/>
      <c r="C65" s="822" t="s">
        <v>48</v>
      </c>
      <c r="D65" s="822"/>
      <c r="E65" s="822"/>
      <c r="F65" s="822"/>
      <c r="G65" s="540"/>
      <c r="H65" s="61"/>
      <c r="I65" s="688" t="s">
        <v>28</v>
      </c>
      <c r="J65" s="690">
        <f>SUM(J25:J64)</f>
        <v>0</v>
      </c>
    </row>
  </sheetData>
  <mergeCells count="14">
    <mergeCell ref="C65:F65"/>
    <mergeCell ref="A51:B51"/>
    <mergeCell ref="C51:J51"/>
    <mergeCell ref="A58:B58"/>
    <mergeCell ref="C58:J58"/>
    <mergeCell ref="A61:B61"/>
    <mergeCell ref="C61:J61"/>
    <mergeCell ref="A47:B47"/>
    <mergeCell ref="C47:J47"/>
    <mergeCell ref="C5:J5"/>
    <mergeCell ref="A7:B7"/>
    <mergeCell ref="C7:J7"/>
    <mergeCell ref="A27:B27"/>
    <mergeCell ref="C27:J27"/>
  </mergeCells>
  <pageMargins left="0.70866141732283472" right="0.70866141732283472" top="0.74803149606299213" bottom="0.74803149606299213" header="0.31496062992125984" footer="0.31496062992125984"/>
  <pageSetup paperSize="9" scale="70" fitToWidth="0" fitToHeight="0" orientation="portrait" r:id="rId1"/>
  <headerFooter>
    <oddFooter>&amp;L&amp;"Exo,Bold"&amp;8broj projekta:&amp;"Exo,Regular" PR-2-2016-420
&amp;"Exo,Bold"vrsta projekta:&amp;"Exo,Regular" ENERGETSKA OBNOVA OSNOVNE ŠKOLE PEHLIN &amp;R&amp;"Exo,Regular"&amp;8stranica&amp;"Exo,Bold" &amp;P/&amp;N</oddFooter>
  </headerFooter>
  <rowBreaks count="1" manualBreakCount="1">
    <brk id="49" max="16383" man="1"/>
  </rowBreaks>
  <drawing r:id="rId2"/>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12"/>
  <sheetViews>
    <sheetView showGridLines="0" zoomScaleNormal="100" zoomScaleSheetLayoutView="100" workbookViewId="0">
      <selection activeCell="L7" sqref="L7"/>
    </sheetView>
  </sheetViews>
  <sheetFormatPr defaultColWidth="8.5703125" defaultRowHeight="15"/>
  <cols>
    <col min="1" max="1" width="3.7109375" customWidth="1"/>
    <col min="2" max="2" width="1.28515625" customWidth="1"/>
    <col min="3" max="3" width="33.7109375" customWidth="1"/>
    <col min="4" max="5" width="10.7109375" customWidth="1"/>
    <col min="6" max="6" width="15.7109375" customWidth="1"/>
    <col min="7" max="7" width="3" customWidth="1"/>
    <col min="8" max="8" width="15.7109375" customWidth="1"/>
    <col min="9" max="9" width="5.140625" customWidth="1"/>
    <col min="10" max="10" width="14.7109375" customWidth="1"/>
    <col min="11" max="16384" width="8.5703125" style="108"/>
  </cols>
  <sheetData>
    <row r="1" spans="1:10" s="2" customFormat="1">
      <c r="A1" s="13" t="s">
        <v>11</v>
      </c>
      <c r="B1" s="13"/>
      <c r="C1" s="7"/>
      <c r="D1" s="11"/>
      <c r="E1" s="11"/>
      <c r="F1" s="529"/>
      <c r="G1" s="530"/>
      <c r="H1" s="149"/>
      <c r="I1" s="149"/>
      <c r="J1" s="150" t="s">
        <v>845</v>
      </c>
    </row>
    <row r="2" spans="1:10" s="2" customFormat="1">
      <c r="A2" s="15"/>
      <c r="B2" s="15"/>
      <c r="C2" s="87"/>
      <c r="D2" s="16"/>
      <c r="E2" s="16"/>
      <c r="F2" s="531"/>
      <c r="G2" s="532"/>
      <c r="H2" s="151"/>
      <c r="I2" s="151"/>
      <c r="J2" s="148" t="s">
        <v>844</v>
      </c>
    </row>
    <row r="3" spans="1:10" s="25" customFormat="1" ht="15" customHeight="1">
      <c r="A3" s="56"/>
      <c r="B3" s="57"/>
      <c r="C3" s="58"/>
      <c r="D3" s="58"/>
      <c r="E3" s="58"/>
      <c r="F3" s="59"/>
      <c r="G3" s="59"/>
      <c r="H3" s="40"/>
      <c r="I3" s="58"/>
      <c r="J3" s="26"/>
    </row>
    <row r="4" spans="1:10" customFormat="1" ht="37.5" customHeight="1">
      <c r="A4" s="68">
        <v>2</v>
      </c>
      <c r="B4" s="27"/>
      <c r="C4" s="814" t="s">
        <v>112</v>
      </c>
      <c r="D4" s="814"/>
      <c r="E4" s="814"/>
      <c r="F4" s="814"/>
      <c r="G4" s="814"/>
      <c r="H4" s="814"/>
      <c r="I4" s="814"/>
      <c r="J4" s="814"/>
    </row>
    <row r="5" spans="1:10" customFormat="1" ht="16.5" customHeight="1">
      <c r="A5" s="68"/>
      <c r="B5" s="27"/>
      <c r="C5" s="526"/>
      <c r="D5" s="526"/>
      <c r="E5" s="526"/>
      <c r="F5" s="526"/>
      <c r="G5" s="526"/>
      <c r="H5" s="526"/>
      <c r="I5" s="526"/>
      <c r="J5" s="526"/>
    </row>
    <row r="6" spans="1:10" customFormat="1" ht="84" customHeight="1">
      <c r="A6" s="818" t="s">
        <v>108</v>
      </c>
      <c r="B6" s="818"/>
      <c r="C6" s="823" t="s">
        <v>109</v>
      </c>
      <c r="D6" s="824"/>
      <c r="E6" s="824"/>
      <c r="F6" s="824"/>
      <c r="G6" s="824"/>
      <c r="H6" s="824"/>
      <c r="I6" s="824"/>
      <c r="J6" s="824"/>
    </row>
    <row r="7" spans="1:10" customFormat="1" ht="15.75">
      <c r="A7" s="74"/>
      <c r="B7" s="44"/>
      <c r="C7" s="55"/>
      <c r="D7" s="69" t="s">
        <v>2</v>
      </c>
      <c r="E7" s="70">
        <v>1</v>
      </c>
      <c r="F7" s="94"/>
      <c r="G7" s="71" t="s">
        <v>5</v>
      </c>
      <c r="H7" s="675"/>
      <c r="I7" s="64" t="s">
        <v>28</v>
      </c>
      <c r="J7" s="95">
        <f>E7*H7</f>
        <v>0</v>
      </c>
    </row>
    <row r="8" spans="1:10" customFormat="1" ht="15.75">
      <c r="A8" s="48"/>
      <c r="B8" s="45"/>
      <c r="C8" s="10"/>
      <c r="D8" s="48"/>
      <c r="E8" s="49"/>
      <c r="F8" s="97"/>
      <c r="G8" s="97"/>
      <c r="H8" s="50"/>
      <c r="I8" s="51"/>
      <c r="J8" s="98"/>
    </row>
    <row r="9" spans="1:10" customFormat="1" ht="52.5" customHeight="1">
      <c r="A9" s="695" t="s">
        <v>34</v>
      </c>
      <c r="B9" s="825" t="s">
        <v>110</v>
      </c>
      <c r="C9" s="825"/>
      <c r="D9" s="825"/>
      <c r="E9" s="825"/>
      <c r="F9" s="825"/>
      <c r="G9" s="825"/>
      <c r="H9" s="825"/>
      <c r="I9" s="825"/>
      <c r="J9" s="825"/>
    </row>
    <row r="10" spans="1:10" customFormat="1" ht="15.75">
      <c r="A10" s="65"/>
      <c r="B10" s="37"/>
      <c r="C10" s="38"/>
      <c r="D10" s="72" t="s">
        <v>1079</v>
      </c>
      <c r="E10" s="70">
        <v>8</v>
      </c>
      <c r="F10" s="94"/>
      <c r="G10" s="71" t="s">
        <v>5</v>
      </c>
      <c r="H10" s="703"/>
      <c r="I10" s="64" t="s">
        <v>28</v>
      </c>
      <c r="J10" s="95">
        <f>E10*H10</f>
        <v>0</v>
      </c>
    </row>
    <row r="11" spans="1:10" customFormat="1" ht="15.75">
      <c r="A11" s="52"/>
      <c r="B11" s="53"/>
      <c r="C11" s="10"/>
      <c r="D11" s="48"/>
      <c r="E11" s="49"/>
      <c r="F11" s="97"/>
      <c r="G11" s="97"/>
      <c r="H11" s="54"/>
      <c r="I11" s="51"/>
      <c r="J11" s="97"/>
    </row>
    <row r="12" spans="1:10" customFormat="1" ht="15.75">
      <c r="A12" s="64"/>
      <c r="B12" s="60"/>
      <c r="C12" s="822" t="s">
        <v>111</v>
      </c>
      <c r="D12" s="822"/>
      <c r="E12" s="822"/>
      <c r="F12" s="822"/>
      <c r="G12" s="540"/>
      <c r="H12" s="61"/>
      <c r="I12" s="66" t="s">
        <v>28</v>
      </c>
      <c r="J12" s="704">
        <f>SUM(J7:J11)</f>
        <v>0</v>
      </c>
    </row>
  </sheetData>
  <mergeCells count="5">
    <mergeCell ref="C4:J4"/>
    <mergeCell ref="A6:B6"/>
    <mergeCell ref="C6:J6"/>
    <mergeCell ref="B9:J9"/>
    <mergeCell ref="C12:F12"/>
  </mergeCells>
  <pageMargins left="0.70866141732283472" right="0.70866141732283472" top="0.74803149606299213" bottom="0.74803149606299213" header="0.31496062992125984" footer="0.31496062992125984"/>
  <pageSetup paperSize="9" scale="77" fitToHeight="0" orientation="portrait" r:id="rId1"/>
  <headerFooter>
    <oddFooter>&amp;L&amp;"Exo,Bold"&amp;8broj projekta:&amp;"Exo,Regular" PR-2-2016-420
&amp;"Exo,Bold"vrsta projekta:&amp;"Exo,Regular" ENERGETSKA OBNOVA OSNOVNE ŠKOLE PEHLIN &amp;R&amp;"Exo,Regular"&amp;8stranica&amp;"Exo,Bold" &amp;P/&amp;N</oddFooter>
  </headerFooter>
  <drawing r:id="rId2"/>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J44"/>
  <sheetViews>
    <sheetView showGridLines="0" topLeftCell="A21" zoomScaleNormal="100" zoomScaleSheetLayoutView="100" workbookViewId="0">
      <selection activeCell="J46" sqref="J46"/>
    </sheetView>
  </sheetViews>
  <sheetFormatPr defaultColWidth="8.5703125" defaultRowHeight="15"/>
  <cols>
    <col min="1" max="1" width="5.140625" customWidth="1"/>
    <col min="2" max="2" width="2.140625" customWidth="1"/>
    <col min="3" max="3" width="33.7109375" customWidth="1"/>
    <col min="4" max="4" width="8.7109375" customWidth="1"/>
    <col min="5" max="5" width="10.7109375" customWidth="1"/>
    <col min="6" max="6" width="15.7109375" customWidth="1"/>
    <col min="7" max="7" width="3" customWidth="1"/>
    <col min="8" max="8" width="15.7109375" style="689" customWidth="1"/>
    <col min="9" max="9" width="5.140625" style="689" customWidth="1"/>
    <col min="10" max="10" width="14.7109375" style="689" customWidth="1"/>
    <col min="11" max="16384" width="8.5703125" style="108"/>
  </cols>
  <sheetData>
    <row r="1" spans="1:10" s="2" customFormat="1">
      <c r="A1" s="13" t="s">
        <v>11</v>
      </c>
      <c r="B1" s="13"/>
      <c r="C1" s="7"/>
      <c r="D1" s="11"/>
      <c r="E1" s="11"/>
      <c r="F1" s="529"/>
      <c r="G1" s="530"/>
      <c r="H1" s="676"/>
      <c r="I1" s="676"/>
      <c r="J1" s="677" t="s">
        <v>845</v>
      </c>
    </row>
    <row r="2" spans="1:10" s="2" customFormat="1">
      <c r="A2" s="15"/>
      <c r="B2" s="15"/>
      <c r="C2" s="87"/>
      <c r="D2" s="16"/>
      <c r="E2" s="16"/>
      <c r="F2" s="531"/>
      <c r="G2" s="532"/>
      <c r="H2" s="678"/>
      <c r="I2" s="678"/>
      <c r="J2" s="679" t="s">
        <v>844</v>
      </c>
    </row>
    <row r="3" spans="1:10" s="25" customFormat="1" ht="15" customHeight="1">
      <c r="A3" s="56"/>
      <c r="B3" s="57"/>
      <c r="C3" s="58"/>
      <c r="D3" s="58"/>
      <c r="E3" s="58"/>
      <c r="F3" s="59"/>
      <c r="G3" s="59"/>
      <c r="H3" s="40"/>
      <c r="I3" s="680"/>
      <c r="J3" s="681"/>
    </row>
    <row r="4" spans="1:10" customFormat="1">
      <c r="H4" s="689"/>
      <c r="I4" s="689"/>
      <c r="J4" s="689"/>
    </row>
    <row r="5" spans="1:10" customFormat="1" ht="18.75">
      <c r="A5" s="68">
        <v>3</v>
      </c>
      <c r="B5" s="27"/>
      <c r="C5" s="815" t="s">
        <v>54</v>
      </c>
      <c r="D5" s="815"/>
      <c r="E5" s="815"/>
      <c r="F5" s="815"/>
      <c r="G5" s="815"/>
      <c r="H5" s="815"/>
      <c r="I5" s="815"/>
      <c r="J5" s="815"/>
    </row>
    <row r="6" spans="1:10" customFormat="1" ht="18.75" customHeight="1">
      <c r="A6" s="68"/>
      <c r="B6" s="27"/>
      <c r="C6" s="527"/>
      <c r="D6" s="527"/>
      <c r="E6" s="527"/>
      <c r="F6" s="527"/>
      <c r="G6" s="527"/>
      <c r="H6" s="705"/>
      <c r="I6" s="705"/>
      <c r="J6" s="705"/>
    </row>
    <row r="7" spans="1:10" customFormat="1" ht="35.25" customHeight="1">
      <c r="A7" s="818" t="s">
        <v>113</v>
      </c>
      <c r="B7" s="818"/>
      <c r="C7" s="820" t="s">
        <v>55</v>
      </c>
      <c r="D7" s="820"/>
      <c r="E7" s="820"/>
      <c r="F7" s="820"/>
      <c r="G7" s="820"/>
      <c r="H7" s="820"/>
      <c r="I7" s="820"/>
      <c r="J7" s="820"/>
    </row>
    <row r="8" spans="1:10" customFormat="1" ht="15.75">
      <c r="A8" s="74"/>
      <c r="B8" s="44"/>
      <c r="C8" s="55"/>
      <c r="D8" s="69" t="s">
        <v>2</v>
      </c>
      <c r="E8" s="70">
        <v>26</v>
      </c>
      <c r="F8" s="94"/>
      <c r="G8" s="71" t="s">
        <v>5</v>
      </c>
      <c r="H8" s="675"/>
      <c r="I8" s="684" t="s">
        <v>28</v>
      </c>
      <c r="J8" s="685">
        <f>E8*H8</f>
        <v>0</v>
      </c>
    </row>
    <row r="9" spans="1:10" customFormat="1" ht="15.75">
      <c r="A9" s="56"/>
      <c r="B9" s="57"/>
      <c r="C9" s="58"/>
      <c r="D9" s="58"/>
      <c r="E9" s="58"/>
      <c r="F9" s="59"/>
      <c r="G9" s="59"/>
      <c r="H9" s="40"/>
      <c r="I9" s="680"/>
      <c r="J9" s="681"/>
    </row>
    <row r="10" spans="1:10" customFormat="1" ht="52.5" customHeight="1">
      <c r="A10" s="818" t="s">
        <v>114</v>
      </c>
      <c r="B10" s="818"/>
      <c r="C10" s="819" t="s">
        <v>63</v>
      </c>
      <c r="D10" s="820"/>
      <c r="E10" s="820"/>
      <c r="F10" s="820"/>
      <c r="G10" s="820"/>
      <c r="H10" s="820"/>
      <c r="I10" s="820"/>
      <c r="J10" s="820"/>
    </row>
    <row r="11" spans="1:10" customFormat="1" ht="15.75">
      <c r="A11" s="74"/>
      <c r="B11" s="44"/>
      <c r="C11" s="55"/>
      <c r="D11" s="69" t="s">
        <v>0</v>
      </c>
      <c r="E11" s="70">
        <v>300</v>
      </c>
      <c r="F11" s="94"/>
      <c r="G11" s="71" t="s">
        <v>5</v>
      </c>
      <c r="H11" s="675"/>
      <c r="I11" s="684" t="s">
        <v>28</v>
      </c>
      <c r="J11" s="685">
        <f>E11*H11</f>
        <v>0</v>
      </c>
    </row>
    <row r="12" spans="1:10" customFormat="1" ht="15.75">
      <c r="A12" s="74"/>
      <c r="B12" s="44"/>
      <c r="C12" s="55"/>
      <c r="D12" s="77"/>
      <c r="E12" s="62"/>
      <c r="F12" s="96"/>
      <c r="G12" s="55"/>
      <c r="H12" s="54"/>
      <c r="I12" s="686"/>
      <c r="J12" s="687"/>
    </row>
    <row r="13" spans="1:10" customFormat="1" ht="51" customHeight="1">
      <c r="A13" s="818" t="s">
        <v>115</v>
      </c>
      <c r="B13" s="818"/>
      <c r="C13" s="820" t="s">
        <v>56</v>
      </c>
      <c r="D13" s="820"/>
      <c r="E13" s="820"/>
      <c r="F13" s="820"/>
      <c r="G13" s="820"/>
      <c r="H13" s="820"/>
      <c r="I13" s="820"/>
      <c r="J13" s="820"/>
    </row>
    <row r="14" spans="1:10" customFormat="1" ht="15.75">
      <c r="A14" s="74"/>
      <c r="B14" s="44"/>
      <c r="C14" s="55"/>
      <c r="D14" s="69" t="s">
        <v>2</v>
      </c>
      <c r="E14" s="70">
        <v>27</v>
      </c>
      <c r="F14" s="94"/>
      <c r="G14" s="71" t="s">
        <v>5</v>
      </c>
      <c r="H14" s="675"/>
      <c r="I14" s="684" t="s">
        <v>28</v>
      </c>
      <c r="J14" s="685">
        <f>E14*H14</f>
        <v>0</v>
      </c>
    </row>
    <row r="15" spans="1:10" customFormat="1" ht="15.75">
      <c r="A15" s="74"/>
      <c r="B15" s="44"/>
      <c r="C15" s="55"/>
      <c r="D15" s="77"/>
      <c r="E15" s="62"/>
      <c r="F15" s="96"/>
      <c r="G15" s="55"/>
      <c r="H15" s="54"/>
      <c r="I15" s="686"/>
      <c r="J15" s="687"/>
    </row>
    <row r="16" spans="1:10" customFormat="1" ht="71.25" customHeight="1">
      <c r="A16" s="818" t="s">
        <v>116</v>
      </c>
      <c r="B16" s="818"/>
      <c r="C16" s="820" t="s">
        <v>57</v>
      </c>
      <c r="D16" s="820"/>
      <c r="E16" s="820"/>
      <c r="F16" s="820"/>
      <c r="G16" s="820"/>
      <c r="H16" s="820"/>
      <c r="I16" s="820"/>
      <c r="J16" s="820"/>
    </row>
    <row r="17" spans="1:10" customFormat="1" ht="15.75">
      <c r="A17" s="74"/>
      <c r="B17" s="44"/>
      <c r="C17" s="55"/>
      <c r="D17" s="69" t="s">
        <v>2</v>
      </c>
      <c r="E17" s="70">
        <v>27</v>
      </c>
      <c r="F17" s="94"/>
      <c r="G17" s="71" t="s">
        <v>5</v>
      </c>
      <c r="H17" s="675"/>
      <c r="I17" s="684" t="s">
        <v>28</v>
      </c>
      <c r="J17" s="685">
        <f>E17*H17</f>
        <v>0</v>
      </c>
    </row>
    <row r="18" spans="1:10" customFormat="1" ht="15.75">
      <c r="A18" s="74"/>
      <c r="B18" s="44"/>
      <c r="C18" s="55"/>
      <c r="D18" s="77"/>
      <c r="E18" s="62"/>
      <c r="F18" s="96"/>
      <c r="G18" s="55"/>
      <c r="H18" s="54"/>
      <c r="I18" s="686"/>
      <c r="J18" s="687"/>
    </row>
    <row r="19" spans="1:10" customFormat="1" ht="21.75" customHeight="1">
      <c r="A19" s="818" t="s">
        <v>117</v>
      </c>
      <c r="B19" s="818"/>
      <c r="C19" s="820" t="s">
        <v>58</v>
      </c>
      <c r="D19" s="820"/>
      <c r="E19" s="820"/>
      <c r="F19" s="820"/>
      <c r="G19" s="820"/>
      <c r="H19" s="820"/>
      <c r="I19" s="820"/>
      <c r="J19" s="820"/>
    </row>
    <row r="20" spans="1:10" customFormat="1" ht="15.75">
      <c r="A20" s="74"/>
      <c r="B20" s="44"/>
      <c r="C20" s="55"/>
      <c r="D20" s="69" t="s">
        <v>2</v>
      </c>
      <c r="E20" s="70">
        <v>50</v>
      </c>
      <c r="F20" s="94"/>
      <c r="G20" s="71" t="s">
        <v>5</v>
      </c>
      <c r="H20" s="675"/>
      <c r="I20" s="684" t="s">
        <v>28</v>
      </c>
      <c r="J20" s="685">
        <f>E20*H20</f>
        <v>0</v>
      </c>
    </row>
    <row r="21" spans="1:10" customFormat="1" ht="15.75">
      <c r="A21" s="74"/>
      <c r="B21" s="44"/>
      <c r="C21" s="55"/>
      <c r="D21" s="77"/>
      <c r="E21" s="62"/>
      <c r="F21" s="96"/>
      <c r="G21" s="55"/>
      <c r="H21" s="54"/>
      <c r="I21" s="686"/>
      <c r="J21" s="687"/>
    </row>
    <row r="22" spans="1:10" customFormat="1" ht="33" customHeight="1">
      <c r="A22" s="818" t="s">
        <v>118</v>
      </c>
      <c r="B22" s="818"/>
      <c r="C22" s="819" t="s">
        <v>59</v>
      </c>
      <c r="D22" s="820"/>
      <c r="E22" s="820"/>
      <c r="F22" s="820"/>
      <c r="G22" s="820"/>
      <c r="H22" s="820"/>
      <c r="I22" s="820"/>
      <c r="J22" s="820"/>
    </row>
    <row r="23" spans="1:10" customFormat="1" ht="15.75">
      <c r="A23" s="74"/>
      <c r="B23" s="44"/>
      <c r="C23" s="55"/>
      <c r="D23" s="69" t="s">
        <v>2</v>
      </c>
      <c r="E23" s="70">
        <v>200</v>
      </c>
      <c r="F23" s="94"/>
      <c r="G23" s="71" t="s">
        <v>5</v>
      </c>
      <c r="H23" s="675"/>
      <c r="I23" s="684" t="s">
        <v>28</v>
      </c>
      <c r="J23" s="685">
        <f>E23*H23</f>
        <v>0</v>
      </c>
    </row>
    <row r="24" spans="1:10" customFormat="1" ht="15.75">
      <c r="A24" s="74"/>
      <c r="B24" s="44"/>
      <c r="C24" s="55"/>
      <c r="D24" s="77"/>
      <c r="E24" s="62"/>
      <c r="F24" s="96"/>
      <c r="G24" s="55"/>
      <c r="H24" s="54"/>
      <c r="I24" s="686"/>
      <c r="J24" s="687"/>
    </row>
    <row r="25" spans="1:10" customFormat="1" ht="33.75" customHeight="1">
      <c r="A25" s="818" t="s">
        <v>119</v>
      </c>
      <c r="B25" s="818"/>
      <c r="C25" s="819" t="s">
        <v>64</v>
      </c>
      <c r="D25" s="820"/>
      <c r="E25" s="820"/>
      <c r="F25" s="820"/>
      <c r="G25" s="820"/>
      <c r="H25" s="820"/>
      <c r="I25" s="820"/>
      <c r="J25" s="820"/>
    </row>
    <row r="26" spans="1:10" customFormat="1" ht="15.75">
      <c r="A26" s="74"/>
      <c r="B26" s="44"/>
      <c r="C26" s="55"/>
      <c r="D26" s="69" t="s">
        <v>2</v>
      </c>
      <c r="E26" s="70">
        <v>8</v>
      </c>
      <c r="F26" s="94"/>
      <c r="G26" s="71" t="s">
        <v>5</v>
      </c>
      <c r="H26" s="675"/>
      <c r="I26" s="684" t="s">
        <v>28</v>
      </c>
      <c r="J26" s="685">
        <f>E26*H26</f>
        <v>0</v>
      </c>
    </row>
    <row r="27" spans="1:10" customFormat="1" ht="15.75">
      <c r="A27" s="74"/>
      <c r="B27" s="44"/>
      <c r="C27" s="55"/>
      <c r="D27" s="77"/>
      <c r="E27" s="62"/>
      <c r="F27" s="96"/>
      <c r="G27" s="55"/>
      <c r="H27" s="54"/>
      <c r="I27" s="686"/>
      <c r="J27" s="687"/>
    </row>
    <row r="28" spans="1:10" customFormat="1" ht="21" customHeight="1">
      <c r="A28" s="693" t="s">
        <v>120</v>
      </c>
      <c r="B28" s="819" t="s">
        <v>60</v>
      </c>
      <c r="C28" s="819"/>
      <c r="D28" s="819"/>
      <c r="E28" s="819"/>
      <c r="F28" s="819"/>
      <c r="G28" s="819"/>
      <c r="H28" s="819"/>
      <c r="I28" s="819"/>
      <c r="J28" s="819"/>
    </row>
    <row r="29" spans="1:10" customFormat="1" ht="15.75">
      <c r="A29" s="73"/>
      <c r="B29" s="44"/>
      <c r="C29" s="47"/>
      <c r="D29" s="69" t="s">
        <v>0</v>
      </c>
      <c r="E29" s="70">
        <v>630</v>
      </c>
      <c r="F29" s="94"/>
      <c r="G29" s="71" t="s">
        <v>5</v>
      </c>
      <c r="H29" s="675"/>
      <c r="I29" s="684" t="s">
        <v>28</v>
      </c>
      <c r="J29" s="685">
        <f>E29*H29</f>
        <v>0</v>
      </c>
    </row>
    <row r="30" spans="1:10" customFormat="1" ht="15.75">
      <c r="A30" s="48"/>
      <c r="B30" s="45"/>
      <c r="C30" s="10"/>
      <c r="D30" s="48"/>
      <c r="E30" s="49"/>
      <c r="F30" s="97"/>
      <c r="G30" s="97"/>
      <c r="H30" s="50"/>
      <c r="I30" s="706"/>
      <c r="J30" s="707"/>
    </row>
    <row r="31" spans="1:10" customFormat="1" ht="22.5" customHeight="1">
      <c r="A31" s="693" t="s">
        <v>121</v>
      </c>
      <c r="B31" s="827" t="s">
        <v>61</v>
      </c>
      <c r="C31" s="827"/>
      <c r="D31" s="827"/>
      <c r="E31" s="827"/>
      <c r="F31" s="827"/>
      <c r="G31" s="827"/>
      <c r="H31" s="827"/>
      <c r="I31" s="827"/>
      <c r="J31" s="827"/>
    </row>
    <row r="32" spans="1:10" customFormat="1" ht="15.75">
      <c r="A32" s="65"/>
      <c r="B32" s="37"/>
      <c r="C32" s="38"/>
      <c r="D32" s="72" t="s">
        <v>2</v>
      </c>
      <c r="E32" s="70">
        <v>40</v>
      </c>
      <c r="F32" s="94"/>
      <c r="G32" s="71" t="s">
        <v>5</v>
      </c>
      <c r="H32" s="708"/>
      <c r="I32" s="684" t="s">
        <v>28</v>
      </c>
      <c r="J32" s="685">
        <f>E32*H32</f>
        <v>0</v>
      </c>
    </row>
    <row r="33" spans="1:10" customFormat="1" ht="15.75">
      <c r="A33" s="52"/>
      <c r="B33" s="53"/>
      <c r="C33" s="10"/>
      <c r="D33" s="48"/>
      <c r="E33" s="49"/>
      <c r="F33" s="97"/>
      <c r="G33" s="97"/>
      <c r="H33" s="54"/>
      <c r="I33" s="706"/>
      <c r="J33" s="707"/>
    </row>
    <row r="34" spans="1:10" customFormat="1" ht="22.5" customHeight="1">
      <c r="A34" s="693" t="s">
        <v>122</v>
      </c>
      <c r="B34" s="827" t="s">
        <v>62</v>
      </c>
      <c r="C34" s="827"/>
      <c r="D34" s="827"/>
      <c r="E34" s="827"/>
      <c r="F34" s="827"/>
      <c r="G34" s="827"/>
      <c r="H34" s="827"/>
      <c r="I34" s="827"/>
      <c r="J34" s="827"/>
    </row>
    <row r="35" spans="1:10" customFormat="1" ht="15.75">
      <c r="A35" s="65"/>
      <c r="B35" s="37"/>
      <c r="C35" s="38"/>
      <c r="D35" s="72" t="s">
        <v>2</v>
      </c>
      <c r="E35" s="70">
        <v>300</v>
      </c>
      <c r="F35" s="94"/>
      <c r="G35" s="71" t="s">
        <v>5</v>
      </c>
      <c r="H35" s="708"/>
      <c r="I35" s="684" t="s">
        <v>28</v>
      </c>
      <c r="J35" s="685">
        <f>E35*H35</f>
        <v>0</v>
      </c>
    </row>
    <row r="36" spans="1:10" customFormat="1" ht="15.75">
      <c r="A36" s="65"/>
      <c r="B36" s="37"/>
      <c r="C36" s="38"/>
      <c r="D36" s="107"/>
      <c r="E36" s="62"/>
      <c r="F36" s="96"/>
      <c r="G36" s="55"/>
      <c r="H36" s="709"/>
      <c r="I36" s="686"/>
      <c r="J36" s="687"/>
    </row>
    <row r="37" spans="1:10" customFormat="1" ht="52.5" customHeight="1">
      <c r="A37" s="695" t="s">
        <v>123</v>
      </c>
      <c r="B37" s="827" t="s">
        <v>65</v>
      </c>
      <c r="C37" s="827"/>
      <c r="D37" s="827"/>
      <c r="E37" s="827"/>
      <c r="F37" s="827"/>
      <c r="G37" s="827"/>
      <c r="H37" s="827"/>
      <c r="I37" s="827"/>
      <c r="J37" s="827"/>
    </row>
    <row r="38" spans="1:10" customFormat="1" ht="15.75">
      <c r="A38" s="65"/>
      <c r="B38" s="37"/>
      <c r="C38" s="38"/>
      <c r="D38" s="72" t="s">
        <v>2</v>
      </c>
      <c r="E38" s="70">
        <v>1</v>
      </c>
      <c r="F38" s="94"/>
      <c r="G38" s="71" t="s">
        <v>5</v>
      </c>
      <c r="H38" s="708"/>
      <c r="I38" s="684" t="s">
        <v>28</v>
      </c>
      <c r="J38" s="685">
        <f>E38*H38</f>
        <v>0</v>
      </c>
    </row>
    <row r="39" spans="1:10" customFormat="1" ht="15.75">
      <c r="A39" s="52"/>
      <c r="B39" s="53"/>
      <c r="C39" s="10"/>
      <c r="D39" s="48"/>
      <c r="E39" s="49"/>
      <c r="F39" s="97"/>
      <c r="G39" s="97"/>
      <c r="H39" s="54"/>
      <c r="I39" s="706"/>
      <c r="J39" s="707"/>
    </row>
    <row r="40" spans="1:10" customFormat="1" ht="26.1" customHeight="1">
      <c r="A40" s="818" t="s">
        <v>124</v>
      </c>
      <c r="B40" s="818"/>
      <c r="C40" s="819" t="s">
        <v>1133</v>
      </c>
      <c r="D40" s="820"/>
      <c r="E40" s="820"/>
      <c r="F40" s="820"/>
      <c r="G40" s="820"/>
      <c r="H40" s="820"/>
      <c r="I40" s="820"/>
      <c r="J40" s="820"/>
    </row>
    <row r="41" spans="1:10" customFormat="1" ht="15.75">
      <c r="A41" s="73"/>
      <c r="B41" s="44"/>
      <c r="C41" s="47"/>
      <c r="D41" s="69" t="s">
        <v>1134</v>
      </c>
      <c r="E41" s="70">
        <v>1</v>
      </c>
      <c r="F41" s="94"/>
      <c r="G41" s="71" t="s">
        <v>5</v>
      </c>
      <c r="H41" s="675"/>
      <c r="I41" s="684" t="s">
        <v>28</v>
      </c>
      <c r="J41" s="685">
        <f>E41*H41</f>
        <v>0</v>
      </c>
    </row>
    <row r="42" spans="1:10" customFormat="1" ht="15.75">
      <c r="A42" s="73"/>
      <c r="B42" s="44"/>
      <c r="C42" s="47"/>
      <c r="D42" s="99"/>
      <c r="E42" s="70"/>
      <c r="F42" s="94"/>
      <c r="G42" s="71"/>
      <c r="H42" s="61"/>
      <c r="I42" s="684"/>
      <c r="J42" s="710"/>
    </row>
    <row r="43" spans="1:10" customFormat="1" ht="15.75" customHeight="1">
      <c r="A43" s="64"/>
      <c r="B43" s="60"/>
      <c r="C43" s="826" t="s">
        <v>44</v>
      </c>
      <c r="D43" s="826"/>
      <c r="E43" s="826"/>
      <c r="F43" s="826"/>
      <c r="G43" s="540"/>
      <c r="H43" s="61"/>
      <c r="I43" s="688" t="s">
        <v>28</v>
      </c>
      <c r="J43" s="690">
        <f>SUM(J8:J42)</f>
        <v>0</v>
      </c>
    </row>
    <row r="44" spans="1:10" customFormat="1">
      <c r="H44" s="689"/>
      <c r="I44" s="689"/>
      <c r="J44" s="689"/>
    </row>
  </sheetData>
  <mergeCells count="22">
    <mergeCell ref="A40:B40"/>
    <mergeCell ref="C40:J40"/>
    <mergeCell ref="C43:F43"/>
    <mergeCell ref="A25:B25"/>
    <mergeCell ref="C25:J25"/>
    <mergeCell ref="B28:J28"/>
    <mergeCell ref="B31:J31"/>
    <mergeCell ref="B34:J34"/>
    <mergeCell ref="B37:J37"/>
    <mergeCell ref="A16:B16"/>
    <mergeCell ref="C16:J16"/>
    <mergeCell ref="A19:B19"/>
    <mergeCell ref="C19:J19"/>
    <mergeCell ref="A22:B22"/>
    <mergeCell ref="C22:J22"/>
    <mergeCell ref="A13:B13"/>
    <mergeCell ref="C13:J13"/>
    <mergeCell ref="C5:J5"/>
    <mergeCell ref="A7:B7"/>
    <mergeCell ref="C7:J7"/>
    <mergeCell ref="A10:B10"/>
    <mergeCell ref="C10:J10"/>
  </mergeCells>
  <pageMargins left="0.70866141732283472" right="0.70866141732283472" top="0.74803149606299213" bottom="0.74803149606299213" header="0.31496062992125984" footer="0.31496062992125984"/>
  <pageSetup paperSize="9" scale="73" fitToWidth="0" fitToHeight="0" orientation="portrait" r:id="rId1"/>
  <headerFooter>
    <oddFooter>&amp;L&amp;"Exo,Bold"&amp;8broj projekta:&amp;"Exo,Regular" PR-2-2016-420
&amp;"Exo,Bold"vrsta projekta:&amp;"Exo,Regular" ENERGETSKA OBNOVA OSNOVNE ŠKOLE PEHLIN &amp;R&amp;"Exo,Regular"&amp;8stranica&amp;"Exo,Bold" &amp;P/&amp;N</oddFooter>
  </headerFooter>
  <drawing r:id="rId2"/>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16"/>
  <sheetViews>
    <sheetView showGridLines="0" zoomScaleNormal="100" zoomScaleSheetLayoutView="90" workbookViewId="0">
      <selection activeCell="J16" sqref="J16"/>
    </sheetView>
  </sheetViews>
  <sheetFormatPr defaultColWidth="8.5703125" defaultRowHeight="15"/>
  <cols>
    <col min="1" max="1" width="3.7109375" customWidth="1"/>
    <col min="2" max="2" width="1.28515625" customWidth="1"/>
    <col min="3" max="7" width="15.7109375" customWidth="1"/>
    <col min="8" max="8" width="15.7109375" style="689" customWidth="1"/>
    <col min="9" max="9" width="10.7109375" style="689" customWidth="1"/>
    <col min="10" max="10" width="14.7109375" style="689" customWidth="1"/>
    <col min="11" max="16384" width="8.5703125" style="108"/>
  </cols>
  <sheetData>
    <row r="1" spans="1:12" s="2" customFormat="1">
      <c r="A1" s="13" t="s">
        <v>11</v>
      </c>
      <c r="B1" s="13"/>
      <c r="C1" s="7"/>
      <c r="D1" s="11"/>
      <c r="E1" s="11"/>
      <c r="F1" s="529"/>
      <c r="G1" s="530"/>
      <c r="H1" s="676"/>
      <c r="I1" s="676"/>
      <c r="J1" s="677" t="s">
        <v>845</v>
      </c>
    </row>
    <row r="2" spans="1:12" s="2" customFormat="1">
      <c r="A2" s="15"/>
      <c r="B2" s="15"/>
      <c r="C2" s="87"/>
      <c r="D2" s="16"/>
      <c r="E2" s="16"/>
      <c r="F2" s="531"/>
      <c r="G2" s="532"/>
      <c r="H2" s="678"/>
      <c r="I2" s="678"/>
      <c r="J2" s="679" t="s">
        <v>844</v>
      </c>
    </row>
    <row r="3" spans="1:12" s="25" customFormat="1" ht="15" customHeight="1">
      <c r="A3" s="56"/>
      <c r="B3" s="57"/>
      <c r="C3" s="58"/>
      <c r="D3" s="58"/>
      <c r="E3" s="58"/>
      <c r="F3" s="59"/>
      <c r="G3" s="59"/>
      <c r="H3" s="40"/>
      <c r="I3" s="680"/>
      <c r="J3" s="681"/>
    </row>
    <row r="4" spans="1:12" customFormat="1" ht="18.75">
      <c r="A4" s="43">
        <v>4</v>
      </c>
      <c r="B4" s="27"/>
      <c r="C4" s="828" t="s">
        <v>12</v>
      </c>
      <c r="D4" s="828"/>
      <c r="E4" s="828"/>
      <c r="F4" s="828"/>
      <c r="G4" s="828"/>
      <c r="H4" s="828"/>
      <c r="I4" s="828"/>
      <c r="J4" s="828"/>
    </row>
    <row r="5" spans="1:12" customFormat="1" ht="18.75">
      <c r="A5" s="43"/>
      <c r="B5" s="27"/>
      <c r="C5" s="28"/>
      <c r="D5" s="29"/>
      <c r="E5" s="30"/>
      <c r="F5" s="30"/>
      <c r="G5" s="541"/>
      <c r="H5" s="39"/>
      <c r="I5" s="711"/>
      <c r="J5" s="712"/>
    </row>
    <row r="6" spans="1:12" customFormat="1" ht="69.75" customHeight="1">
      <c r="A6" s="67" t="s">
        <v>35</v>
      </c>
      <c r="B6" s="829" t="s">
        <v>1131</v>
      </c>
      <c r="C6" s="830"/>
      <c r="D6" s="830"/>
      <c r="E6" s="830"/>
      <c r="F6" s="830"/>
      <c r="G6" s="830"/>
      <c r="H6" s="830"/>
      <c r="I6" s="684" t="s">
        <v>28</v>
      </c>
      <c r="J6" s="713"/>
    </row>
    <row r="7" spans="1:12" customFormat="1" ht="18.75">
      <c r="A7" s="43"/>
      <c r="B7" s="27"/>
      <c r="C7" s="28"/>
      <c r="D7" s="69" t="s">
        <v>1134</v>
      </c>
      <c r="E7" s="70">
        <v>1</v>
      </c>
      <c r="F7" s="94"/>
      <c r="G7" s="71" t="s">
        <v>5</v>
      </c>
      <c r="H7" s="675"/>
      <c r="I7" s="684" t="s">
        <v>28</v>
      </c>
      <c r="J7" s="685">
        <f>E7*H7</f>
        <v>0</v>
      </c>
      <c r="K7" s="108"/>
      <c r="L7" s="108"/>
    </row>
    <row r="8" spans="1:12" ht="15.75">
      <c r="J8" s="685"/>
    </row>
    <row r="9" spans="1:12" customFormat="1" ht="51.75" customHeight="1">
      <c r="A9" s="67" t="s">
        <v>52</v>
      </c>
      <c r="B9" s="829" t="s">
        <v>45</v>
      </c>
      <c r="C9" s="830"/>
      <c r="D9" s="830"/>
      <c r="E9" s="830"/>
      <c r="F9" s="830"/>
      <c r="G9" s="830"/>
      <c r="H9" s="830"/>
      <c r="I9" s="684" t="s">
        <v>28</v>
      </c>
      <c r="J9" s="685"/>
    </row>
    <row r="10" spans="1:12" customFormat="1" ht="18.75">
      <c r="A10" s="43"/>
      <c r="B10" s="27"/>
      <c r="C10" s="28"/>
      <c r="D10" s="69" t="s">
        <v>1134</v>
      </c>
      <c r="E10" s="70">
        <v>1</v>
      </c>
      <c r="F10" s="94"/>
      <c r="G10" s="71" t="s">
        <v>5</v>
      </c>
      <c r="H10" s="675"/>
      <c r="I10" s="684" t="s">
        <v>28</v>
      </c>
      <c r="J10" s="685">
        <f t="shared" ref="J10:J13" si="0">E10*H10</f>
        <v>0</v>
      </c>
      <c r="K10" s="108"/>
      <c r="L10" s="108"/>
    </row>
    <row r="11" spans="1:12" customFormat="1" ht="18.75">
      <c r="A11" s="43"/>
      <c r="B11" s="27"/>
      <c r="C11" s="28"/>
      <c r="D11" s="29"/>
      <c r="E11" s="30"/>
      <c r="F11" s="30"/>
      <c r="G11" s="541"/>
      <c r="H11" s="39"/>
      <c r="I11" s="711"/>
      <c r="J11" s="685"/>
    </row>
    <row r="12" spans="1:12" customFormat="1" ht="37.5" customHeight="1">
      <c r="A12" s="67" t="s">
        <v>53</v>
      </c>
      <c r="B12" s="829" t="s">
        <v>1056</v>
      </c>
      <c r="C12" s="830"/>
      <c r="D12" s="830"/>
      <c r="E12" s="830"/>
      <c r="F12" s="830"/>
      <c r="G12" s="830"/>
      <c r="H12" s="830"/>
      <c r="I12" s="684" t="s">
        <v>28</v>
      </c>
      <c r="J12" s="685"/>
    </row>
    <row r="13" spans="1:12" customFormat="1" ht="18.75">
      <c r="A13" s="43"/>
      <c r="B13" s="27"/>
      <c r="C13" s="28"/>
      <c r="D13" s="69" t="s">
        <v>1134</v>
      </c>
      <c r="E13" s="70">
        <v>1</v>
      </c>
      <c r="F13" s="94"/>
      <c r="G13" s="71" t="s">
        <v>5</v>
      </c>
      <c r="H13" s="675"/>
      <c r="I13" s="684" t="s">
        <v>28</v>
      </c>
      <c r="J13" s="685">
        <f t="shared" si="0"/>
        <v>0</v>
      </c>
      <c r="K13" s="108"/>
      <c r="L13" s="108"/>
    </row>
    <row r="14" spans="1:12" customFormat="1" ht="18.75">
      <c r="A14" s="43"/>
      <c r="B14" s="27"/>
      <c r="C14" s="28"/>
      <c r="D14" s="29"/>
      <c r="E14" s="30"/>
      <c r="F14" s="30"/>
      <c r="G14" s="541"/>
      <c r="H14" s="39"/>
      <c r="I14" s="711"/>
      <c r="J14" s="712"/>
    </row>
    <row r="15" spans="1:12" ht="20.25">
      <c r="A15" s="88"/>
      <c r="B15" s="89"/>
      <c r="C15" s="90"/>
      <c r="D15" s="91"/>
      <c r="E15" s="92"/>
      <c r="F15" s="91"/>
      <c r="G15" s="25"/>
      <c r="H15" s="93"/>
      <c r="I15" s="711"/>
      <c r="J15" s="712"/>
    </row>
    <row r="16" spans="1:12" ht="15.75">
      <c r="A16" s="63"/>
      <c r="B16" s="31"/>
      <c r="C16" s="24" t="s">
        <v>1057</v>
      </c>
      <c r="D16" s="24"/>
      <c r="E16" s="24"/>
      <c r="F16" s="542"/>
      <c r="G16" s="542"/>
      <c r="H16" s="41"/>
      <c r="I16" s="688" t="s">
        <v>28</v>
      </c>
      <c r="J16" s="714">
        <f>SUM(J7:J15)</f>
        <v>0</v>
      </c>
    </row>
  </sheetData>
  <mergeCells count="4">
    <mergeCell ref="C4:J4"/>
    <mergeCell ref="B6:H6"/>
    <mergeCell ref="B9:H9"/>
    <mergeCell ref="B12:H12"/>
  </mergeCells>
  <pageMargins left="0.70866141732283472" right="0.70866141732283472" top="0.74803149606299213" bottom="0.74803149606299213" header="0.31496062992125984" footer="0.31496062992125984"/>
  <pageSetup paperSize="9" scale="71" fitToWidth="0" fitToHeight="0" orientation="portrait" r:id="rId1"/>
  <headerFooter>
    <oddFooter>&amp;L&amp;"Exo,Bold"&amp;8broj projekta:&amp;"Exo,Regular" PR-2-2016-420
&amp;"Exo,Bold"vrsta projekta:&amp;"Exo,Regular" ENERGETSKA OBNOVA OSNOVNE ŠKOLE PEHLIN &amp;R&amp;"Exo,Regular"&amp;8stranica&amp;"Exo,Bold" &amp;P/&amp;N</oddFooter>
  </headerFooter>
  <drawing r:id="rId2"/>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739"/>
  <sheetViews>
    <sheetView showGridLines="0" topLeftCell="A712" zoomScaleNormal="100" zoomScaleSheetLayoutView="80" workbookViewId="0">
      <selection activeCell="F746" sqref="F746"/>
    </sheetView>
  </sheetViews>
  <sheetFormatPr defaultColWidth="8.5703125" defaultRowHeight="15"/>
  <cols>
    <col min="1" max="1" width="4.5703125" style="152" customWidth="1"/>
    <col min="2" max="2" width="5.7109375" style="157" customWidth="1"/>
    <col min="3" max="3" width="60.7109375" style="156" customWidth="1"/>
    <col min="4" max="4" width="15.7109375" style="155" customWidth="1"/>
    <col min="5" max="5" width="15.7109375" style="154" customWidth="1"/>
    <col min="6" max="7" width="15.7109375" style="153" customWidth="1"/>
    <col min="8" max="8" width="12.140625" style="143" customWidth="1"/>
    <col min="9" max="9" width="12.140625" style="125" customWidth="1"/>
    <col min="10" max="10" width="10.42578125" style="108" customWidth="1"/>
    <col min="11" max="16384" width="8.5703125" style="108"/>
  </cols>
  <sheetData>
    <row r="1" spans="1:11" ht="15.75" thickBot="1"/>
    <row r="2" spans="1:11">
      <c r="A2" s="242"/>
      <c r="B2" s="858"/>
      <c r="C2" s="377"/>
      <c r="D2" s="377" t="s">
        <v>1023</v>
      </c>
      <c r="E2" s="376"/>
      <c r="F2" s="375"/>
      <c r="G2" s="375"/>
    </row>
    <row r="3" spans="1:11">
      <c r="A3" s="242"/>
      <c r="B3" s="859"/>
      <c r="C3" s="242"/>
      <c r="D3" s="374" t="s">
        <v>1022</v>
      </c>
      <c r="E3" s="366"/>
      <c r="F3" s="243"/>
      <c r="G3" s="365"/>
    </row>
    <row r="4" spans="1:11">
      <c r="A4" s="242"/>
      <c r="B4" s="859"/>
      <c r="C4" s="242"/>
      <c r="D4" s="373" t="s">
        <v>1021</v>
      </c>
      <c r="E4" s="366"/>
      <c r="F4" s="243"/>
      <c r="G4" s="365"/>
    </row>
    <row r="5" spans="1:11">
      <c r="A5" s="242"/>
      <c r="B5" s="859"/>
      <c r="C5" s="242"/>
      <c r="D5" s="373" t="s">
        <v>1020</v>
      </c>
      <c r="E5" s="366"/>
      <c r="F5" s="243"/>
      <c r="G5" s="365"/>
    </row>
    <row r="6" spans="1:11">
      <c r="A6" s="242"/>
      <c r="B6" s="517"/>
      <c r="C6" s="242"/>
      <c r="D6" s="367"/>
      <c r="E6" s="366"/>
      <c r="F6" s="243"/>
      <c r="G6" s="365"/>
    </row>
    <row r="7" spans="1:11">
      <c r="B7" s="372" t="s">
        <v>1019</v>
      </c>
      <c r="C7" s="371" t="s">
        <v>1018</v>
      </c>
      <c r="D7" s="370" t="s">
        <v>1017</v>
      </c>
      <c r="E7" s="369" t="s">
        <v>1016</v>
      </c>
      <c r="F7" s="368" t="s">
        <v>1015</v>
      </c>
      <c r="G7" s="368" t="s">
        <v>1014</v>
      </c>
    </row>
    <row r="8" spans="1:11">
      <c r="A8" s="364"/>
      <c r="B8" s="363"/>
      <c r="C8" s="354"/>
      <c r="D8" s="362"/>
      <c r="E8" s="360"/>
      <c r="F8" s="361"/>
      <c r="G8" s="361"/>
    </row>
    <row r="9" spans="1:11">
      <c r="A9" s="364"/>
      <c r="E9" s="158"/>
    </row>
    <row r="10" spans="1:11" s="354" customFormat="1" ht="15.75">
      <c r="A10" s="364"/>
      <c r="B10" s="771" t="s">
        <v>1031</v>
      </c>
      <c r="C10" s="772"/>
      <c r="D10" s="772"/>
      <c r="E10" s="772"/>
      <c r="F10" s="772"/>
      <c r="G10" s="773"/>
      <c r="H10" s="381"/>
      <c r="I10" s="380"/>
      <c r="J10" s="380"/>
      <c r="K10" s="380"/>
    </row>
    <row r="11" spans="1:11" s="354" customFormat="1">
      <c r="A11" s="364"/>
      <c r="B11" s="363"/>
      <c r="D11" s="362"/>
      <c r="E11" s="360"/>
      <c r="F11" s="361"/>
      <c r="G11" s="361"/>
      <c r="H11" s="361"/>
      <c r="I11" s="360"/>
    </row>
    <row r="12" spans="1:11" s="354" customFormat="1">
      <c r="A12" s="364"/>
      <c r="B12" s="860" t="s">
        <v>1013</v>
      </c>
      <c r="C12" s="861"/>
      <c r="D12" s="861"/>
      <c r="E12" s="861"/>
      <c r="F12" s="861"/>
      <c r="G12" s="861"/>
      <c r="H12" s="861"/>
      <c r="I12" s="360"/>
    </row>
    <row r="13" spans="1:11" s="354" customFormat="1">
      <c r="A13" s="364"/>
      <c r="B13" s="363"/>
      <c r="D13" s="362"/>
      <c r="E13" s="360"/>
      <c r="F13" s="361"/>
      <c r="G13" s="361"/>
      <c r="H13" s="361"/>
      <c r="I13" s="360"/>
    </row>
    <row r="14" spans="1:11" s="354" customFormat="1" ht="12.75" customHeight="1">
      <c r="A14" s="356"/>
      <c r="B14" s="862" t="s">
        <v>1012</v>
      </c>
      <c r="C14" s="862"/>
      <c r="D14" s="862"/>
      <c r="E14" s="508"/>
      <c r="F14" s="359"/>
      <c r="G14" s="359"/>
      <c r="H14" s="508"/>
    </row>
    <row r="15" spans="1:11" s="354" customFormat="1" ht="12.75" customHeight="1">
      <c r="A15" s="356"/>
      <c r="B15" s="862"/>
      <c r="C15" s="862"/>
      <c r="D15" s="862"/>
      <c r="E15" s="508"/>
      <c r="F15" s="359"/>
      <c r="G15" s="359"/>
      <c r="H15" s="508"/>
    </row>
    <row r="16" spans="1:11" s="354" customFormat="1" ht="12.75" customHeight="1">
      <c r="A16" s="356"/>
      <c r="B16" s="862"/>
      <c r="C16" s="862"/>
      <c r="D16" s="862"/>
      <c r="E16" s="508"/>
      <c r="F16" s="359"/>
      <c r="G16" s="359"/>
      <c r="H16" s="508"/>
    </row>
    <row r="17" spans="1:8" s="354" customFormat="1" ht="12.75" customHeight="1">
      <c r="A17" s="356"/>
      <c r="B17" s="862"/>
      <c r="C17" s="862"/>
      <c r="D17" s="862"/>
      <c r="E17" s="508"/>
      <c r="F17" s="359"/>
      <c r="G17" s="359"/>
      <c r="H17" s="508"/>
    </row>
    <row r="18" spans="1:8" s="354" customFormat="1" ht="12.75" customHeight="1">
      <c r="A18" s="356"/>
      <c r="B18" s="853" t="s">
        <v>1011</v>
      </c>
      <c r="C18" s="853"/>
      <c r="D18" s="853"/>
      <c r="E18" s="507"/>
      <c r="F18" s="355"/>
      <c r="G18" s="355"/>
      <c r="H18" s="507"/>
    </row>
    <row r="19" spans="1:8" s="354" customFormat="1" ht="12.75" customHeight="1">
      <c r="A19" s="356"/>
      <c r="B19" s="853"/>
      <c r="C19" s="853"/>
      <c r="D19" s="853"/>
      <c r="E19" s="507"/>
      <c r="F19" s="355"/>
      <c r="G19" s="355"/>
      <c r="H19" s="507"/>
    </row>
    <row r="20" spans="1:8" s="354" customFormat="1" ht="12.75" customHeight="1">
      <c r="A20" s="356"/>
      <c r="B20" s="853"/>
      <c r="C20" s="853"/>
      <c r="D20" s="853"/>
      <c r="E20" s="507"/>
      <c r="F20" s="355"/>
      <c r="G20" s="355"/>
      <c r="H20" s="507"/>
    </row>
    <row r="21" spans="1:8" s="354" customFormat="1" ht="12.75" customHeight="1">
      <c r="A21" s="356"/>
      <c r="B21" s="853"/>
      <c r="C21" s="853"/>
      <c r="D21" s="853"/>
      <c r="E21" s="507"/>
      <c r="F21" s="355"/>
      <c r="G21" s="355"/>
      <c r="H21" s="507"/>
    </row>
    <row r="22" spans="1:8" s="354" customFormat="1" ht="12.75" customHeight="1">
      <c r="A22" s="356"/>
      <c r="B22" s="853"/>
      <c r="C22" s="853"/>
      <c r="D22" s="853"/>
      <c r="E22" s="507"/>
      <c r="F22" s="355"/>
      <c r="G22" s="355"/>
      <c r="H22" s="507"/>
    </row>
    <row r="23" spans="1:8" s="354" customFormat="1" ht="12.75" customHeight="1">
      <c r="A23" s="356"/>
      <c r="B23" s="853"/>
      <c r="C23" s="853"/>
      <c r="D23" s="853"/>
      <c r="E23" s="507"/>
      <c r="F23" s="355"/>
      <c r="G23" s="355"/>
      <c r="H23" s="507"/>
    </row>
    <row r="24" spans="1:8" s="354" customFormat="1" ht="12.75" customHeight="1">
      <c r="A24" s="356"/>
      <c r="B24" s="853"/>
      <c r="C24" s="853"/>
      <c r="D24" s="853"/>
      <c r="E24" s="507"/>
      <c r="F24" s="355"/>
      <c r="G24" s="355"/>
      <c r="H24" s="507"/>
    </row>
    <row r="25" spans="1:8" s="354" customFormat="1" ht="12.75" customHeight="1">
      <c r="A25" s="356"/>
      <c r="B25" s="853"/>
      <c r="C25" s="853"/>
      <c r="D25" s="853"/>
      <c r="E25" s="507"/>
      <c r="F25" s="355"/>
      <c r="G25" s="355"/>
      <c r="H25" s="507"/>
    </row>
    <row r="26" spans="1:8" s="354" customFormat="1" ht="12.75" customHeight="1">
      <c r="A26" s="356"/>
      <c r="B26" s="853"/>
      <c r="C26" s="853"/>
      <c r="D26" s="853"/>
      <c r="E26" s="507"/>
      <c r="F26" s="355"/>
      <c r="G26" s="355"/>
      <c r="H26" s="507"/>
    </row>
    <row r="27" spans="1:8" s="354" customFormat="1" ht="12.75" customHeight="1">
      <c r="A27" s="356"/>
      <c r="B27" s="853"/>
      <c r="C27" s="853"/>
      <c r="D27" s="853"/>
      <c r="E27" s="507"/>
      <c r="F27" s="355"/>
      <c r="G27" s="355"/>
      <c r="H27" s="507"/>
    </row>
    <row r="28" spans="1:8" s="354" customFormat="1" ht="12.75" customHeight="1">
      <c r="A28" s="356"/>
      <c r="B28" s="853"/>
      <c r="C28" s="853"/>
      <c r="D28" s="853"/>
      <c r="E28" s="507"/>
      <c r="F28" s="355"/>
      <c r="G28" s="355"/>
      <c r="H28" s="355"/>
    </row>
    <row r="29" spans="1:8" s="354" customFormat="1" ht="12.75" customHeight="1">
      <c r="A29" s="356"/>
      <c r="B29" s="853"/>
      <c r="C29" s="853"/>
      <c r="D29" s="853"/>
      <c r="E29" s="507"/>
      <c r="F29" s="355"/>
      <c r="G29" s="355"/>
      <c r="H29" s="355"/>
    </row>
    <row r="30" spans="1:8" s="354" customFormat="1" ht="12.75" customHeight="1">
      <c r="A30" s="356"/>
      <c r="B30" s="857" t="s">
        <v>1010</v>
      </c>
      <c r="C30" s="857"/>
      <c r="D30" s="857"/>
      <c r="E30" s="506"/>
      <c r="F30" s="355"/>
      <c r="G30" s="355"/>
      <c r="H30" s="506"/>
    </row>
    <row r="31" spans="1:8" s="354" customFormat="1" ht="12.75" customHeight="1">
      <c r="A31" s="356"/>
      <c r="B31" s="857"/>
      <c r="C31" s="857"/>
      <c r="D31" s="857"/>
      <c r="E31" s="506"/>
      <c r="F31" s="355"/>
      <c r="G31" s="355"/>
      <c r="H31" s="506"/>
    </row>
    <row r="32" spans="1:8" s="354" customFormat="1" ht="12.75" customHeight="1">
      <c r="A32" s="356"/>
      <c r="B32" s="857"/>
      <c r="C32" s="857"/>
      <c r="D32" s="857"/>
      <c r="E32" s="506"/>
      <c r="F32" s="355"/>
      <c r="G32" s="355"/>
      <c r="H32" s="506"/>
    </row>
    <row r="33" spans="1:8" s="354" customFormat="1" ht="12.75" customHeight="1">
      <c r="A33" s="356"/>
      <c r="B33" s="857"/>
      <c r="C33" s="857"/>
      <c r="D33" s="857"/>
      <c r="E33" s="506"/>
      <c r="F33" s="355"/>
      <c r="G33" s="355"/>
      <c r="H33" s="506"/>
    </row>
    <row r="34" spans="1:8" s="354" customFormat="1" ht="12.75" customHeight="1">
      <c r="A34" s="356"/>
      <c r="B34" s="857"/>
      <c r="C34" s="857"/>
      <c r="D34" s="857"/>
      <c r="E34" s="506"/>
      <c r="F34" s="355"/>
      <c r="G34" s="355"/>
      <c r="H34" s="506"/>
    </row>
    <row r="35" spans="1:8" s="354" customFormat="1" ht="12.75" customHeight="1">
      <c r="A35" s="356"/>
      <c r="B35" s="857" t="s">
        <v>1009</v>
      </c>
      <c r="C35" s="857"/>
      <c r="D35" s="857"/>
      <c r="E35" s="506"/>
      <c r="F35" s="355"/>
      <c r="G35" s="355"/>
      <c r="H35" s="506"/>
    </row>
    <row r="36" spans="1:8" s="354" customFormat="1" ht="12.75" customHeight="1">
      <c r="A36" s="356"/>
      <c r="B36" s="857"/>
      <c r="C36" s="857"/>
      <c r="D36" s="857"/>
      <c r="E36" s="506"/>
      <c r="F36" s="355"/>
      <c r="G36" s="355"/>
      <c r="H36" s="506"/>
    </row>
    <row r="37" spans="1:8" s="354" customFormat="1" ht="12.75" customHeight="1">
      <c r="A37" s="356"/>
      <c r="B37" s="857"/>
      <c r="C37" s="857"/>
      <c r="D37" s="857"/>
      <c r="E37" s="506"/>
      <c r="F37" s="355"/>
      <c r="G37" s="355"/>
      <c r="H37" s="506"/>
    </row>
    <row r="38" spans="1:8" s="354" customFormat="1" ht="12.75" customHeight="1">
      <c r="A38" s="356"/>
      <c r="B38" s="857"/>
      <c r="C38" s="857"/>
      <c r="D38" s="857"/>
      <c r="E38" s="506"/>
      <c r="F38" s="355"/>
      <c r="G38" s="355"/>
      <c r="H38" s="506"/>
    </row>
    <row r="39" spans="1:8" s="354" customFormat="1" ht="12.75" customHeight="1">
      <c r="A39" s="356"/>
      <c r="B39" s="857"/>
      <c r="C39" s="857"/>
      <c r="D39" s="857"/>
      <c r="E39" s="506"/>
      <c r="F39" s="355"/>
      <c r="G39" s="355"/>
      <c r="H39" s="355"/>
    </row>
    <row r="40" spans="1:8" s="354" customFormat="1" ht="12.75" customHeight="1">
      <c r="A40" s="356"/>
      <c r="B40" s="853" t="s">
        <v>1008</v>
      </c>
      <c r="C40" s="853"/>
      <c r="D40" s="853"/>
      <c r="E40" s="507"/>
      <c r="F40" s="355"/>
      <c r="G40" s="355"/>
      <c r="H40" s="507"/>
    </row>
    <row r="41" spans="1:8" s="354" customFormat="1" ht="12.75" customHeight="1">
      <c r="A41" s="356"/>
      <c r="B41" s="853"/>
      <c r="C41" s="853"/>
      <c r="D41" s="853"/>
      <c r="E41" s="507"/>
      <c r="F41" s="355"/>
      <c r="G41" s="355"/>
      <c r="H41" s="507"/>
    </row>
    <row r="42" spans="1:8" s="354" customFormat="1" ht="12.75" customHeight="1">
      <c r="A42" s="356"/>
      <c r="B42" s="853"/>
      <c r="C42" s="853"/>
      <c r="D42" s="853"/>
      <c r="E42" s="507"/>
      <c r="F42" s="355"/>
      <c r="G42" s="355"/>
      <c r="H42" s="507"/>
    </row>
    <row r="43" spans="1:8" s="354" customFormat="1" ht="12.75" customHeight="1">
      <c r="A43" s="356"/>
      <c r="B43" s="853"/>
      <c r="C43" s="853"/>
      <c r="D43" s="853"/>
      <c r="E43" s="507"/>
      <c r="F43" s="355"/>
      <c r="G43" s="355"/>
      <c r="H43" s="507"/>
    </row>
    <row r="44" spans="1:8" s="354" customFormat="1" ht="12.75" customHeight="1">
      <c r="A44" s="356"/>
      <c r="B44" s="857" t="s">
        <v>1007</v>
      </c>
      <c r="C44" s="857"/>
      <c r="D44" s="857"/>
      <c r="E44" s="506"/>
      <c r="F44" s="355"/>
      <c r="G44" s="355"/>
      <c r="H44" s="506"/>
    </row>
    <row r="45" spans="1:8" s="354" customFormat="1" ht="12.75" customHeight="1">
      <c r="A45" s="356"/>
      <c r="B45" s="857"/>
      <c r="C45" s="857"/>
      <c r="D45" s="857"/>
      <c r="E45" s="506"/>
      <c r="F45" s="355"/>
      <c r="G45" s="355"/>
      <c r="H45" s="506"/>
    </row>
    <row r="46" spans="1:8" s="354" customFormat="1" ht="12.75" customHeight="1">
      <c r="A46" s="356"/>
      <c r="B46" s="857"/>
      <c r="C46" s="857"/>
      <c r="D46" s="857"/>
      <c r="E46" s="506"/>
      <c r="F46" s="355"/>
      <c r="G46" s="355"/>
      <c r="H46" s="506"/>
    </row>
    <row r="47" spans="1:8" s="354" customFormat="1" ht="12.75" customHeight="1">
      <c r="A47" s="356"/>
      <c r="B47" s="857"/>
      <c r="C47" s="857"/>
      <c r="D47" s="857"/>
      <c r="E47" s="506"/>
      <c r="F47" s="355"/>
      <c r="G47" s="355"/>
      <c r="H47" s="506"/>
    </row>
    <row r="48" spans="1:8" s="354" customFormat="1" ht="12.75" customHeight="1">
      <c r="A48" s="356"/>
      <c r="B48" s="857"/>
      <c r="C48" s="857"/>
      <c r="D48" s="857"/>
      <c r="E48" s="506"/>
      <c r="F48" s="355"/>
      <c r="G48" s="355"/>
      <c r="H48" s="506"/>
    </row>
    <row r="49" spans="1:8" s="354" customFormat="1" ht="12.75" customHeight="1">
      <c r="A49" s="356"/>
      <c r="B49" s="853" t="s">
        <v>1006</v>
      </c>
      <c r="C49" s="853"/>
      <c r="D49" s="853"/>
      <c r="E49" s="507"/>
      <c r="F49" s="355"/>
      <c r="G49" s="355"/>
      <c r="H49" s="507"/>
    </row>
    <row r="50" spans="1:8" s="354" customFormat="1" ht="12.75" customHeight="1">
      <c r="A50" s="356"/>
      <c r="B50" s="853"/>
      <c r="C50" s="853"/>
      <c r="D50" s="853"/>
      <c r="E50" s="507"/>
      <c r="F50" s="355"/>
      <c r="G50" s="355"/>
      <c r="H50" s="507"/>
    </row>
    <row r="51" spans="1:8" s="354" customFormat="1" ht="12.75" customHeight="1">
      <c r="A51" s="356"/>
      <c r="B51" s="853"/>
      <c r="C51" s="853"/>
      <c r="D51" s="853"/>
      <c r="E51" s="507"/>
      <c r="F51" s="355"/>
      <c r="G51" s="355"/>
      <c r="H51" s="507"/>
    </row>
    <row r="52" spans="1:8" s="354" customFormat="1" ht="12.75" customHeight="1">
      <c r="A52" s="356"/>
      <c r="B52" s="853"/>
      <c r="C52" s="853"/>
      <c r="D52" s="853"/>
      <c r="E52" s="507"/>
      <c r="F52" s="355"/>
      <c r="G52" s="355"/>
      <c r="H52" s="507"/>
    </row>
    <row r="53" spans="1:8" s="354" customFormat="1" ht="12.75" customHeight="1">
      <c r="A53" s="356"/>
      <c r="B53" s="857" t="s">
        <v>1005</v>
      </c>
      <c r="C53" s="857"/>
      <c r="D53" s="857"/>
      <c r="E53" s="506"/>
      <c r="F53" s="355"/>
      <c r="G53" s="355"/>
      <c r="H53" s="506"/>
    </row>
    <row r="54" spans="1:8" s="354" customFormat="1" ht="12.75" customHeight="1">
      <c r="A54" s="356"/>
      <c r="B54" s="857"/>
      <c r="C54" s="857"/>
      <c r="D54" s="857"/>
      <c r="E54" s="506"/>
      <c r="F54" s="355"/>
      <c r="G54" s="355"/>
      <c r="H54" s="506"/>
    </row>
    <row r="55" spans="1:8" s="354" customFormat="1" ht="12.75" customHeight="1">
      <c r="A55" s="356"/>
      <c r="B55" s="857"/>
      <c r="C55" s="857"/>
      <c r="D55" s="857"/>
      <c r="E55" s="506"/>
      <c r="F55" s="355"/>
      <c r="G55" s="355"/>
      <c r="H55" s="506"/>
    </row>
    <row r="56" spans="1:8" s="354" customFormat="1" ht="12.75" customHeight="1">
      <c r="A56" s="356"/>
      <c r="B56" s="857"/>
      <c r="C56" s="857"/>
      <c r="D56" s="857"/>
      <c r="E56" s="506"/>
      <c r="F56" s="355"/>
      <c r="G56" s="355"/>
      <c r="H56" s="506"/>
    </row>
    <row r="57" spans="1:8" s="354" customFormat="1" ht="12.75" customHeight="1">
      <c r="A57" s="356"/>
      <c r="B57" s="857"/>
      <c r="C57" s="857"/>
      <c r="D57" s="857"/>
      <c r="E57" s="506"/>
      <c r="F57" s="355"/>
      <c r="G57" s="355"/>
      <c r="H57" s="506"/>
    </row>
    <row r="58" spans="1:8" s="354" customFormat="1" ht="12.75" customHeight="1">
      <c r="A58" s="356"/>
      <c r="B58" s="857" t="s">
        <v>1157</v>
      </c>
      <c r="C58" s="857"/>
      <c r="D58" s="857"/>
      <c r="E58" s="506"/>
      <c r="F58" s="355"/>
      <c r="G58" s="355"/>
      <c r="H58" s="506"/>
    </row>
    <row r="59" spans="1:8" s="354" customFormat="1" ht="12.75">
      <c r="A59" s="356"/>
      <c r="B59" s="857"/>
      <c r="C59" s="857"/>
      <c r="D59" s="857"/>
      <c r="E59" s="506"/>
      <c r="F59" s="355"/>
      <c r="G59" s="355"/>
      <c r="H59" s="506"/>
    </row>
    <row r="60" spans="1:8" s="354" customFormat="1" ht="12.75">
      <c r="A60" s="356"/>
      <c r="B60" s="857"/>
      <c r="C60" s="857"/>
      <c r="D60" s="857"/>
      <c r="E60" s="506"/>
      <c r="F60" s="355"/>
      <c r="G60" s="355"/>
      <c r="H60" s="506"/>
    </row>
    <row r="61" spans="1:8" s="354" customFormat="1" ht="12.75">
      <c r="A61" s="356"/>
      <c r="B61" s="857"/>
      <c r="C61" s="857"/>
      <c r="D61" s="857"/>
      <c r="E61" s="506"/>
      <c r="F61" s="355"/>
      <c r="G61" s="355"/>
      <c r="H61" s="506"/>
    </row>
    <row r="62" spans="1:8" s="354" customFormat="1" ht="12.75">
      <c r="A62" s="356"/>
      <c r="B62" s="358"/>
      <c r="C62" s="210"/>
      <c r="D62" s="213"/>
      <c r="E62" s="210"/>
      <c r="F62" s="211"/>
      <c r="G62" s="211"/>
      <c r="H62" s="211"/>
    </row>
    <row r="63" spans="1:8" s="354" customFormat="1" ht="12.75">
      <c r="A63" s="356"/>
      <c r="B63" s="852" t="s">
        <v>1004</v>
      </c>
      <c r="C63" s="852"/>
      <c r="D63" s="852"/>
      <c r="E63" s="852"/>
      <c r="F63" s="852"/>
      <c r="G63" s="852"/>
      <c r="H63" s="852"/>
    </row>
    <row r="64" spans="1:8" s="354" customFormat="1" ht="12.75">
      <c r="A64" s="356"/>
      <c r="B64" s="213" t="s">
        <v>1003</v>
      </c>
      <c r="C64" s="210"/>
      <c r="D64" s="213"/>
      <c r="E64" s="210"/>
      <c r="F64" s="211"/>
      <c r="G64" s="211"/>
      <c r="H64" s="211"/>
    </row>
    <row r="65" spans="1:11" s="354" customFormat="1" ht="12.75">
      <c r="A65" s="356"/>
      <c r="B65" s="213" t="s">
        <v>1002</v>
      </c>
      <c r="C65" s="210"/>
      <c r="D65" s="213"/>
      <c r="E65" s="210"/>
      <c r="F65" s="211"/>
      <c r="G65" s="211"/>
      <c r="H65" s="211"/>
    </row>
    <row r="66" spans="1:11" s="354" customFormat="1" ht="12.75">
      <c r="A66" s="356"/>
      <c r="B66" s="213" t="s">
        <v>1001</v>
      </c>
      <c r="C66" s="210"/>
      <c r="D66" s="213"/>
      <c r="E66" s="210"/>
      <c r="F66" s="211"/>
      <c r="G66" s="211"/>
      <c r="H66" s="211"/>
    </row>
    <row r="67" spans="1:11" s="354" customFormat="1" ht="12.75">
      <c r="A67" s="356"/>
      <c r="B67" s="213" t="s">
        <v>1000</v>
      </c>
      <c r="C67" s="210"/>
      <c r="D67" s="213"/>
      <c r="E67" s="210"/>
      <c r="F67" s="211"/>
      <c r="G67" s="211"/>
      <c r="H67" s="211"/>
    </row>
    <row r="68" spans="1:11" s="354" customFormat="1" ht="12.75">
      <c r="A68" s="356"/>
      <c r="B68" s="358"/>
      <c r="C68" s="210"/>
      <c r="D68" s="213"/>
      <c r="E68" s="210"/>
      <c r="F68" s="211"/>
      <c r="G68" s="211"/>
      <c r="H68" s="211"/>
    </row>
    <row r="69" spans="1:11" s="354" customFormat="1" ht="12.75" customHeight="1">
      <c r="A69" s="356"/>
      <c r="B69" s="853" t="s">
        <v>999</v>
      </c>
      <c r="C69" s="853"/>
      <c r="D69" s="853"/>
      <c r="E69" s="507"/>
      <c r="F69" s="355"/>
      <c r="G69" s="355"/>
      <c r="H69" s="507"/>
    </row>
    <row r="70" spans="1:11" s="354" customFormat="1" ht="12.75" customHeight="1">
      <c r="A70" s="356"/>
      <c r="B70" s="853"/>
      <c r="C70" s="853"/>
      <c r="D70" s="853"/>
      <c r="E70" s="507"/>
      <c r="F70" s="355"/>
      <c r="G70" s="355"/>
      <c r="H70" s="507"/>
    </row>
    <row r="71" spans="1:11" s="354" customFormat="1" ht="12.75">
      <c r="A71" s="356"/>
      <c r="B71" s="358"/>
      <c r="C71" s="210"/>
      <c r="D71" s="213"/>
      <c r="E71" s="210"/>
      <c r="F71" s="211"/>
      <c r="G71" s="211"/>
      <c r="H71" s="211"/>
    </row>
    <row r="72" spans="1:11" s="354" customFormat="1" ht="12.75" customHeight="1">
      <c r="A72" s="356"/>
      <c r="B72" s="853" t="s">
        <v>998</v>
      </c>
      <c r="C72" s="853"/>
      <c r="D72" s="853"/>
      <c r="E72" s="507"/>
      <c r="F72" s="355"/>
      <c r="G72" s="355"/>
      <c r="H72" s="507"/>
    </row>
    <row r="73" spans="1:11" s="354" customFormat="1" ht="12.75" customHeight="1">
      <c r="A73" s="356"/>
      <c r="B73" s="853"/>
      <c r="C73" s="853"/>
      <c r="D73" s="853"/>
      <c r="E73" s="507"/>
      <c r="F73" s="355"/>
      <c r="G73" s="355"/>
      <c r="H73" s="507"/>
    </row>
    <row r="74" spans="1:11" s="354" customFormat="1" ht="12.75">
      <c r="A74" s="356"/>
      <c r="B74" s="358"/>
      <c r="C74" s="210"/>
      <c r="D74" s="213"/>
      <c r="E74" s="210"/>
      <c r="F74" s="211"/>
      <c r="G74" s="211"/>
      <c r="H74" s="211"/>
    </row>
    <row r="75" spans="1:11" s="354" customFormat="1" ht="12.75" customHeight="1">
      <c r="A75" s="356"/>
      <c r="B75" s="715" t="s">
        <v>1203</v>
      </c>
      <c r="C75" s="507"/>
      <c r="D75" s="507"/>
      <c r="E75" s="507"/>
      <c r="F75" s="355"/>
      <c r="G75" s="355"/>
      <c r="H75" s="507"/>
    </row>
    <row r="76" spans="1:11" s="354" customFormat="1" ht="12.75">
      <c r="A76" s="356"/>
      <c r="B76" s="213" t="s">
        <v>1201</v>
      </c>
      <c r="C76" s="210"/>
      <c r="D76" s="213"/>
      <c r="E76" s="210"/>
      <c r="F76" s="211"/>
      <c r="G76" s="211"/>
      <c r="H76" s="211"/>
    </row>
    <row r="77" spans="1:11" s="354" customFormat="1" ht="12.75">
      <c r="A77" s="356"/>
      <c r="B77" s="213" t="s">
        <v>1202</v>
      </c>
      <c r="C77" s="210"/>
      <c r="D77" s="213"/>
      <c r="E77" s="210"/>
      <c r="F77" s="211"/>
      <c r="G77" s="211"/>
      <c r="H77" s="211"/>
    </row>
    <row r="78" spans="1:11" s="349" customFormat="1" ht="15" customHeight="1">
      <c r="B78" s="357" t="s">
        <v>997</v>
      </c>
      <c r="E78" s="353"/>
      <c r="F78" s="352"/>
      <c r="G78" s="352"/>
      <c r="H78" s="352"/>
      <c r="I78" s="351"/>
      <c r="K78" s="350"/>
    </row>
    <row r="79" spans="1:11" s="354" customFormat="1" ht="12.75" customHeight="1">
      <c r="A79" s="356"/>
      <c r="B79" s="854" t="s">
        <v>996</v>
      </c>
      <c r="C79" s="854"/>
      <c r="D79" s="854"/>
      <c r="E79" s="507"/>
      <c r="F79" s="355"/>
      <c r="G79" s="355"/>
      <c r="H79" s="507"/>
    </row>
    <row r="80" spans="1:11" s="354" customFormat="1" ht="12.75" customHeight="1">
      <c r="A80" s="356"/>
      <c r="B80" s="854"/>
      <c r="C80" s="854"/>
      <c r="D80" s="854"/>
      <c r="E80" s="507"/>
      <c r="F80" s="355"/>
      <c r="G80" s="355"/>
      <c r="H80" s="507"/>
    </row>
    <row r="81" spans="1:11" s="349" customFormat="1" ht="12.75" customHeight="1">
      <c r="B81" s="854"/>
      <c r="C81" s="854"/>
      <c r="D81" s="854"/>
      <c r="E81" s="353"/>
      <c r="F81" s="352"/>
      <c r="G81" s="352"/>
      <c r="H81" s="352"/>
      <c r="I81" s="351"/>
      <c r="K81" s="350"/>
    </row>
    <row r="82" spans="1:11" s="354" customFormat="1" ht="12.75" customHeight="1">
      <c r="A82" s="356"/>
      <c r="B82" s="854" t="s">
        <v>1113</v>
      </c>
      <c r="C82" s="854"/>
      <c r="D82" s="854"/>
      <c r="E82" s="507"/>
      <c r="F82" s="355"/>
      <c r="G82" s="355"/>
      <c r="H82" s="507"/>
    </row>
    <row r="83" spans="1:11" s="354" customFormat="1" ht="12.75" customHeight="1">
      <c r="A83" s="356"/>
      <c r="B83" s="854"/>
      <c r="C83" s="854"/>
      <c r="D83" s="854"/>
      <c r="E83" s="507"/>
      <c r="F83" s="355"/>
      <c r="G83" s="355"/>
      <c r="H83" s="507"/>
    </row>
    <row r="84" spans="1:11" s="349" customFormat="1" ht="12.75" customHeight="1">
      <c r="B84" s="854"/>
      <c r="C84" s="854"/>
      <c r="D84" s="854"/>
      <c r="E84" s="353"/>
      <c r="F84" s="352"/>
      <c r="G84" s="352"/>
      <c r="H84" s="352"/>
      <c r="I84" s="351"/>
      <c r="K84" s="350"/>
    </row>
    <row r="85" spans="1:11" s="152" customFormat="1" ht="12.75">
      <c r="B85" s="157"/>
      <c r="C85" s="156"/>
      <c r="D85" s="155"/>
      <c r="E85" s="154"/>
      <c r="F85" s="153"/>
      <c r="G85" s="153"/>
    </row>
    <row r="86" spans="1:11" s="202" customFormat="1" ht="13.5" thickBot="1">
      <c r="B86" s="203"/>
      <c r="C86" s="156"/>
      <c r="D86" s="345"/>
      <c r="E86" s="344"/>
      <c r="F86" s="334"/>
      <c r="G86" s="334"/>
    </row>
    <row r="87" spans="1:11" s="202" customFormat="1" ht="13.5" thickBot="1">
      <c r="A87" s="347" t="s">
        <v>870</v>
      </c>
      <c r="B87" s="238">
        <f>IF(A87="*",INT(MAX(B$84:B85)+1), IF(A87="**",ROUNDDOWN(MAX(B$84:B85)+0.01,2), IF(A87="***",MAX(B$84:B85)+0.01,0)))</f>
        <v>1</v>
      </c>
      <c r="C87" s="348" t="s">
        <v>995</v>
      </c>
      <c r="D87" s="345"/>
      <c r="E87" s="344"/>
      <c r="F87" s="334"/>
      <c r="G87" s="334"/>
    </row>
    <row r="88" spans="1:11" s="202" customFormat="1" ht="12.75">
      <c r="A88" s="347"/>
      <c r="B88" s="203"/>
      <c r="C88" s="346"/>
      <c r="D88" s="345"/>
      <c r="E88" s="344"/>
      <c r="F88" s="334"/>
      <c r="G88" s="334"/>
    </row>
    <row r="89" spans="1:11" s="152" customFormat="1" ht="12.75" customHeight="1">
      <c r="A89" s="210" t="s">
        <v>848</v>
      </c>
      <c r="B89" s="203">
        <f>IF(A89="*",INT(MAX(B$84:B88)+1), IF(A89="**",ROUNDDOWN(MAX(B$84:B88)+0.01,2), IF(A89="***",MAX(B$84:B88)+0.01,0)))</f>
        <v>1.01</v>
      </c>
      <c r="C89" s="505" t="s">
        <v>994</v>
      </c>
      <c r="D89" s="226" t="s">
        <v>228</v>
      </c>
      <c r="E89" s="314">
        <v>1</v>
      </c>
      <c r="F89" s="728"/>
      <c r="G89" s="224">
        <f>E89*F89</f>
        <v>0</v>
      </c>
      <c r="H89" s="247"/>
    </row>
    <row r="90" spans="1:11" s="202" customFormat="1" ht="12.75">
      <c r="B90" s="203"/>
      <c r="C90" s="343"/>
      <c r="D90" s="342"/>
      <c r="E90" s="341"/>
      <c r="F90" s="200"/>
      <c r="G90" s="200"/>
      <c r="H90" s="200"/>
    </row>
    <row r="91" spans="1:11" s="152" customFormat="1" ht="12.75" customHeight="1">
      <c r="A91" s="210" t="s">
        <v>848</v>
      </c>
      <c r="B91" s="203">
        <f>IF(A91="*",INT(MAX(B$84:B90)+1), IF(A91="**",ROUNDDOWN(MAX(B$84:B90)+0.01,2), IF(A91="***",MAX(B$84:B90)+0.01,0)))</f>
        <v>1.02</v>
      </c>
      <c r="C91" s="850" t="s">
        <v>993</v>
      </c>
      <c r="D91" s="505"/>
      <c r="E91" s="505"/>
      <c r="F91" s="247"/>
      <c r="G91" s="247"/>
      <c r="H91" s="247"/>
    </row>
    <row r="92" spans="1:11" s="152" customFormat="1" ht="12.75">
      <c r="B92" s="203"/>
      <c r="C92" s="850"/>
      <c r="D92" s="505"/>
      <c r="E92" s="505"/>
      <c r="F92" s="247"/>
      <c r="G92" s="247"/>
      <c r="H92" s="247"/>
    </row>
    <row r="93" spans="1:11" s="152" customFormat="1" ht="12.75">
      <c r="B93" s="203"/>
      <c r="C93" s="850"/>
      <c r="D93" s="505"/>
      <c r="E93" s="505"/>
      <c r="F93" s="247"/>
      <c r="G93" s="247"/>
      <c r="H93" s="247"/>
    </row>
    <row r="94" spans="1:11" s="152" customFormat="1" ht="12.75">
      <c r="B94" s="203"/>
      <c r="C94" s="850"/>
      <c r="D94" s="505"/>
      <c r="E94" s="505"/>
      <c r="F94" s="247"/>
      <c r="G94" s="247"/>
      <c r="H94" s="247"/>
    </row>
    <row r="95" spans="1:11" s="152" customFormat="1" ht="12.75">
      <c r="B95" s="203"/>
      <c r="C95" s="850"/>
      <c r="D95" s="226" t="s">
        <v>228</v>
      </c>
      <c r="E95" s="314">
        <v>1</v>
      </c>
      <c r="F95" s="728"/>
      <c r="G95" s="224">
        <f>E95*F95</f>
        <v>0</v>
      </c>
      <c r="H95" s="247"/>
    </row>
    <row r="96" spans="1:11" s="152" customFormat="1" ht="12.75">
      <c r="B96" s="203"/>
      <c r="C96" s="505"/>
      <c r="D96" s="223"/>
      <c r="E96" s="340"/>
      <c r="F96" s="221"/>
      <c r="G96" s="220"/>
      <c r="H96" s="247"/>
    </row>
    <row r="97" spans="1:8" s="276" customFormat="1" ht="12.75" customHeight="1">
      <c r="A97" s="278" t="s">
        <v>848</v>
      </c>
      <c r="B97" s="203">
        <f>IF(A97="*",INT(MAX(B$84:B96)+1), IF(A97="**",ROUNDDOWN(MAX(B$84:B96)+0.01,2), IF(A97="***",MAX(B$84:B96)+0.01,0)))</f>
        <v>1.03</v>
      </c>
      <c r="C97" s="831" t="s">
        <v>992</v>
      </c>
      <c r="D97" s="496"/>
      <c r="E97" s="496"/>
      <c r="F97" s="274"/>
      <c r="G97" s="716"/>
      <c r="H97" s="274"/>
    </row>
    <row r="98" spans="1:8" s="276" customFormat="1" ht="12.75">
      <c r="A98" s="278"/>
      <c r="B98" s="203"/>
      <c r="C98" s="831"/>
      <c r="D98" s="496"/>
      <c r="E98" s="496"/>
      <c r="F98" s="274"/>
      <c r="G98" s="716"/>
      <c r="H98" s="274"/>
    </row>
    <row r="99" spans="1:8" s="276" customFormat="1" ht="12.75">
      <c r="A99" s="278"/>
      <c r="B99" s="203"/>
      <c r="C99" s="831"/>
      <c r="D99" s="496"/>
      <c r="E99" s="496"/>
      <c r="F99" s="274"/>
      <c r="G99" s="716"/>
      <c r="H99" s="274"/>
    </row>
    <row r="100" spans="1:8" s="276" customFormat="1" ht="12.75">
      <c r="A100" s="278"/>
      <c r="B100" s="203"/>
      <c r="C100" s="831"/>
      <c r="D100" s="226" t="s">
        <v>228</v>
      </c>
      <c r="E100" s="314">
        <v>3</v>
      </c>
      <c r="F100" s="728"/>
      <c r="G100" s="224">
        <f>E100*F100</f>
        <v>0</v>
      </c>
      <c r="H100" s="274"/>
    </row>
    <row r="101" spans="1:8" s="276" customFormat="1" ht="12.75">
      <c r="A101" s="278"/>
      <c r="B101" s="203"/>
      <c r="C101" s="496"/>
      <c r="D101" s="496"/>
      <c r="E101" s="496"/>
      <c r="F101" s="274"/>
      <c r="G101" s="716"/>
      <c r="H101" s="274"/>
    </row>
    <row r="102" spans="1:8" s="152" customFormat="1" ht="12.75" customHeight="1">
      <c r="A102" s="210" t="s">
        <v>848</v>
      </c>
      <c r="B102" s="203">
        <f>IF(A102="*",INT(MAX(B$84:B101)+1), IF(A102="**",ROUNDDOWN(MAX(B$84:B101)+0.01,2), IF(A102="***",MAX(B$84:B101)+0.01,0)))</f>
        <v>1.04</v>
      </c>
      <c r="C102" s="850" t="s">
        <v>991</v>
      </c>
      <c r="D102" s="505"/>
      <c r="E102" s="505"/>
      <c r="F102" s="247"/>
      <c r="G102" s="247"/>
      <c r="H102" s="247"/>
    </row>
    <row r="103" spans="1:8" s="152" customFormat="1" ht="12.75">
      <c r="B103" s="203"/>
      <c r="C103" s="850"/>
      <c r="D103" s="226" t="s">
        <v>228</v>
      </c>
      <c r="E103" s="314">
        <v>1</v>
      </c>
      <c r="F103" s="728"/>
      <c r="G103" s="224">
        <f>E103*F103</f>
        <v>0</v>
      </c>
      <c r="H103" s="247"/>
    </row>
    <row r="104" spans="1:8" s="214" customFormat="1" ht="12.75">
      <c r="B104" s="203"/>
      <c r="C104" s="246"/>
      <c r="D104" s="252"/>
      <c r="E104" s="217"/>
      <c r="F104" s="311"/>
      <c r="G104" s="216"/>
      <c r="H104" s="311"/>
    </row>
    <row r="105" spans="1:8" s="210" customFormat="1" ht="12.75" customHeight="1">
      <c r="A105" s="213" t="s">
        <v>848</v>
      </c>
      <c r="B105" s="203">
        <f>IF(A105="*",INT(MAX(B$84:B104)+1), IF(A105="**",ROUNDDOWN(MAX(B$84:B104)+0.01,2), IF(A105="***",MAX(B$84:B104)+0.01,0)))</f>
        <v>1.05</v>
      </c>
      <c r="C105" s="832" t="s">
        <v>990</v>
      </c>
      <c r="D105" s="495"/>
      <c r="E105" s="495"/>
      <c r="F105" s="211"/>
      <c r="G105" s="219"/>
      <c r="H105" s="211"/>
    </row>
    <row r="106" spans="1:8" s="210" customFormat="1" ht="12.75">
      <c r="A106" s="213"/>
      <c r="B106" s="203"/>
      <c r="C106" s="832"/>
      <c r="D106" s="495"/>
      <c r="E106" s="495"/>
      <c r="F106" s="211"/>
      <c r="G106" s="219"/>
      <c r="H106" s="211"/>
    </row>
    <row r="107" spans="1:8" s="210" customFormat="1" ht="12.75">
      <c r="A107" s="213"/>
      <c r="B107" s="203"/>
      <c r="C107" s="832"/>
      <c r="D107" s="495"/>
      <c r="E107" s="495"/>
      <c r="F107" s="211"/>
      <c r="G107" s="219"/>
      <c r="H107" s="211"/>
    </row>
    <row r="108" spans="1:8" s="210" customFormat="1" ht="12.75" customHeight="1">
      <c r="A108" s="213"/>
      <c r="B108" s="203"/>
      <c r="C108" s="318" t="s">
        <v>953</v>
      </c>
      <c r="D108" s="226" t="s">
        <v>228</v>
      </c>
      <c r="E108" s="314">
        <v>1</v>
      </c>
      <c r="F108" s="728"/>
      <c r="G108" s="224">
        <f>E108*F108</f>
        <v>0</v>
      </c>
      <c r="H108" s="211"/>
    </row>
    <row r="109" spans="1:8" s="210" customFormat="1" ht="12.75">
      <c r="A109" s="213"/>
      <c r="B109" s="203"/>
      <c r="C109" s="495"/>
      <c r="D109" s="495"/>
      <c r="E109" s="495"/>
      <c r="F109" s="211"/>
      <c r="G109" s="219"/>
      <c r="H109" s="211"/>
    </row>
    <row r="110" spans="1:8" s="210" customFormat="1" ht="12.75" customHeight="1">
      <c r="A110" s="213" t="s">
        <v>848</v>
      </c>
      <c r="B110" s="203">
        <f>IF(A110="*",INT(MAX(B$84:B109)+1), IF(A110="**",ROUNDDOWN(MAX(B$84:B109)+0.01,2), IF(A110="***",MAX(B$84:B109)+0.01,0)))</f>
        <v>1.06</v>
      </c>
      <c r="C110" s="832" t="s">
        <v>989</v>
      </c>
      <c r="D110" s="495"/>
      <c r="E110" s="495"/>
      <c r="F110" s="211"/>
      <c r="G110" s="219"/>
      <c r="H110" s="211"/>
    </row>
    <row r="111" spans="1:8" s="210" customFormat="1" ht="12.75">
      <c r="A111" s="213"/>
      <c r="B111" s="203"/>
      <c r="C111" s="832"/>
      <c r="D111" s="495"/>
      <c r="E111" s="495"/>
      <c r="F111" s="211"/>
      <c r="G111" s="219"/>
      <c r="H111" s="211"/>
    </row>
    <row r="112" spans="1:8" s="210" customFormat="1" ht="12.75">
      <c r="A112" s="213"/>
      <c r="B112" s="203"/>
      <c r="C112" s="832"/>
      <c r="D112" s="495"/>
      <c r="E112" s="495"/>
      <c r="F112" s="211"/>
      <c r="G112" s="219"/>
      <c r="H112" s="211"/>
    </row>
    <row r="113" spans="1:11" s="210" customFormat="1" ht="12.75">
      <c r="A113" s="213"/>
      <c r="B113" s="203"/>
      <c r="C113" s="832"/>
      <c r="D113" s="495"/>
      <c r="E113" s="495"/>
      <c r="F113" s="211"/>
      <c r="G113" s="219"/>
      <c r="H113" s="211"/>
    </row>
    <row r="114" spans="1:11" s="210" customFormat="1" ht="12.75" customHeight="1">
      <c r="A114" s="213"/>
      <c r="B114" s="203"/>
      <c r="C114" s="318" t="s">
        <v>953</v>
      </c>
      <c r="D114" s="226" t="s">
        <v>228</v>
      </c>
      <c r="E114" s="314">
        <v>1</v>
      </c>
      <c r="F114" s="728"/>
      <c r="G114" s="224">
        <f>E114*F114</f>
        <v>0</v>
      </c>
      <c r="H114" s="211"/>
    </row>
    <row r="115" spans="1:11" s="242" customFormat="1" ht="12.75">
      <c r="B115" s="203"/>
      <c r="C115" s="218"/>
      <c r="D115" s="245"/>
      <c r="E115" s="244"/>
      <c r="F115" s="221"/>
      <c r="G115" s="220"/>
      <c r="H115" s="221"/>
    </row>
    <row r="116" spans="1:11" s="210" customFormat="1" ht="12.75" customHeight="1">
      <c r="A116" s="213" t="s">
        <v>848</v>
      </c>
      <c r="B116" s="203">
        <f>IF(A116="*",INT(MAX(B$84:B115)+1), IF(A116="**",ROUNDDOWN(MAX(B$84:B115)+0.01,2), IF(A116="***",MAX(B$84:B115)+0.01,0)))</f>
        <v>1.07</v>
      </c>
      <c r="C116" s="832" t="s">
        <v>988</v>
      </c>
      <c r="D116" s="495"/>
      <c r="E116" s="495"/>
      <c r="F116" s="211"/>
      <c r="G116" s="219"/>
      <c r="H116" s="211"/>
    </row>
    <row r="117" spans="1:11" s="210" customFormat="1" ht="12.75">
      <c r="A117" s="213"/>
      <c r="B117" s="203"/>
      <c r="C117" s="832"/>
      <c r="D117" s="495"/>
      <c r="E117" s="495"/>
      <c r="F117" s="211"/>
      <c r="G117" s="219"/>
      <c r="H117" s="211"/>
    </row>
    <row r="118" spans="1:11" s="210" customFormat="1" ht="12.75">
      <c r="A118" s="213"/>
      <c r="B118" s="203"/>
      <c r="C118" s="832"/>
      <c r="D118" s="495"/>
      <c r="E118" s="495"/>
      <c r="F118" s="211"/>
      <c r="G118" s="219"/>
      <c r="H118" s="211"/>
    </row>
    <row r="119" spans="1:11" s="210" customFormat="1" ht="12.75">
      <c r="A119" s="213"/>
      <c r="B119" s="203"/>
      <c r="C119" s="832"/>
      <c r="D119" s="495"/>
      <c r="E119" s="495"/>
      <c r="F119" s="211"/>
      <c r="G119" s="219"/>
      <c r="H119" s="211"/>
    </row>
    <row r="120" spans="1:11" s="210" customFormat="1" ht="12.75">
      <c r="A120" s="213"/>
      <c r="B120" s="203"/>
      <c r="C120" s="832"/>
      <c r="D120" s="495"/>
      <c r="E120" s="495"/>
      <c r="F120" s="211"/>
      <c r="G120" s="219"/>
      <c r="H120" s="211"/>
    </row>
    <row r="121" spans="1:11" s="210" customFormat="1" ht="12.75" customHeight="1">
      <c r="A121" s="213"/>
      <c r="B121" s="203"/>
      <c r="C121" s="318" t="s">
        <v>953</v>
      </c>
      <c r="D121" s="226" t="s">
        <v>228</v>
      </c>
      <c r="E121" s="314">
        <v>1</v>
      </c>
      <c r="F121" s="728"/>
      <c r="G121" s="224">
        <f>E121*F121</f>
        <v>0</v>
      </c>
      <c r="H121" s="211"/>
    </row>
    <row r="122" spans="1:11" s="210" customFormat="1" ht="12.75">
      <c r="A122" s="213"/>
      <c r="B122" s="203"/>
      <c r="C122" s="495"/>
      <c r="D122" s="495"/>
      <c r="E122" s="495"/>
      <c r="F122" s="211"/>
      <c r="G122" s="219"/>
      <c r="H122" s="211"/>
    </row>
    <row r="123" spans="1:11" s="210" customFormat="1" ht="12.75" customHeight="1">
      <c r="A123" s="213" t="s">
        <v>848</v>
      </c>
      <c r="B123" s="203">
        <f>IF(A123="*",INT(MAX(B$84:B122)+1), IF(A123="**",ROUNDDOWN(MAX(B$84:B122)+0.01,2), IF(A123="***",MAX(B$84:B122)+0.01,0)))</f>
        <v>1.08</v>
      </c>
      <c r="C123" s="851" t="s">
        <v>1174</v>
      </c>
      <c r="D123" s="515"/>
      <c r="E123" s="515"/>
      <c r="F123" s="211"/>
      <c r="G123" s="219"/>
      <c r="H123" s="211"/>
    </row>
    <row r="124" spans="1:11" s="210" customFormat="1" ht="12.75">
      <c r="A124" s="213"/>
      <c r="B124" s="203"/>
      <c r="C124" s="851"/>
      <c r="F124" s="211"/>
      <c r="G124" s="211"/>
      <c r="H124" s="211"/>
    </row>
    <row r="125" spans="1:11" s="202" customFormat="1" ht="12.75" customHeight="1">
      <c r="B125" s="203"/>
      <c r="C125" s="851"/>
      <c r="F125" s="200"/>
      <c r="G125" s="200"/>
      <c r="H125" s="200"/>
    </row>
    <row r="126" spans="1:11" s="202" customFormat="1" ht="12.75">
      <c r="B126" s="203"/>
      <c r="C126" s="851"/>
      <c r="D126" s="226" t="s">
        <v>228</v>
      </c>
      <c r="E126" s="314">
        <v>1</v>
      </c>
      <c r="F126" s="728"/>
      <c r="G126" s="224">
        <f>E126*F126</f>
        <v>0</v>
      </c>
      <c r="H126" s="200"/>
    </row>
    <row r="127" spans="1:11" s="202" customFormat="1" ht="12.75">
      <c r="B127" s="203"/>
      <c r="C127" s="515"/>
      <c r="D127" s="223"/>
      <c r="E127" s="340"/>
      <c r="F127" s="221"/>
      <c r="G127" s="220"/>
      <c r="H127" s="200"/>
    </row>
    <row r="128" spans="1:11" s="242" customFormat="1" ht="12.75" customHeight="1">
      <c r="B128" s="203"/>
      <c r="C128" s="339"/>
      <c r="D128" s="339"/>
      <c r="E128" s="339"/>
      <c r="F128" s="243"/>
      <c r="G128" s="262"/>
      <c r="H128" s="243"/>
      <c r="J128" s="338"/>
      <c r="K128" s="338"/>
    </row>
    <row r="129" spans="1:13" s="202" customFormat="1" ht="13.5" thickBot="1">
      <c r="B129" s="203"/>
      <c r="C129" s="337"/>
      <c r="D129" s="336"/>
      <c r="E129" s="335"/>
      <c r="F129" s="334"/>
      <c r="G129" s="334"/>
      <c r="M129" s="324"/>
    </row>
    <row r="130" spans="1:13" s="202" customFormat="1" ht="13.5" thickBot="1">
      <c r="B130" s="203"/>
      <c r="C130" s="333" t="str">
        <f>"UKUPNO "&amp;ROUNDDOWN(B123,0)</f>
        <v>UKUPNO 1</v>
      </c>
      <c r="D130" s="332"/>
      <c r="E130" s="331"/>
      <c r="F130" s="330"/>
      <c r="G130" s="727">
        <f>SUM(G89:G128)</f>
        <v>0</v>
      </c>
      <c r="M130" s="324"/>
    </row>
    <row r="131" spans="1:13" s="202" customFormat="1" ht="12.75">
      <c r="B131" s="203"/>
      <c r="C131" s="329"/>
      <c r="D131" s="328"/>
      <c r="E131" s="327"/>
      <c r="F131" s="326"/>
      <c r="G131" s="325"/>
      <c r="M131" s="324"/>
    </row>
    <row r="132" spans="1:13" s="202" customFormat="1" ht="13.5" thickBot="1">
      <c r="B132" s="203"/>
      <c r="C132" s="156"/>
      <c r="D132" s="155"/>
      <c r="E132" s="154"/>
      <c r="F132" s="153"/>
      <c r="G132" s="153"/>
      <c r="M132" s="324"/>
    </row>
    <row r="133" spans="1:13" s="152" customFormat="1" ht="13.5" thickBot="1">
      <c r="A133" s="152" t="s">
        <v>870</v>
      </c>
      <c r="B133" s="238">
        <f>IF(A133="*",INT(MAX(B$84:B132)+1), IF(A133="**",ROUNDDOWN(MAX(B$84:B132)+0.01,2), IF(A133="***",MAX(B$84:B132)+0.01,0)))</f>
        <v>2</v>
      </c>
      <c r="C133" s="237" t="s">
        <v>987</v>
      </c>
      <c r="D133" s="236"/>
      <c r="E133" s="235"/>
      <c r="F133" s="234"/>
      <c r="G133" s="233"/>
    </row>
    <row r="134" spans="1:13" s="152" customFormat="1" ht="12.75">
      <c r="B134" s="203"/>
      <c r="C134" s="323"/>
      <c r="D134" s="236"/>
      <c r="E134" s="235"/>
      <c r="F134" s="234"/>
      <c r="G134" s="233"/>
    </row>
    <row r="135" spans="1:13" s="152" customFormat="1" ht="12.75" customHeight="1">
      <c r="A135" s="202" t="s">
        <v>848</v>
      </c>
      <c r="B135" s="203">
        <f>IF(A135="*",INT(MAX(B$84:B134)+1), IF(A135="**",ROUNDDOWN(MAX(B$84:B134)+0.01,2), IF(A135="***",MAX(B$84:B134)+0.01,0)))</f>
        <v>2.0099999999999998</v>
      </c>
      <c r="C135" s="856" t="s">
        <v>986</v>
      </c>
      <c r="D135" s="516"/>
      <c r="E135" s="516"/>
      <c r="F135" s="247"/>
      <c r="G135" s="263"/>
      <c r="H135" s="247"/>
    </row>
    <row r="136" spans="1:13" s="152" customFormat="1" ht="12.75">
      <c r="A136" s="204"/>
      <c r="B136" s="203"/>
      <c r="C136" s="856"/>
      <c r="D136" s="516"/>
      <c r="E136" s="516"/>
      <c r="F136" s="247"/>
      <c r="G136" s="263"/>
      <c r="H136" s="247"/>
    </row>
    <row r="137" spans="1:13" s="210" customFormat="1" ht="12.75" customHeight="1">
      <c r="A137" s="213"/>
      <c r="B137" s="203"/>
      <c r="C137" s="832" t="s">
        <v>985</v>
      </c>
      <c r="D137" s="495"/>
      <c r="E137" s="495"/>
      <c r="F137" s="211"/>
      <c r="G137" s="219"/>
      <c r="H137" s="211"/>
    </row>
    <row r="138" spans="1:13" s="210" customFormat="1" ht="12.75">
      <c r="A138" s="213"/>
      <c r="B138" s="203"/>
      <c r="C138" s="832"/>
      <c r="D138" s="495"/>
      <c r="E138" s="495"/>
      <c r="F138" s="211"/>
      <c r="G138" s="219"/>
      <c r="H138" s="211"/>
    </row>
    <row r="139" spans="1:13" s="210" customFormat="1" ht="12.75">
      <c r="A139" s="213"/>
      <c r="B139" s="203"/>
      <c r="C139" s="832"/>
      <c r="D139" s="495"/>
      <c r="E139" s="495"/>
      <c r="F139" s="211"/>
      <c r="G139" s="219"/>
      <c r="H139" s="211"/>
    </row>
    <row r="140" spans="1:13" s="210" customFormat="1" ht="12.75">
      <c r="A140" s="213"/>
      <c r="B140" s="203"/>
      <c r="C140" s="832"/>
      <c r="D140" s="495"/>
      <c r="E140" s="495"/>
      <c r="F140" s="211"/>
      <c r="G140" s="219"/>
      <c r="H140" s="211"/>
    </row>
    <row r="141" spans="1:13" s="276" customFormat="1" ht="12.75">
      <c r="A141" s="278"/>
      <c r="B141" s="203"/>
      <c r="C141" s="320" t="s">
        <v>984</v>
      </c>
      <c r="D141" s="322"/>
      <c r="E141" s="321"/>
      <c r="F141" s="274"/>
      <c r="G141" s="716"/>
      <c r="H141" s="274"/>
    </row>
    <row r="142" spans="1:13" s="276" customFormat="1" ht="12.75">
      <c r="A142" s="278"/>
      <c r="B142" s="203"/>
      <c r="C142" s="320" t="s">
        <v>983</v>
      </c>
      <c r="D142" s="319"/>
      <c r="E142" s="319"/>
      <c r="F142" s="274"/>
      <c r="G142" s="716"/>
      <c r="H142" s="274"/>
    </row>
    <row r="143" spans="1:13" s="276" customFormat="1" ht="12.75">
      <c r="A143" s="278"/>
      <c r="B143" s="203"/>
      <c r="C143" s="320" t="s">
        <v>982</v>
      </c>
      <c r="D143" s="319"/>
      <c r="E143" s="319"/>
      <c r="F143" s="274"/>
      <c r="G143" s="716"/>
      <c r="H143" s="274"/>
    </row>
    <row r="144" spans="1:13" s="276" customFormat="1" ht="12.75">
      <c r="A144" s="278"/>
      <c r="B144" s="203"/>
      <c r="C144" s="320" t="s">
        <v>981</v>
      </c>
      <c r="D144" s="319"/>
      <c r="E144" s="319"/>
      <c r="F144" s="274"/>
      <c r="G144" s="716"/>
      <c r="H144" s="274"/>
    </row>
    <row r="145" spans="1:8" s="276" customFormat="1" ht="12.75">
      <c r="A145" s="278"/>
      <c r="B145" s="203"/>
      <c r="C145" s="320" t="s">
        <v>980</v>
      </c>
      <c r="D145" s="319"/>
      <c r="E145" s="319"/>
      <c r="F145" s="274"/>
      <c r="G145" s="716"/>
      <c r="H145" s="274"/>
    </row>
    <row r="146" spans="1:8" s="276" customFormat="1" ht="12.75">
      <c r="A146" s="278"/>
      <c r="B146" s="203"/>
      <c r="C146" s="320" t="s">
        <v>979</v>
      </c>
      <c r="D146" s="319"/>
      <c r="E146" s="319"/>
      <c r="F146" s="274"/>
      <c r="G146" s="716"/>
      <c r="H146" s="274"/>
    </row>
    <row r="147" spans="1:8" s="276" customFormat="1" ht="12.75">
      <c r="A147" s="278"/>
      <c r="B147" s="203"/>
      <c r="C147" s="320" t="s">
        <v>978</v>
      </c>
      <c r="D147" s="319"/>
      <c r="E147" s="319"/>
      <c r="F147" s="274"/>
      <c r="G147" s="716"/>
      <c r="H147" s="274"/>
    </row>
    <row r="148" spans="1:8" s="276" customFormat="1" ht="12.75">
      <c r="A148" s="278"/>
      <c r="B148" s="203"/>
      <c r="C148" s="320" t="s">
        <v>977</v>
      </c>
      <c r="D148" s="319"/>
      <c r="E148" s="319"/>
      <c r="F148" s="274"/>
      <c r="G148" s="716"/>
      <c r="H148" s="274"/>
    </row>
    <row r="149" spans="1:8" s="276" customFormat="1" ht="12.75">
      <c r="A149" s="278"/>
      <c r="B149" s="203"/>
      <c r="C149" s="320" t="s">
        <v>976</v>
      </c>
      <c r="D149" s="319"/>
      <c r="E149" s="319"/>
      <c r="F149" s="274"/>
      <c r="G149" s="716"/>
      <c r="H149" s="274"/>
    </row>
    <row r="150" spans="1:8" s="276" customFormat="1" ht="12.75">
      <c r="A150" s="278"/>
      <c r="B150" s="203"/>
      <c r="C150" s="320" t="s">
        <v>975</v>
      </c>
      <c r="D150" s="319"/>
      <c r="E150" s="319"/>
      <c r="F150" s="274"/>
      <c r="G150" s="716"/>
      <c r="H150" s="274"/>
    </row>
    <row r="151" spans="1:8" s="276" customFormat="1" ht="12.75">
      <c r="A151" s="278"/>
      <c r="B151" s="203"/>
      <c r="C151" s="320" t="s">
        <v>974</v>
      </c>
      <c r="D151" s="319"/>
      <c r="E151" s="319"/>
      <c r="F151" s="274"/>
      <c r="G151" s="716"/>
      <c r="H151" s="274"/>
    </row>
    <row r="152" spans="1:8" s="276" customFormat="1" ht="12.75">
      <c r="A152" s="278"/>
      <c r="B152" s="203"/>
      <c r="C152" s="320" t="s">
        <v>973</v>
      </c>
      <c r="D152" s="319"/>
      <c r="E152" s="319"/>
      <c r="F152" s="274"/>
      <c r="G152" s="716"/>
      <c r="H152" s="274"/>
    </row>
    <row r="153" spans="1:8" s="276" customFormat="1" ht="12.75">
      <c r="A153" s="278"/>
      <c r="B153" s="203"/>
      <c r="C153" s="320" t="s">
        <v>972</v>
      </c>
      <c r="D153" s="319"/>
      <c r="E153" s="319"/>
      <c r="F153" s="274"/>
      <c r="G153" s="716"/>
      <c r="H153" s="274"/>
    </row>
    <row r="154" spans="1:8" s="276" customFormat="1" ht="12.75">
      <c r="A154" s="278"/>
      <c r="B154" s="203"/>
      <c r="C154" s="320" t="s">
        <v>971</v>
      </c>
      <c r="D154" s="319"/>
      <c r="E154" s="319"/>
      <c r="F154" s="274"/>
      <c r="G154" s="716"/>
      <c r="H154" s="274"/>
    </row>
    <row r="155" spans="1:8" s="276" customFormat="1" ht="12.75">
      <c r="A155" s="278"/>
      <c r="B155" s="203"/>
      <c r="C155" s="320" t="s">
        <v>970</v>
      </c>
      <c r="D155" s="319"/>
      <c r="E155" s="319"/>
      <c r="F155" s="274"/>
      <c r="G155" s="716"/>
      <c r="H155" s="274"/>
    </row>
    <row r="156" spans="1:8" s="276" customFormat="1" ht="12.75">
      <c r="A156" s="278"/>
      <c r="B156" s="203"/>
      <c r="C156" s="320" t="s">
        <v>969</v>
      </c>
      <c r="D156" s="319"/>
      <c r="E156" s="319"/>
      <c r="F156" s="274"/>
      <c r="G156" s="716"/>
      <c r="H156" s="274"/>
    </row>
    <row r="157" spans="1:8" s="276" customFormat="1" ht="12.75">
      <c r="A157" s="278"/>
      <c r="B157" s="203"/>
      <c r="C157" s="320" t="s">
        <v>968</v>
      </c>
      <c r="D157" s="319"/>
      <c r="E157" s="319"/>
      <c r="F157" s="274"/>
      <c r="G157" s="716"/>
      <c r="H157" s="274"/>
    </row>
    <row r="158" spans="1:8" s="276" customFormat="1" ht="12.75">
      <c r="A158" s="278"/>
      <c r="B158" s="203"/>
      <c r="C158" s="320" t="s">
        <v>967</v>
      </c>
      <c r="D158" s="319"/>
      <c r="E158" s="319"/>
      <c r="F158" s="274"/>
      <c r="G158" s="716"/>
      <c r="H158" s="274"/>
    </row>
    <row r="159" spans="1:8" s="276" customFormat="1" ht="12.75">
      <c r="A159" s="278"/>
      <c r="B159" s="203"/>
      <c r="C159" s="320" t="s">
        <v>966</v>
      </c>
      <c r="D159" s="319"/>
      <c r="E159" s="319"/>
      <c r="F159" s="274"/>
      <c r="G159" s="716"/>
      <c r="H159" s="274"/>
    </row>
    <row r="160" spans="1:8" s="276" customFormat="1" ht="12.75">
      <c r="A160" s="278"/>
      <c r="B160" s="203"/>
      <c r="C160" s="320" t="s">
        <v>965</v>
      </c>
      <c r="D160" s="319"/>
      <c r="E160" s="319"/>
      <c r="F160" s="274"/>
      <c r="G160" s="716"/>
      <c r="H160" s="274"/>
    </row>
    <row r="161" spans="1:8" s="276" customFormat="1" ht="12.75">
      <c r="A161" s="278"/>
      <c r="B161" s="203"/>
      <c r="C161" s="320" t="s">
        <v>964</v>
      </c>
      <c r="D161" s="319"/>
      <c r="E161" s="319"/>
      <c r="F161" s="274"/>
      <c r="G161" s="716"/>
      <c r="H161" s="274"/>
    </row>
    <row r="162" spans="1:8" s="276" customFormat="1" ht="12.75">
      <c r="A162" s="278"/>
      <c r="B162" s="203"/>
      <c r="C162" s="320" t="s">
        <v>963</v>
      </c>
      <c r="D162" s="319"/>
      <c r="E162" s="319"/>
      <c r="F162" s="274"/>
      <c r="G162" s="716"/>
      <c r="H162" s="274"/>
    </row>
    <row r="163" spans="1:8" s="276" customFormat="1" ht="12.75">
      <c r="A163" s="278"/>
      <c r="B163" s="203"/>
      <c r="C163" s="320" t="s">
        <v>962</v>
      </c>
      <c r="D163" s="319"/>
      <c r="E163" s="319"/>
      <c r="F163" s="274"/>
      <c r="G163" s="716"/>
      <c r="H163" s="274"/>
    </row>
    <row r="164" spans="1:8" s="276" customFormat="1" ht="12.75">
      <c r="A164" s="278"/>
      <c r="B164" s="203"/>
      <c r="C164" s="320" t="s">
        <v>961</v>
      </c>
      <c r="D164" s="319"/>
      <c r="E164" s="319"/>
      <c r="F164" s="274"/>
      <c r="G164" s="716"/>
      <c r="H164" s="274"/>
    </row>
    <row r="165" spans="1:8" s="276" customFormat="1" ht="12.75">
      <c r="A165" s="278"/>
      <c r="B165" s="203"/>
      <c r="C165" s="320" t="s">
        <v>960</v>
      </c>
      <c r="D165" s="319"/>
      <c r="E165" s="319"/>
      <c r="F165" s="274"/>
      <c r="G165" s="716"/>
      <c r="H165" s="274"/>
    </row>
    <row r="166" spans="1:8" s="276" customFormat="1" ht="12.75">
      <c r="A166" s="278"/>
      <c r="B166" s="203"/>
      <c r="C166" s="320" t="s">
        <v>959</v>
      </c>
      <c r="D166" s="319"/>
      <c r="E166" s="319"/>
      <c r="F166" s="274"/>
      <c r="G166" s="716"/>
      <c r="H166" s="274"/>
    </row>
    <row r="167" spans="1:8" s="276" customFormat="1" ht="12.75">
      <c r="A167" s="278"/>
      <c r="B167" s="203"/>
      <c r="C167" s="320" t="s">
        <v>958</v>
      </c>
      <c r="D167" s="319"/>
      <c r="E167" s="319"/>
      <c r="F167" s="274"/>
      <c r="G167" s="716"/>
      <c r="H167" s="274"/>
    </row>
    <row r="168" spans="1:8" s="276" customFormat="1" ht="12.75">
      <c r="A168" s="278"/>
      <c r="B168" s="203"/>
      <c r="C168" s="320" t="s">
        <v>957</v>
      </c>
      <c r="D168" s="319"/>
      <c r="E168" s="319"/>
      <c r="F168" s="274"/>
      <c r="G168" s="716"/>
      <c r="H168" s="274"/>
    </row>
    <row r="169" spans="1:8" s="276" customFormat="1" ht="12.75">
      <c r="A169" s="278"/>
      <c r="B169" s="203"/>
      <c r="C169" s="320" t="s">
        <v>956</v>
      </c>
      <c r="D169" s="319"/>
      <c r="E169" s="319"/>
      <c r="F169" s="274"/>
      <c r="G169" s="716"/>
      <c r="H169" s="274"/>
    </row>
    <row r="170" spans="1:8" s="276" customFormat="1" ht="12.75">
      <c r="A170" s="278"/>
      <c r="B170" s="203"/>
      <c r="C170" s="320" t="s">
        <v>955</v>
      </c>
      <c r="D170" s="319"/>
      <c r="E170" s="319"/>
      <c r="F170" s="274"/>
      <c r="G170" s="716"/>
      <c r="H170" s="274"/>
    </row>
    <row r="171" spans="1:8" s="210" customFormat="1" ht="12.75" customHeight="1">
      <c r="A171" s="213"/>
      <c r="B171" s="203"/>
      <c r="C171" s="318" t="s">
        <v>953</v>
      </c>
      <c r="D171" s="226" t="s">
        <v>228</v>
      </c>
      <c r="E171" s="314">
        <v>1</v>
      </c>
      <c r="F171" s="728"/>
      <c r="G171" s="224">
        <f>E171*F171</f>
        <v>0</v>
      </c>
      <c r="H171" s="211"/>
    </row>
    <row r="172" spans="1:8" s="210" customFormat="1" ht="12.75">
      <c r="A172" s="213"/>
      <c r="B172" s="203"/>
      <c r="C172" s="495"/>
      <c r="D172" s="495"/>
      <c r="E172" s="495"/>
      <c r="F172" s="211"/>
      <c r="G172" s="219"/>
      <c r="H172" s="211"/>
    </row>
    <row r="173" spans="1:8" s="210" customFormat="1" ht="12.75" customHeight="1">
      <c r="A173" s="213" t="s">
        <v>848</v>
      </c>
      <c r="B173" s="203">
        <f>IF(A173="*",INT(MAX(B$84:B172)+1), IF(A173="**",ROUNDDOWN(MAX(B$84:B172)+0.01,2), IF(A173="***",MAX(B$84:B172)+0.01,0)))</f>
        <v>2.02</v>
      </c>
      <c r="C173" s="832" t="s">
        <v>954</v>
      </c>
      <c r="D173" s="495"/>
      <c r="E173" s="495"/>
      <c r="F173" s="211"/>
      <c r="G173" s="219"/>
      <c r="H173" s="211"/>
    </row>
    <row r="174" spans="1:8" s="210" customFormat="1" ht="12.75">
      <c r="A174" s="213"/>
      <c r="B174" s="203"/>
      <c r="C174" s="832"/>
      <c r="D174" s="495"/>
      <c r="E174" s="495"/>
      <c r="F174" s="211"/>
      <c r="G174" s="219"/>
      <c r="H174" s="211"/>
    </row>
    <row r="175" spans="1:8" s="210" customFormat="1" ht="12.75">
      <c r="A175" s="213"/>
      <c r="B175" s="203"/>
      <c r="C175" s="832"/>
      <c r="D175" s="495"/>
      <c r="E175" s="495"/>
      <c r="F175" s="211"/>
      <c r="G175" s="219"/>
      <c r="H175" s="211"/>
    </row>
    <row r="176" spans="1:8" s="210" customFormat="1" ht="12.75">
      <c r="A176" s="213"/>
      <c r="B176" s="203"/>
      <c r="C176" s="832"/>
      <c r="D176" s="495"/>
      <c r="E176" s="495"/>
      <c r="F176" s="211"/>
      <c r="G176" s="219"/>
      <c r="H176" s="211"/>
    </row>
    <row r="177" spans="1:18" s="210" customFormat="1" ht="12.75">
      <c r="A177" s="213"/>
      <c r="B177" s="203"/>
      <c r="C177" s="832"/>
      <c r="D177" s="495"/>
      <c r="E177" s="495"/>
      <c r="F177" s="211"/>
      <c r="G177" s="219"/>
      <c r="H177" s="211"/>
    </row>
    <row r="178" spans="1:18" s="210" customFormat="1" ht="12.75" customHeight="1">
      <c r="A178" s="213"/>
      <c r="B178" s="203"/>
      <c r="C178" s="318" t="s">
        <v>953</v>
      </c>
      <c r="D178" s="226" t="s">
        <v>228</v>
      </c>
      <c r="E178" s="314">
        <v>7</v>
      </c>
      <c r="F178" s="728"/>
      <c r="G178" s="224">
        <f>E178*F178</f>
        <v>0</v>
      </c>
      <c r="H178" s="211"/>
    </row>
    <row r="179" spans="1:18" s="210" customFormat="1" ht="12.75">
      <c r="A179" s="213"/>
      <c r="B179" s="203"/>
      <c r="C179" s="495"/>
      <c r="D179" s="495"/>
      <c r="E179" s="495"/>
      <c r="F179" s="211"/>
      <c r="G179" s="219"/>
      <c r="H179" s="211"/>
    </row>
    <row r="180" spans="1:18" s="276" customFormat="1" ht="12.75" customHeight="1">
      <c r="A180" s="278" t="s">
        <v>848</v>
      </c>
      <c r="B180" s="203">
        <f>IF(A180="*",INT(MAX(B$84:B179)+1), IF(A180="**",ROUNDDOWN(MAX(B$84:B179)+0.01,2), IF(A180="***",MAX(B$84:B179)+0.01,0)))</f>
        <v>2.0299999999999998</v>
      </c>
      <c r="C180" s="831" t="s">
        <v>952</v>
      </c>
      <c r="D180" s="496"/>
      <c r="E180" s="496"/>
      <c r="F180" s="274"/>
      <c r="G180" s="716"/>
      <c r="H180" s="274"/>
    </row>
    <row r="181" spans="1:18" s="276" customFormat="1" ht="12.75">
      <c r="A181" s="278"/>
      <c r="B181" s="203"/>
      <c r="C181" s="831"/>
      <c r="D181" s="496"/>
      <c r="E181" s="496"/>
      <c r="F181" s="274"/>
      <c r="G181" s="716"/>
      <c r="H181" s="274"/>
    </row>
    <row r="182" spans="1:18" s="276" customFormat="1" ht="12.75">
      <c r="A182" s="278"/>
      <c r="B182" s="203"/>
      <c r="C182" s="831"/>
      <c r="D182" s="290" t="s">
        <v>228</v>
      </c>
      <c r="E182" s="225">
        <v>1</v>
      </c>
      <c r="F182" s="728"/>
      <c r="G182" s="289">
        <f>E182*F182</f>
        <v>0</v>
      </c>
      <c r="H182" s="274"/>
    </row>
    <row r="183" spans="1:18" s="210" customFormat="1" ht="12.75">
      <c r="A183" s="213"/>
      <c r="B183" s="203"/>
      <c r="C183" s="495"/>
      <c r="D183" s="495"/>
      <c r="E183" s="495"/>
      <c r="F183" s="211"/>
      <c r="G183" s="219"/>
      <c r="H183" s="211"/>
    </row>
    <row r="184" spans="1:18" s="242" customFormat="1" ht="12.75" customHeight="1">
      <c r="A184" s="242" t="s">
        <v>848</v>
      </c>
      <c r="B184" s="203">
        <f>IF(A184="*",INT(MAX(B$84:B183)+1), IF(A184="**",ROUNDDOWN(MAX(B$84:B183)+0.01,2), IF(A184="***",MAX(B$84:B183)+0.01,0)))</f>
        <v>2.04</v>
      </c>
      <c r="C184" s="845" t="s">
        <v>951</v>
      </c>
      <c r="D184" s="521"/>
      <c r="E184" s="521"/>
      <c r="F184" s="243"/>
      <c r="G184" s="243"/>
      <c r="H184" s="243"/>
    </row>
    <row r="185" spans="1:18" s="242" customFormat="1" ht="12.75">
      <c r="B185" s="203"/>
      <c r="C185" s="845"/>
      <c r="D185" s="521"/>
      <c r="E185" s="521"/>
      <c r="F185" s="243"/>
      <c r="G185" s="243"/>
      <c r="H185" s="243"/>
    </row>
    <row r="186" spans="1:18" s="242" customFormat="1" ht="12.75">
      <c r="B186" s="203"/>
      <c r="C186" s="845"/>
      <c r="D186" s="226" t="s">
        <v>228</v>
      </c>
      <c r="E186" s="225">
        <v>80</v>
      </c>
      <c r="F186" s="728"/>
      <c r="G186" s="224">
        <f>E186*F186</f>
        <v>0</v>
      </c>
      <c r="H186" s="221"/>
    </row>
    <row r="187" spans="1:18" s="242" customFormat="1" ht="12.75">
      <c r="B187" s="203"/>
      <c r="C187" s="521"/>
      <c r="D187" s="223"/>
      <c r="E187" s="222"/>
      <c r="F187" s="221"/>
      <c r="G187" s="220"/>
      <c r="H187" s="221"/>
    </row>
    <row r="188" spans="1:18" s="152" customFormat="1" ht="12.75" customHeight="1">
      <c r="A188" s="204" t="s">
        <v>848</v>
      </c>
      <c r="B188" s="203">
        <f>IF(A188="*",INT(MAX(B$84:B187)+1), IF(A188="**",ROUNDDOWN(MAX(B$84:B187)+0.01,2), IF(A188="***",MAX(B$84:B187)+0.01,0)))</f>
        <v>2.0499999999999998</v>
      </c>
      <c r="C188" s="856" t="s">
        <v>1136</v>
      </c>
      <c r="D188" s="516"/>
      <c r="E188" s="516"/>
      <c r="F188" s="247"/>
      <c r="G188" s="263"/>
      <c r="H188" s="247"/>
    </row>
    <row r="189" spans="1:18" s="152" customFormat="1" ht="12.75">
      <c r="A189" s="204"/>
      <c r="B189" s="203"/>
      <c r="C189" s="856"/>
      <c r="D189" s="516"/>
      <c r="E189" s="516"/>
      <c r="F189" s="247"/>
      <c r="G189" s="263"/>
      <c r="H189" s="247"/>
    </row>
    <row r="190" spans="1:18" s="152" customFormat="1" ht="12.75">
      <c r="A190" s="204"/>
      <c r="B190" s="203"/>
      <c r="C190" s="516"/>
      <c r="D190" s="516"/>
      <c r="E190" s="516"/>
      <c r="F190" s="247"/>
      <c r="G190" s="263"/>
      <c r="H190" s="247"/>
    </row>
    <row r="191" spans="1:18" s="210" customFormat="1" ht="12.75">
      <c r="A191" s="213"/>
      <c r="B191" s="203"/>
      <c r="C191" s="317" t="s">
        <v>1114</v>
      </c>
      <c r="D191" s="516"/>
      <c r="E191" s="516"/>
      <c r="F191" s="211"/>
      <c r="G191" s="219"/>
      <c r="H191" s="211"/>
    </row>
    <row r="192" spans="1:18" s="152" customFormat="1" ht="12.75">
      <c r="B192" s="203"/>
      <c r="C192" s="516" t="s">
        <v>950</v>
      </c>
      <c r="D192" s="316"/>
      <c r="E192" s="516"/>
      <c r="F192" s="200"/>
      <c r="G192" s="200"/>
      <c r="H192" s="200"/>
      <c r="M192" s="202"/>
      <c r="N192" s="202"/>
      <c r="O192" s="202"/>
      <c r="P192" s="202"/>
      <c r="Q192" s="202"/>
      <c r="R192" s="202"/>
    </row>
    <row r="193" spans="1:8" s="210" customFormat="1" ht="12.75">
      <c r="A193" s="213"/>
      <c r="B193" s="203"/>
      <c r="C193" s="315" t="s">
        <v>949</v>
      </c>
      <c r="D193" s="226" t="s">
        <v>948</v>
      </c>
      <c r="E193" s="314">
        <v>14</v>
      </c>
      <c r="F193" s="728"/>
      <c r="G193" s="224">
        <f>E193*F193</f>
        <v>0</v>
      </c>
      <c r="H193" s="211"/>
    </row>
    <row r="194" spans="1:8" s="242" customFormat="1" ht="12.75">
      <c r="B194" s="203"/>
      <c r="C194" s="521"/>
      <c r="D194" s="223"/>
      <c r="E194" s="222"/>
      <c r="F194" s="221"/>
      <c r="G194" s="220"/>
      <c r="H194" s="221"/>
    </row>
    <row r="195" spans="1:8" s="152" customFormat="1" ht="12.75" customHeight="1">
      <c r="A195" s="204" t="s">
        <v>848</v>
      </c>
      <c r="B195" s="203">
        <f>IF(A195="*",INT(MAX(B$84:B194)+1), IF(A195="**",ROUNDDOWN(MAX(B$84:B194)+0.01,2), IF(A195="***",MAX(B$84:B194)+0.01,0)))</f>
        <v>2.06</v>
      </c>
      <c r="C195" s="832" t="s">
        <v>1137</v>
      </c>
      <c r="D195" s="495"/>
      <c r="E195" s="495"/>
      <c r="F195" s="247"/>
      <c r="G195" s="263"/>
      <c r="H195" s="247"/>
    </row>
    <row r="196" spans="1:8" s="152" customFormat="1" ht="12.75">
      <c r="A196" s="204"/>
      <c r="B196" s="203"/>
      <c r="C196" s="832"/>
      <c r="D196" s="495"/>
      <c r="E196" s="495"/>
      <c r="F196" s="247"/>
      <c r="G196" s="263"/>
      <c r="H196" s="247"/>
    </row>
    <row r="197" spans="1:8" s="152" customFormat="1" ht="12.75">
      <c r="A197" s="204"/>
      <c r="B197" s="203"/>
      <c r="C197" s="832"/>
      <c r="D197" s="495"/>
      <c r="E197" s="495"/>
      <c r="F197" s="247"/>
      <c r="G197" s="263"/>
      <c r="H197" s="247"/>
    </row>
    <row r="198" spans="1:8" s="152" customFormat="1" ht="12.75">
      <c r="A198" s="204"/>
      <c r="B198" s="203"/>
      <c r="C198" s="832"/>
      <c r="D198" s="495"/>
      <c r="E198" s="495"/>
      <c r="F198" s="247"/>
      <c r="G198" s="263"/>
      <c r="H198" s="247"/>
    </row>
    <row r="199" spans="1:8" s="152" customFormat="1" ht="12.75">
      <c r="A199" s="204"/>
      <c r="B199" s="203"/>
      <c r="C199" s="152" t="s">
        <v>947</v>
      </c>
      <c r="D199" s="226" t="s">
        <v>228</v>
      </c>
      <c r="E199" s="225">
        <v>81</v>
      </c>
      <c r="F199" s="728"/>
      <c r="G199" s="224">
        <f>E199*F199</f>
        <v>0</v>
      </c>
      <c r="H199" s="247"/>
    </row>
    <row r="200" spans="1:8" s="152" customFormat="1" ht="12.75">
      <c r="A200" s="204"/>
      <c r="B200" s="203"/>
      <c r="C200" s="495"/>
      <c r="D200" s="495"/>
      <c r="E200" s="495"/>
      <c r="F200" s="247"/>
      <c r="G200" s="263"/>
      <c r="H200" s="247"/>
    </row>
    <row r="201" spans="1:8" s="152" customFormat="1" ht="12.75" customHeight="1">
      <c r="A201" s="204" t="s">
        <v>848</v>
      </c>
      <c r="B201" s="203">
        <f>IF(A201="*",INT(MAX(B$84:B200)+1), IF(A201="**",ROUNDDOWN(MAX(B$84:B200)+0.01,2), IF(A201="***",MAX(B$84:B200)+0.01,0)))</f>
        <v>2.0699999999999998</v>
      </c>
      <c r="C201" s="832" t="s">
        <v>1138</v>
      </c>
      <c r="D201" s="495"/>
      <c r="E201" s="495"/>
      <c r="F201" s="247"/>
      <c r="G201" s="263"/>
      <c r="H201" s="247"/>
    </row>
    <row r="202" spans="1:8" s="152" customFormat="1" ht="12.75">
      <c r="A202" s="204"/>
      <c r="B202" s="203"/>
      <c r="C202" s="832"/>
      <c r="D202" s="495"/>
      <c r="E202" s="495"/>
      <c r="F202" s="247"/>
      <c r="G202" s="263"/>
      <c r="H202" s="247"/>
    </row>
    <row r="203" spans="1:8" s="152" customFormat="1" ht="12.75">
      <c r="A203" s="204"/>
      <c r="B203" s="203"/>
      <c r="C203" s="832"/>
      <c r="D203" s="495"/>
      <c r="E203" s="495"/>
      <c r="F203" s="247"/>
      <c r="G203" s="263"/>
      <c r="H203" s="247"/>
    </row>
    <row r="204" spans="1:8" s="152" customFormat="1" ht="12.75">
      <c r="A204" s="204"/>
      <c r="B204" s="203"/>
      <c r="C204" s="152" t="s">
        <v>947</v>
      </c>
      <c r="D204" s="226" t="s">
        <v>228</v>
      </c>
      <c r="E204" s="225">
        <v>81</v>
      </c>
      <c r="F204" s="728"/>
      <c r="G204" s="224">
        <f>E204*F204</f>
        <v>0</v>
      </c>
      <c r="H204" s="247"/>
    </row>
    <row r="205" spans="1:8" s="152" customFormat="1" ht="12.75">
      <c r="A205" s="204"/>
      <c r="B205" s="203"/>
      <c r="E205" s="261" t="str">
        <f>IF(OR(D205="",D205=1),"","a")</f>
        <v/>
      </c>
      <c r="F205" s="247"/>
      <c r="G205" s="263"/>
      <c r="H205" s="247"/>
    </row>
    <row r="206" spans="1:8" s="152" customFormat="1" ht="12.75" customHeight="1">
      <c r="A206" s="152" t="s">
        <v>848</v>
      </c>
      <c r="B206" s="203">
        <f>IF(A206="*",INT(MAX(B$84:B205)+1), IF(A206="**",ROUNDDOWN(MAX(B$84:B205)+0.01,2), IF(A206="***",MAX(B$84:B205)+0.01,0)))</f>
        <v>2.08</v>
      </c>
      <c r="C206" s="855" t="s">
        <v>1139</v>
      </c>
      <c r="D206" s="504"/>
      <c r="E206" s="504"/>
      <c r="F206" s="313"/>
      <c r="G206" s="313"/>
      <c r="H206" s="313"/>
    </row>
    <row r="207" spans="1:8" s="152" customFormat="1" ht="15.75" customHeight="1">
      <c r="B207" s="203"/>
      <c r="C207" s="855"/>
      <c r="D207" s="504"/>
      <c r="E207" s="504"/>
      <c r="F207" s="313"/>
      <c r="G207" s="313"/>
      <c r="H207" s="313"/>
    </row>
    <row r="208" spans="1:8" s="152" customFormat="1" ht="12.75">
      <c r="A208" s="204"/>
      <c r="B208" s="203"/>
      <c r="C208" s="152" t="s">
        <v>946</v>
      </c>
      <c r="D208" s="226" t="s">
        <v>228</v>
      </c>
      <c r="E208" s="225">
        <v>81</v>
      </c>
      <c r="F208" s="728"/>
      <c r="G208" s="224">
        <f>E208*F208</f>
        <v>0</v>
      </c>
      <c r="H208" s="247"/>
    </row>
    <row r="209" spans="1:8" s="152" customFormat="1" ht="12.75">
      <c r="A209" s="204"/>
      <c r="B209" s="203"/>
      <c r="D209" s="223"/>
      <c r="E209" s="222"/>
      <c r="F209" s="221"/>
      <c r="G209" s="220"/>
      <c r="H209" s="247"/>
    </row>
    <row r="210" spans="1:8" s="152" customFormat="1" ht="12.75" customHeight="1">
      <c r="A210" s="204" t="s">
        <v>848</v>
      </c>
      <c r="B210" s="203">
        <f>IF(A210="*",INT(MAX(B$84:B209)+1), IF(A210="**",ROUNDDOWN(MAX(B$84:B209)+0.01,2), IF(A210="***",MAX(B$84:B209)+0.01,0)))</f>
        <v>2.09</v>
      </c>
      <c r="C210" s="837" t="s">
        <v>1140</v>
      </c>
      <c r="D210" s="502"/>
      <c r="E210" s="502"/>
      <c r="F210" s="313"/>
      <c r="G210" s="264"/>
      <c r="H210" s="313"/>
    </row>
    <row r="211" spans="1:8" s="152" customFormat="1" ht="12.75">
      <c r="A211" s="204"/>
      <c r="B211" s="203"/>
      <c r="C211" s="837"/>
      <c r="D211" s="502"/>
      <c r="E211" s="502"/>
      <c r="F211" s="313"/>
      <c r="G211" s="264"/>
      <c r="H211" s="313"/>
    </row>
    <row r="212" spans="1:8" s="152" customFormat="1" ht="12.75">
      <c r="A212" s="204"/>
      <c r="B212" s="203"/>
      <c r="C212" s="152" t="s">
        <v>945</v>
      </c>
      <c r="D212" s="226" t="s">
        <v>228</v>
      </c>
      <c r="E212" s="225">
        <v>81</v>
      </c>
      <c r="F212" s="728"/>
      <c r="G212" s="224">
        <f>E212*F212</f>
        <v>0</v>
      </c>
      <c r="H212" s="247"/>
    </row>
    <row r="213" spans="1:8" s="152" customFormat="1" ht="12.75">
      <c r="A213" s="204"/>
      <c r="B213" s="203"/>
      <c r="D213" s="223"/>
      <c r="E213" s="222"/>
      <c r="F213" s="221"/>
      <c r="G213" s="220"/>
      <c r="H213" s="247"/>
    </row>
    <row r="214" spans="1:8" s="152" customFormat="1" ht="12.75">
      <c r="A214" s="204"/>
      <c r="B214" s="203"/>
      <c r="C214" s="502"/>
      <c r="D214" s="502"/>
      <c r="E214" s="502"/>
      <c r="F214" s="313"/>
      <c r="G214" s="264"/>
      <c r="H214" s="313"/>
    </row>
    <row r="215" spans="1:8" s="152" customFormat="1" ht="12.75" customHeight="1">
      <c r="A215" s="204" t="s">
        <v>848</v>
      </c>
      <c r="B215" s="203">
        <f>IF(A215="*",INT(MAX(B$84:B214)+1), IF(A215="**",ROUNDDOWN(MAX(B$84:B214)+0.01,2), IF(A215="***",MAX(B$84:B214)+0.01,0)))</f>
        <v>2.1</v>
      </c>
      <c r="C215" s="837" t="s">
        <v>944</v>
      </c>
      <c r="D215" s="502"/>
      <c r="E215" s="502"/>
      <c r="F215" s="313"/>
      <c r="G215" s="264"/>
      <c r="H215" s="313"/>
    </row>
    <row r="216" spans="1:8" s="152" customFormat="1" ht="12.75">
      <c r="A216" s="204"/>
      <c r="B216" s="203"/>
      <c r="C216" s="837"/>
      <c r="D216" s="502"/>
      <c r="E216" s="502"/>
      <c r="F216" s="313"/>
      <c r="G216" s="264"/>
      <c r="H216" s="313"/>
    </row>
    <row r="217" spans="1:8" s="152" customFormat="1" ht="12.75">
      <c r="A217" s="204"/>
      <c r="B217" s="203"/>
      <c r="C217" s="837"/>
      <c r="D217" s="226" t="s">
        <v>228</v>
      </c>
      <c r="E217" s="225">
        <v>81</v>
      </c>
      <c r="F217" s="728"/>
      <c r="G217" s="224">
        <f>E217*F217</f>
        <v>0</v>
      </c>
      <c r="H217" s="313"/>
    </row>
    <row r="218" spans="1:8" s="152" customFormat="1" ht="12.75">
      <c r="A218" s="204"/>
      <c r="B218" s="203"/>
      <c r="C218" s="502"/>
      <c r="D218" s="502"/>
      <c r="E218" s="502"/>
      <c r="F218" s="313"/>
      <c r="G218" s="264"/>
      <c r="H218" s="313"/>
    </row>
    <row r="219" spans="1:8" s="210" customFormat="1" ht="12.75" customHeight="1">
      <c r="A219" s="213" t="s">
        <v>848</v>
      </c>
      <c r="B219" s="203">
        <f>IF(A219="*",INT(MAX(B$84:B218)+1), IF(A219="**",ROUNDDOWN(MAX(B$84:B218)+0.01,2), IF(A219="***",MAX(B$84:B218)+0.01,0)))</f>
        <v>2.11</v>
      </c>
      <c r="C219" s="834" t="s">
        <v>1158</v>
      </c>
      <c r="D219" s="500"/>
      <c r="E219" s="500"/>
      <c r="F219" s="211"/>
      <c r="G219" s="219"/>
      <c r="H219" s="211"/>
    </row>
    <row r="220" spans="1:8" s="210" customFormat="1" ht="12.75">
      <c r="A220" s="213"/>
      <c r="B220" s="203"/>
      <c r="C220" s="834"/>
      <c r="D220" s="500"/>
      <c r="E220" s="500"/>
      <c r="F220" s="211"/>
      <c r="G220" s="219"/>
      <c r="H220" s="211"/>
    </row>
    <row r="221" spans="1:8" s="210" customFormat="1" ht="12.75">
      <c r="A221" s="213"/>
      <c r="B221" s="203"/>
      <c r="C221" s="834"/>
      <c r="D221" s="500"/>
      <c r="E221" s="500"/>
      <c r="F221" s="211"/>
      <c r="G221" s="219"/>
      <c r="H221" s="211"/>
    </row>
    <row r="222" spans="1:8" s="210" customFormat="1" ht="12.75">
      <c r="A222" s="213"/>
      <c r="B222" s="203"/>
      <c r="C222" s="834"/>
      <c r="D222" s="500"/>
      <c r="E222" s="500"/>
      <c r="F222" s="211"/>
      <c r="G222" s="219"/>
      <c r="H222" s="211"/>
    </row>
    <row r="223" spans="1:8" s="210" customFormat="1" ht="18" customHeight="1">
      <c r="A223" s="213"/>
      <c r="B223" s="203"/>
      <c r="C223" s="834"/>
      <c r="D223" s="545"/>
      <c r="E223" s="545"/>
      <c r="F223" s="211"/>
      <c r="G223" s="219"/>
      <c r="H223" s="211"/>
    </row>
    <row r="224" spans="1:8" s="210" customFormat="1" ht="12.75">
      <c r="A224" s="213"/>
      <c r="B224" s="203"/>
      <c r="C224" s="210" t="s">
        <v>943</v>
      </c>
      <c r="D224" s="226" t="s">
        <v>739</v>
      </c>
      <c r="E224" s="225">
        <v>90</v>
      </c>
      <c r="F224" s="728"/>
      <c r="G224" s="224">
        <f>E224*F224</f>
        <v>0</v>
      </c>
      <c r="H224" s="211"/>
    </row>
    <row r="225" spans="1:8" s="214" customFormat="1" ht="12.75">
      <c r="B225" s="203"/>
      <c r="C225" s="241"/>
      <c r="D225" s="252"/>
      <c r="E225" s="217"/>
      <c r="F225" s="311"/>
      <c r="G225" s="216"/>
      <c r="H225" s="311"/>
    </row>
    <row r="226" spans="1:8" s="242" customFormat="1" ht="12.75" customHeight="1">
      <c r="A226" s="242" t="s">
        <v>848</v>
      </c>
      <c r="B226" s="203">
        <f>IF(A226="*",INT(MAX(B$84:B225)+1), IF(A226="**",ROUNDDOWN(MAX(B$84:B225)+0.01,2), IF(A226="***",MAX(B$84:B225)+0.01,0)))</f>
        <v>2.12</v>
      </c>
      <c r="C226" s="848" t="s">
        <v>942</v>
      </c>
      <c r="D226" s="520"/>
      <c r="E226" s="520"/>
      <c r="F226" s="243"/>
      <c r="G226" s="262"/>
      <c r="H226" s="243"/>
    </row>
    <row r="227" spans="1:8" s="242" customFormat="1" ht="30.75" customHeight="1">
      <c r="B227" s="203"/>
      <c r="C227" s="848"/>
      <c r="D227" s="520"/>
      <c r="E227" s="520"/>
      <c r="F227" s="243"/>
      <c r="G227" s="262"/>
      <c r="H227" s="243"/>
    </row>
    <row r="228" spans="1:8" s="210" customFormat="1" ht="12.75">
      <c r="A228" s="213"/>
      <c r="B228" s="203"/>
      <c r="C228" s="210" t="s">
        <v>941</v>
      </c>
      <c r="D228" s="226" t="s">
        <v>739</v>
      </c>
      <c r="E228" s="225">
        <v>90</v>
      </c>
      <c r="F228" s="728"/>
      <c r="G228" s="224">
        <f>E228*F228</f>
        <v>0</v>
      </c>
      <c r="H228" s="211"/>
    </row>
    <row r="229" spans="1:8" s="214" customFormat="1">
      <c r="B229" s="203"/>
      <c r="C229" s="312"/>
      <c r="D229" s="215"/>
      <c r="E229" s="217"/>
      <c r="F229" s="311"/>
      <c r="G229" s="216"/>
      <c r="H229" s="311"/>
    </row>
    <row r="230" spans="1:8" s="210" customFormat="1" ht="12.75" customHeight="1">
      <c r="A230" s="204" t="s">
        <v>848</v>
      </c>
      <c r="B230" s="203">
        <f>IF(A230="*",INT(MAX(B$84:B229)+1), IF(A230="**",ROUNDDOWN(MAX(B$84:B229)+0.01,2), IF(A230="***",MAX(B$84:B229)+0.01,0)))</f>
        <v>2.13</v>
      </c>
      <c r="C230" s="841" t="s">
        <v>940</v>
      </c>
      <c r="D230" s="309"/>
      <c r="E230" s="309"/>
      <c r="F230" s="310"/>
      <c r="G230" s="219"/>
      <c r="H230" s="211"/>
    </row>
    <row r="231" spans="1:8" s="210" customFormat="1" ht="17.25" customHeight="1">
      <c r="A231" s="213"/>
      <c r="B231" s="203"/>
      <c r="C231" s="841"/>
      <c r="D231" s="226" t="s">
        <v>939</v>
      </c>
      <c r="E231" s="225">
        <v>70</v>
      </c>
      <c r="F231" s="728"/>
      <c r="G231" s="224">
        <f>E231*F231</f>
        <v>0</v>
      </c>
      <c r="H231" s="211"/>
    </row>
    <row r="232" spans="1:8" s="210" customFormat="1" ht="12.75">
      <c r="A232" s="213"/>
      <c r="B232" s="203"/>
      <c r="E232" s="212" t="str">
        <f>IF(OR(D232="",D232=1),"","a")</f>
        <v/>
      </c>
      <c r="F232" s="310"/>
      <c r="G232" s="219"/>
      <c r="H232" s="211"/>
    </row>
    <row r="233" spans="1:8" s="210" customFormat="1" ht="13.35" customHeight="1">
      <c r="A233" s="152" t="s">
        <v>848</v>
      </c>
      <c r="B233" s="203">
        <f>IF(A233="*",INT(MAX(B$84:B232)+1), IF(A233="**",ROUNDDOWN(MAX(B$84:B232)+0.01,2), IF(A233="***",MAX(B$84:B232)+0.01,0)))</f>
        <v>2.14</v>
      </c>
      <c r="C233" s="841" t="s">
        <v>893</v>
      </c>
      <c r="D233" s="518"/>
      <c r="E233" s="518"/>
      <c r="F233" s="227"/>
      <c r="G233" s="227"/>
      <c r="H233" s="227"/>
    </row>
    <row r="234" spans="1:8" s="210" customFormat="1" ht="17.25" customHeight="1">
      <c r="B234" s="203"/>
      <c r="C234" s="841"/>
      <c r="D234" s="226" t="s">
        <v>739</v>
      </c>
      <c r="E234" s="225">
        <v>90</v>
      </c>
      <c r="F234" s="728"/>
      <c r="G234" s="224">
        <f>E234*F234</f>
        <v>0</v>
      </c>
      <c r="H234" s="227"/>
    </row>
    <row r="235" spans="1:8" s="210" customFormat="1" ht="12.75">
      <c r="B235" s="203"/>
      <c r="C235" s="518"/>
      <c r="D235" s="223"/>
      <c r="E235" s="222"/>
      <c r="F235" s="221"/>
      <c r="G235" s="220"/>
      <c r="H235" s="227"/>
    </row>
    <row r="236" spans="1:8" s="202" customFormat="1" ht="13.5" thickBot="1">
      <c r="B236" s="203"/>
      <c r="C236" s="308"/>
      <c r="D236" s="236"/>
      <c r="E236" s="235"/>
      <c r="F236" s="234"/>
      <c r="G236" s="233"/>
    </row>
    <row r="237" spans="1:8" s="202" customFormat="1" ht="13.5" thickBot="1">
      <c r="B237" s="203"/>
      <c r="C237" s="240" t="str">
        <f>"UKUPNO "&amp;ROUNDDOWN(B233,0)</f>
        <v>UKUPNO 2</v>
      </c>
      <c r="D237" s="207"/>
      <c r="E237" s="206"/>
      <c r="F237" s="205"/>
      <c r="G237" s="729">
        <f>SUM(G141:G235)</f>
        <v>0</v>
      </c>
    </row>
    <row r="238" spans="1:8" s="202" customFormat="1" ht="13.5" thickBot="1">
      <c r="B238" s="203"/>
      <c r="C238" s="308"/>
      <c r="D238" s="155"/>
      <c r="E238" s="154"/>
      <c r="F238" s="200"/>
      <c r="G238" s="200"/>
      <c r="H238" s="200"/>
    </row>
    <row r="239" spans="1:8" s="152" customFormat="1" ht="13.5" thickBot="1">
      <c r="A239" s="152" t="s">
        <v>870</v>
      </c>
      <c r="B239" s="238">
        <f>IF(A239="*",INT(MAX(B$84:B238)+1), IF(A239="**",ROUNDDOWN(MAX(B$84:B238)+0.01,2), IF(A239="***",MAX(B$84:B238)+0.01,0)))</f>
        <v>3</v>
      </c>
      <c r="C239" s="237" t="s">
        <v>938</v>
      </c>
      <c r="D239" s="236"/>
      <c r="E239" s="235"/>
      <c r="F239" s="234"/>
      <c r="G239" s="233"/>
    </row>
    <row r="240" spans="1:8" s="180" customFormat="1" ht="12.75">
      <c r="A240" s="232"/>
      <c r="B240" s="203"/>
      <c r="C240" s="231"/>
      <c r="D240" s="231"/>
      <c r="E240" s="231"/>
      <c r="F240" s="230"/>
      <c r="G240" s="717"/>
      <c r="H240" s="229"/>
    </row>
    <row r="241" spans="1:8" s="180" customFormat="1" ht="12.75" customHeight="1">
      <c r="A241" s="202" t="s">
        <v>848</v>
      </c>
      <c r="B241" s="203">
        <f>IF(A241="*",INT(MAX(B$84:B240)+1), IF(A241="**",ROUNDDOWN(MAX(B$84:B240)+0.01,2), IF(A241="***",MAX(B$84:B240)+0.01,0)))</f>
        <v>3.01</v>
      </c>
      <c r="C241" s="849" t="s">
        <v>1141</v>
      </c>
      <c r="D241" s="294"/>
      <c r="E241" s="294"/>
      <c r="F241" s="229"/>
      <c r="G241" s="229"/>
      <c r="H241" s="229"/>
    </row>
    <row r="242" spans="1:8" s="276" customFormat="1" ht="12.75">
      <c r="A242" s="278"/>
      <c r="B242" s="203"/>
      <c r="C242" s="849"/>
      <c r="D242" s="294"/>
      <c r="E242" s="294"/>
      <c r="F242" s="229"/>
      <c r="G242" s="229"/>
      <c r="H242" s="229"/>
    </row>
    <row r="243" spans="1:8" s="276" customFormat="1" ht="12.75">
      <c r="A243" s="278"/>
      <c r="B243" s="203"/>
      <c r="C243" s="849"/>
      <c r="D243" s="294"/>
      <c r="E243" s="294"/>
      <c r="F243" s="229"/>
      <c r="G243" s="229"/>
      <c r="H243" s="229"/>
    </row>
    <row r="244" spans="1:8" s="276" customFormat="1" ht="12.75">
      <c r="A244" s="278"/>
      <c r="B244" s="203"/>
      <c r="C244" s="849"/>
      <c r="D244" s="294"/>
      <c r="E244" s="294"/>
      <c r="F244" s="229"/>
      <c r="G244" s="229"/>
      <c r="H244" s="229"/>
    </row>
    <row r="245" spans="1:8" s="276" customFormat="1" ht="12.75">
      <c r="A245" s="278"/>
      <c r="B245" s="203"/>
      <c r="C245" s="849"/>
      <c r="D245" s="294"/>
      <c r="E245" s="294"/>
      <c r="F245" s="229"/>
      <c r="G245" s="229"/>
      <c r="H245" s="229"/>
    </row>
    <row r="246" spans="1:8" s="180" customFormat="1" ht="12.75" customHeight="1">
      <c r="A246" s="232"/>
      <c r="B246" s="203"/>
      <c r="C246" s="849"/>
      <c r="D246" s="294"/>
      <c r="E246" s="294"/>
      <c r="F246" s="230"/>
      <c r="G246" s="717"/>
      <c r="H246" s="229"/>
    </row>
    <row r="247" spans="1:8" s="180" customFormat="1" ht="12.75">
      <c r="A247" s="232"/>
      <c r="B247" s="203"/>
      <c r="C247" s="849"/>
      <c r="D247" s="294"/>
      <c r="E247" s="294"/>
      <c r="F247" s="230"/>
      <c r="G247" s="717"/>
      <c r="H247" s="229"/>
    </row>
    <row r="248" spans="1:8" s="180" customFormat="1" ht="12.75">
      <c r="A248" s="232"/>
      <c r="B248" s="203"/>
      <c r="C248" s="849"/>
      <c r="D248" s="294"/>
      <c r="E248" s="294"/>
      <c r="F248" s="230"/>
      <c r="G248" s="717"/>
      <c r="H248" s="229"/>
    </row>
    <row r="249" spans="1:8" s="180" customFormat="1" ht="12.75">
      <c r="A249" s="232"/>
      <c r="B249" s="203"/>
      <c r="C249" s="849"/>
      <c r="D249" s="294"/>
      <c r="E249" s="294"/>
      <c r="F249" s="230"/>
      <c r="G249" s="717"/>
      <c r="H249" s="229"/>
    </row>
    <row r="250" spans="1:8" s="180" customFormat="1" ht="12.75">
      <c r="A250" s="232"/>
      <c r="B250" s="203"/>
      <c r="C250" s="849"/>
      <c r="D250" s="294"/>
      <c r="E250" s="294"/>
      <c r="F250" s="230"/>
      <c r="G250" s="717"/>
      <c r="H250" s="229"/>
    </row>
    <row r="251" spans="1:8" s="180" customFormat="1" ht="12.75" customHeight="1">
      <c r="A251" s="232"/>
      <c r="B251" s="203"/>
      <c r="C251" s="849"/>
      <c r="D251" s="294"/>
      <c r="E251" s="294"/>
      <c r="F251" s="230"/>
      <c r="G251" s="717"/>
      <c r="H251" s="229"/>
    </row>
    <row r="252" spans="1:8" s="180" customFormat="1" ht="12.75">
      <c r="A252" s="232"/>
      <c r="B252" s="203"/>
      <c r="C252" s="849"/>
      <c r="D252" s="294"/>
      <c r="E252" s="294"/>
      <c r="F252" s="230"/>
      <c r="G252" s="717"/>
      <c r="H252" s="229"/>
    </row>
    <row r="253" spans="1:8" s="180" customFormat="1" ht="12.75">
      <c r="A253" s="232"/>
      <c r="B253" s="203"/>
      <c r="C253" s="849"/>
      <c r="D253" s="294"/>
      <c r="E253" s="294"/>
      <c r="F253" s="230"/>
      <c r="G253" s="717"/>
      <c r="H253" s="229"/>
    </row>
    <row r="254" spans="1:8" s="180" customFormat="1" ht="12.75">
      <c r="A254" s="232"/>
      <c r="B254" s="203"/>
      <c r="C254" s="849"/>
      <c r="D254" s="294"/>
      <c r="E254" s="294"/>
      <c r="F254" s="230"/>
      <c r="G254" s="717"/>
      <c r="H254" s="229"/>
    </row>
    <row r="255" spans="1:8" s="180" customFormat="1" ht="12.75">
      <c r="A255" s="232"/>
      <c r="B255" s="203"/>
      <c r="C255" s="849"/>
      <c r="D255" s="294"/>
      <c r="E255" s="294"/>
      <c r="F255" s="230"/>
      <c r="G255" s="717"/>
      <c r="H255" s="229"/>
    </row>
    <row r="256" spans="1:8" s="276" customFormat="1" ht="12.75" customHeight="1">
      <c r="B256" s="203"/>
      <c r="C256" s="849"/>
      <c r="D256" s="307"/>
      <c r="E256" s="307"/>
      <c r="F256" s="274"/>
      <c r="G256" s="274"/>
      <c r="H256" s="274"/>
    </row>
    <row r="257" spans="2:8" s="276" customFormat="1" ht="12.75" customHeight="1">
      <c r="B257" s="203"/>
      <c r="C257" s="849"/>
      <c r="D257" s="307"/>
      <c r="E257" s="307"/>
      <c r="F257" s="274"/>
      <c r="G257" s="274"/>
      <c r="H257" s="274"/>
    </row>
    <row r="258" spans="2:8" s="276" customFormat="1" ht="12.75" customHeight="1">
      <c r="B258" s="203"/>
      <c r="C258" s="849"/>
      <c r="D258" s="307"/>
      <c r="E258" s="307"/>
      <c r="F258" s="274"/>
      <c r="G258" s="274"/>
      <c r="H258" s="274"/>
    </row>
    <row r="259" spans="2:8" s="276" customFormat="1" ht="12.75" customHeight="1">
      <c r="B259" s="203"/>
      <c r="C259" s="849"/>
      <c r="D259" s="307"/>
      <c r="E259" s="307"/>
      <c r="F259" s="274"/>
      <c r="G259" s="274"/>
      <c r="H259" s="274"/>
    </row>
    <row r="260" spans="2:8" s="276" customFormat="1" ht="12.75" customHeight="1">
      <c r="B260" s="203"/>
      <c r="C260" s="849"/>
      <c r="D260" s="307"/>
      <c r="E260" s="307"/>
      <c r="F260" s="274"/>
      <c r="G260" s="274"/>
      <c r="H260" s="274"/>
    </row>
    <row r="261" spans="2:8" s="276" customFormat="1" ht="12.75" customHeight="1">
      <c r="B261" s="203"/>
      <c r="C261" s="849"/>
      <c r="D261" s="307"/>
      <c r="E261" s="307"/>
      <c r="F261" s="274"/>
      <c r="G261" s="274"/>
      <c r="H261" s="274"/>
    </row>
    <row r="262" spans="2:8" s="276" customFormat="1" ht="12.75">
      <c r="B262" s="203"/>
      <c r="C262" s="849"/>
      <c r="D262" s="306"/>
      <c r="E262" s="305"/>
      <c r="F262" s="274"/>
      <c r="G262" s="274"/>
      <c r="H262" s="274"/>
    </row>
    <row r="263" spans="2:8" s="210" customFormat="1" ht="13.5" customHeight="1">
      <c r="B263" s="203"/>
      <c r="C263" s="849"/>
      <c r="D263" s="304"/>
      <c r="E263" s="295"/>
      <c r="F263" s="211"/>
      <c r="G263" s="211"/>
      <c r="H263" s="211"/>
    </row>
    <row r="264" spans="2:8" s="210" customFormat="1" ht="12.75">
      <c r="B264" s="203"/>
      <c r="C264" s="849"/>
      <c r="D264" s="303"/>
      <c r="E264" s="295"/>
      <c r="F264" s="211"/>
      <c r="G264" s="211"/>
      <c r="H264" s="211"/>
    </row>
    <row r="265" spans="2:8" s="210" customFormat="1" ht="12.75">
      <c r="B265" s="203"/>
      <c r="C265" s="849"/>
      <c r="D265" s="303"/>
      <c r="E265" s="295"/>
      <c r="F265" s="211"/>
      <c r="G265" s="211"/>
      <c r="H265" s="211"/>
    </row>
    <row r="266" spans="2:8" s="210" customFormat="1" ht="12.75">
      <c r="B266" s="203"/>
      <c r="C266" s="849"/>
      <c r="D266" s="303"/>
      <c r="E266" s="295"/>
      <c r="F266" s="211"/>
      <c r="G266" s="211"/>
      <c r="H266" s="211"/>
    </row>
    <row r="267" spans="2:8" s="210" customFormat="1" ht="12.75">
      <c r="B267" s="203"/>
      <c r="C267" s="849"/>
      <c r="D267" s="303"/>
      <c r="E267" s="295"/>
      <c r="F267" s="211"/>
      <c r="G267" s="211"/>
      <c r="H267" s="211"/>
    </row>
    <row r="268" spans="2:8" s="210" customFormat="1" ht="12.75">
      <c r="B268" s="203"/>
      <c r="C268" s="849"/>
      <c r="D268" s="303"/>
      <c r="E268" s="295"/>
      <c r="F268" s="211"/>
      <c r="G268" s="211"/>
      <c r="H268" s="211"/>
    </row>
    <row r="269" spans="2:8" s="210" customFormat="1" ht="12.75">
      <c r="B269" s="203"/>
      <c r="C269" s="849"/>
      <c r="D269" s="303"/>
      <c r="E269" s="295"/>
      <c r="F269" s="211"/>
      <c r="G269" s="211"/>
      <c r="H269" s="211"/>
    </row>
    <row r="270" spans="2:8" s="210" customFormat="1" ht="12.75">
      <c r="B270" s="203"/>
      <c r="C270" s="849"/>
      <c r="D270" s="303"/>
      <c r="E270" s="295"/>
      <c r="F270" s="211"/>
      <c r="G270" s="211"/>
      <c r="H270" s="211"/>
    </row>
    <row r="271" spans="2:8" s="210" customFormat="1" ht="12.75" customHeight="1">
      <c r="B271" s="203"/>
      <c r="C271" s="849"/>
      <c r="D271" s="303"/>
      <c r="E271" s="295"/>
      <c r="F271" s="211"/>
      <c r="G271" s="211"/>
      <c r="H271" s="211"/>
    </row>
    <row r="272" spans="2:8" s="210" customFormat="1" ht="12.75">
      <c r="B272" s="203"/>
      <c r="C272" s="849"/>
      <c r="D272" s="303"/>
      <c r="E272" s="295"/>
      <c r="F272" s="211"/>
      <c r="G272" s="211"/>
      <c r="H272" s="211"/>
    </row>
    <row r="273" spans="2:8" s="210" customFormat="1" ht="12.75" customHeight="1">
      <c r="B273" s="203"/>
      <c r="C273" s="849"/>
      <c r="D273" s="303"/>
      <c r="E273" s="295"/>
      <c r="F273" s="211"/>
      <c r="G273" s="211"/>
      <c r="H273" s="211"/>
    </row>
    <row r="274" spans="2:8" s="210" customFormat="1" ht="12.75" customHeight="1">
      <c r="B274" s="203"/>
      <c r="C274" s="849"/>
      <c r="D274" s="303"/>
      <c r="E274" s="295"/>
      <c r="F274" s="211"/>
      <c r="G274" s="211"/>
      <c r="H274" s="211"/>
    </row>
    <row r="275" spans="2:8" s="210" customFormat="1" ht="12.75" customHeight="1">
      <c r="B275" s="203"/>
      <c r="C275" s="849"/>
      <c r="D275" s="304"/>
      <c r="E275" s="295"/>
      <c r="F275" s="211"/>
      <c r="G275" s="211"/>
      <c r="H275" s="211"/>
    </row>
    <row r="276" spans="2:8" s="210" customFormat="1" ht="42" customHeight="1">
      <c r="B276" s="203"/>
      <c r="C276" s="849"/>
      <c r="D276" s="303"/>
      <c r="E276" s="295"/>
      <c r="F276" s="211"/>
      <c r="G276" s="211"/>
      <c r="H276" s="211"/>
    </row>
    <row r="277" spans="2:8" s="210" customFormat="1" ht="12.75">
      <c r="B277" s="203"/>
      <c r="C277" s="519" t="s">
        <v>937</v>
      </c>
      <c r="F277" s="211"/>
      <c r="G277" s="211"/>
      <c r="H277" s="211"/>
    </row>
    <row r="278" spans="2:8" s="210" customFormat="1" ht="12.75">
      <c r="B278" s="203"/>
      <c r="C278" s="519" t="s">
        <v>936</v>
      </c>
      <c r="F278" s="211"/>
      <c r="G278" s="211"/>
      <c r="H278" s="211"/>
    </row>
    <row r="279" spans="2:8" s="210" customFormat="1" ht="12.75">
      <c r="B279" s="203"/>
      <c r="C279" s="519" t="s">
        <v>935</v>
      </c>
      <c r="F279" s="211"/>
      <c r="G279" s="211"/>
      <c r="H279" s="211"/>
    </row>
    <row r="280" spans="2:8" s="210" customFormat="1" ht="12.75">
      <c r="B280" s="203"/>
      <c r="C280" s="519" t="s">
        <v>934</v>
      </c>
      <c r="F280" s="211"/>
      <c r="G280" s="211"/>
      <c r="H280" s="211"/>
    </row>
    <row r="281" spans="2:8" s="210" customFormat="1" ht="12.75">
      <c r="B281" s="203"/>
      <c r="C281" s="519" t="s">
        <v>933</v>
      </c>
      <c r="F281" s="211"/>
      <c r="G281" s="211"/>
      <c r="H281" s="211"/>
    </row>
    <row r="282" spans="2:8" s="210" customFormat="1" ht="12.75">
      <c r="B282" s="203"/>
      <c r="C282" s="519" t="s">
        <v>932</v>
      </c>
      <c r="F282" s="211"/>
      <c r="G282" s="211"/>
      <c r="H282" s="211"/>
    </row>
    <row r="283" spans="2:8" s="210" customFormat="1" ht="12.75">
      <c r="B283" s="203"/>
      <c r="C283" s="519" t="s">
        <v>931</v>
      </c>
      <c r="F283" s="211"/>
      <c r="G283" s="211"/>
      <c r="H283" s="211"/>
    </row>
    <row r="284" spans="2:8" s="210" customFormat="1" ht="12.75">
      <c r="B284" s="203"/>
      <c r="C284" s="519" t="s">
        <v>930</v>
      </c>
      <c r="F284" s="211"/>
      <c r="G284" s="211"/>
      <c r="H284" s="211"/>
    </row>
    <row r="285" spans="2:8" s="210" customFormat="1" ht="12.75" customHeight="1">
      <c r="B285" s="203"/>
      <c r="C285" s="519" t="s">
        <v>929</v>
      </c>
      <c r="F285" s="211"/>
      <c r="G285" s="211"/>
      <c r="H285" s="211"/>
    </row>
    <row r="286" spans="2:8" s="210" customFormat="1" ht="12.75" customHeight="1">
      <c r="B286" s="203"/>
      <c r="C286" s="519" t="s">
        <v>928</v>
      </c>
      <c r="F286" s="211"/>
      <c r="G286" s="211"/>
      <c r="H286" s="211"/>
    </row>
    <row r="287" spans="2:8" s="210" customFormat="1" ht="12.75">
      <c r="B287" s="203"/>
      <c r="C287" s="519" t="s">
        <v>927</v>
      </c>
      <c r="F287" s="211"/>
      <c r="G287" s="211"/>
      <c r="H287" s="211"/>
    </row>
    <row r="288" spans="2:8" s="210" customFormat="1" ht="12.75">
      <c r="B288" s="203"/>
      <c r="C288" s="519" t="s">
        <v>926</v>
      </c>
      <c r="F288" s="211"/>
      <c r="G288" s="211"/>
      <c r="H288" s="211"/>
    </row>
    <row r="289" spans="1:14" s="210" customFormat="1" ht="12.75">
      <c r="B289" s="203"/>
      <c r="C289" s="519" t="s">
        <v>925</v>
      </c>
      <c r="F289" s="211"/>
      <c r="G289" s="211"/>
      <c r="H289" s="211"/>
    </row>
    <row r="290" spans="1:14" s="210" customFormat="1" ht="12.75">
      <c r="B290" s="203"/>
      <c r="C290" s="519" t="s">
        <v>924</v>
      </c>
      <c r="F290" s="211"/>
      <c r="G290" s="211"/>
      <c r="H290" s="211"/>
    </row>
    <row r="291" spans="1:14" s="210" customFormat="1" ht="12.75">
      <c r="B291" s="203"/>
      <c r="C291" s="519" t="s">
        <v>923</v>
      </c>
      <c r="F291" s="211"/>
      <c r="G291" s="211"/>
      <c r="H291" s="211"/>
    </row>
    <row r="292" spans="1:14" s="210" customFormat="1" ht="12.75">
      <c r="B292" s="203"/>
      <c r="C292" s="519" t="s">
        <v>922</v>
      </c>
      <c r="F292" s="211"/>
      <c r="G292" s="211"/>
      <c r="H292" s="211"/>
    </row>
    <row r="293" spans="1:14" s="210" customFormat="1" ht="12.75">
      <c r="B293" s="203"/>
      <c r="C293" s="519" t="s">
        <v>921</v>
      </c>
      <c r="D293" s="226" t="s">
        <v>228</v>
      </c>
      <c r="E293" s="225">
        <v>1</v>
      </c>
      <c r="F293" s="730"/>
      <c r="G293" s="224">
        <f>E293*F293</f>
        <v>0</v>
      </c>
      <c r="H293" s="211"/>
    </row>
    <row r="294" spans="1:14" s="210" customFormat="1" ht="12.75">
      <c r="B294" s="203"/>
      <c r="C294" s="519"/>
      <c r="F294" s="211"/>
      <c r="G294" s="211"/>
      <c r="H294" s="211"/>
    </row>
    <row r="295" spans="1:14" s="180" customFormat="1" ht="12.75" customHeight="1">
      <c r="A295" s="202" t="s">
        <v>848</v>
      </c>
      <c r="B295" s="203">
        <f>IF(A295="*",INT(MAX(B$84:B294)+1), IF(A295="**",ROUNDDOWN(MAX(B$84:B294)+0.01,2), IF(A295="***",MAX(B$84:B294)+0.01,0)))</f>
        <v>3.02</v>
      </c>
      <c r="C295" s="846" t="s">
        <v>1142</v>
      </c>
      <c r="D295" s="503"/>
      <c r="E295" s="503"/>
      <c r="F295" s="274"/>
      <c r="G295" s="274"/>
      <c r="H295" s="274"/>
      <c r="L295" s="511"/>
      <c r="M295" s="511"/>
      <c r="N295" s="511"/>
    </row>
    <row r="296" spans="1:14" s="273" customFormat="1" ht="12.75">
      <c r="B296" s="203"/>
      <c r="C296" s="846"/>
      <c r="D296" s="503"/>
      <c r="E296" s="503"/>
      <c r="F296" s="274"/>
      <c r="G296" s="274"/>
      <c r="H296" s="274"/>
    </row>
    <row r="297" spans="1:14" s="273" customFormat="1" ht="12.75">
      <c r="B297" s="203"/>
      <c r="C297" s="846"/>
      <c r="D297" s="503"/>
      <c r="E297" s="503"/>
      <c r="F297" s="274"/>
      <c r="G297" s="274"/>
      <c r="H297" s="274"/>
    </row>
    <row r="298" spans="1:14" s="273" customFormat="1" ht="18.75" customHeight="1">
      <c r="B298" s="203"/>
      <c r="C298" s="846"/>
      <c r="D298" s="226" t="s">
        <v>228</v>
      </c>
      <c r="E298" s="225">
        <v>1</v>
      </c>
      <c r="F298" s="730"/>
      <c r="G298" s="224">
        <f>E298*F298</f>
        <v>0</v>
      </c>
      <c r="H298" s="274"/>
    </row>
    <row r="299" spans="1:14" s="180" customFormat="1" ht="12.75">
      <c r="B299" s="203"/>
      <c r="C299" s="503"/>
      <c r="D299" s="223"/>
      <c r="E299" s="222"/>
      <c r="F299" s="221"/>
      <c r="G299" s="220"/>
      <c r="H299" s="229"/>
    </row>
    <row r="300" spans="1:14" s="180" customFormat="1" ht="12.75" customHeight="1">
      <c r="A300" s="293" t="s">
        <v>848</v>
      </c>
      <c r="B300" s="203">
        <f>IF(A300="*",INT(MAX(B$84:B299)+1), IF(A300="**",ROUNDDOWN(MAX(B$84:B299)+0.01,2), IF(A300="***",MAX(B$84:B299)+0.01,0)))</f>
        <v>3.03</v>
      </c>
      <c r="C300" s="846" t="s">
        <v>1143</v>
      </c>
      <c r="D300" s="503"/>
      <c r="E300" s="503"/>
      <c r="F300" s="274"/>
      <c r="G300" s="274"/>
      <c r="H300" s="274"/>
      <c r="L300" s="511"/>
      <c r="M300" s="511"/>
      <c r="N300" s="511"/>
    </row>
    <row r="301" spans="1:14" s="273" customFormat="1" ht="12.75">
      <c r="B301" s="203"/>
      <c r="C301" s="846"/>
      <c r="D301" s="503"/>
      <c r="E301" s="503"/>
      <c r="F301" s="274"/>
      <c r="G301" s="274"/>
      <c r="H301" s="274"/>
    </row>
    <row r="302" spans="1:14" s="273" customFormat="1" ht="12.75">
      <c r="B302" s="203"/>
      <c r="C302" s="846"/>
      <c r="D302" s="503"/>
      <c r="E302" s="503"/>
      <c r="F302" s="274"/>
      <c r="G302" s="274"/>
      <c r="H302" s="274"/>
    </row>
    <row r="303" spans="1:14" s="273" customFormat="1" ht="17.25" customHeight="1">
      <c r="B303" s="203"/>
      <c r="C303" s="846"/>
      <c r="D303" s="290" t="s">
        <v>228</v>
      </c>
      <c r="E303" s="225">
        <v>1</v>
      </c>
      <c r="F303" s="730"/>
      <c r="G303" s="289">
        <f>E303*F303</f>
        <v>0</v>
      </c>
      <c r="H303" s="274"/>
    </row>
    <row r="304" spans="1:14" s="180" customFormat="1" ht="12.75">
      <c r="B304" s="203"/>
      <c r="C304" s="503"/>
      <c r="D304" s="223"/>
      <c r="E304" s="222"/>
      <c r="F304" s="221"/>
      <c r="G304" s="220"/>
      <c r="H304" s="229"/>
    </row>
    <row r="305" spans="1:14" s="180" customFormat="1" ht="12.75" customHeight="1">
      <c r="A305" s="202" t="s">
        <v>848</v>
      </c>
      <c r="B305" s="203">
        <f>IF(A305="*",INT(MAX(B$84:B304)+1), IF(A305="**",ROUNDDOWN(MAX(B$84:B304)+0.01,2), IF(A305="***",MAX(B$84:B304)+0.01,0)))</f>
        <v>3.04</v>
      </c>
      <c r="C305" s="846" t="s">
        <v>1193</v>
      </c>
      <c r="D305" s="503"/>
      <c r="E305" s="503"/>
      <c r="F305" s="274"/>
      <c r="G305" s="274"/>
      <c r="H305" s="274"/>
      <c r="L305" s="511"/>
      <c r="M305" s="511"/>
      <c r="N305" s="511"/>
    </row>
    <row r="306" spans="1:14" s="273" customFormat="1" ht="12.75">
      <c r="B306" s="203"/>
      <c r="C306" s="846"/>
      <c r="D306" s="503"/>
      <c r="E306" s="503"/>
      <c r="F306" s="274"/>
      <c r="G306" s="274"/>
      <c r="H306" s="274"/>
    </row>
    <row r="307" spans="1:14" s="273" customFormat="1" ht="12.75">
      <c r="B307" s="203"/>
      <c r="C307" s="846"/>
      <c r="D307" s="503"/>
      <c r="E307" s="503"/>
      <c r="F307" s="274"/>
      <c r="G307" s="274"/>
      <c r="H307" s="274"/>
    </row>
    <row r="308" spans="1:14" s="273" customFormat="1" ht="12.75">
      <c r="B308" s="203"/>
      <c r="C308" s="846"/>
      <c r="D308" s="503"/>
      <c r="E308" s="503"/>
      <c r="F308" s="274"/>
      <c r="G308" s="274"/>
      <c r="H308" s="274"/>
    </row>
    <row r="309" spans="1:14" s="180" customFormat="1" ht="12.75">
      <c r="B309" s="203"/>
      <c r="C309" s="846"/>
      <c r="D309" s="503"/>
      <c r="E309" s="503"/>
      <c r="F309" s="229"/>
      <c r="G309" s="229"/>
      <c r="H309" s="229"/>
    </row>
    <row r="310" spans="1:14" s="180" customFormat="1" ht="12.75">
      <c r="B310" s="203"/>
      <c r="C310" s="846"/>
      <c r="D310" s="503"/>
      <c r="E310" s="503"/>
      <c r="F310" s="229"/>
      <c r="G310" s="229"/>
      <c r="H310" s="229"/>
    </row>
    <row r="311" spans="1:14" s="152" customFormat="1" ht="12.75" customHeight="1">
      <c r="B311" s="203"/>
      <c r="C311" s="846"/>
      <c r="D311" s="297"/>
      <c r="E311" s="295"/>
      <c r="F311" s="247"/>
      <c r="G311" s="247"/>
      <c r="H311" s="247"/>
    </row>
    <row r="312" spans="1:14" s="152" customFormat="1" ht="12.75" customHeight="1">
      <c r="B312" s="203"/>
      <c r="C312" s="846"/>
      <c r="D312" s="297"/>
      <c r="E312" s="295"/>
      <c r="F312" s="247"/>
      <c r="G312" s="247"/>
      <c r="H312" s="247"/>
    </row>
    <row r="313" spans="1:14" s="152" customFormat="1" ht="12.75" customHeight="1">
      <c r="B313" s="203"/>
      <c r="C313" s="846"/>
      <c r="D313" s="297"/>
      <c r="E313" s="295"/>
      <c r="F313" s="247"/>
      <c r="G313" s="247"/>
      <c r="H313" s="247"/>
    </row>
    <row r="314" spans="1:14" s="152" customFormat="1" ht="12.75" customHeight="1">
      <c r="B314" s="203"/>
      <c r="C314" s="846"/>
      <c r="D314" s="297"/>
      <c r="E314" s="295"/>
      <c r="F314" s="247"/>
      <c r="G314" s="247"/>
      <c r="H314" s="247"/>
    </row>
    <row r="315" spans="1:14" s="152" customFormat="1" ht="12.75" customHeight="1">
      <c r="B315" s="203"/>
      <c r="C315" s="846"/>
      <c r="D315" s="297"/>
      <c r="E315" s="295"/>
      <c r="F315" s="247"/>
      <c r="G315" s="247"/>
      <c r="H315" s="247"/>
    </row>
    <row r="316" spans="1:14" s="152" customFormat="1" ht="12.75" customHeight="1">
      <c r="B316" s="203"/>
      <c r="C316" s="846"/>
      <c r="D316" s="297"/>
      <c r="E316" s="295"/>
      <c r="F316" s="247"/>
      <c r="G316" s="247"/>
      <c r="H316" s="247"/>
    </row>
    <row r="317" spans="1:14" s="152" customFormat="1" ht="12.75" customHeight="1">
      <c r="B317" s="203"/>
      <c r="C317" s="846"/>
      <c r="D317" s="297"/>
      <c r="E317" s="295"/>
      <c r="F317" s="247"/>
      <c r="G317" s="247"/>
      <c r="H317" s="247"/>
    </row>
    <row r="318" spans="1:14" s="152" customFormat="1" ht="12.75" customHeight="1">
      <c r="B318" s="203"/>
      <c r="C318" s="846"/>
      <c r="D318" s="297"/>
      <c r="E318" s="295"/>
      <c r="F318" s="247"/>
      <c r="G318" s="247"/>
      <c r="H318" s="247"/>
    </row>
    <row r="319" spans="1:14" s="152" customFormat="1" ht="12.75" customHeight="1">
      <c r="B319" s="203"/>
      <c r="C319" s="846"/>
      <c r="D319" s="297"/>
      <c r="E319" s="295"/>
      <c r="F319" s="247"/>
      <c r="G319" s="247"/>
      <c r="H319" s="247"/>
    </row>
    <row r="320" spans="1:14" s="152" customFormat="1" ht="12.75" customHeight="1">
      <c r="B320" s="203"/>
      <c r="C320" s="846"/>
      <c r="D320" s="297"/>
      <c r="E320" s="295"/>
      <c r="F320" s="247"/>
      <c r="G320" s="247"/>
      <c r="H320" s="247"/>
    </row>
    <row r="321" spans="2:8" s="152" customFormat="1" ht="12.75" customHeight="1">
      <c r="B321" s="203"/>
      <c r="C321" s="846"/>
      <c r="D321" s="297"/>
      <c r="E321" s="295"/>
      <c r="F321" s="247"/>
      <c r="G321" s="247"/>
      <c r="H321" s="247"/>
    </row>
    <row r="322" spans="2:8" s="152" customFormat="1" ht="12.75" customHeight="1">
      <c r="B322" s="203"/>
      <c r="C322" s="846"/>
      <c r="D322" s="297"/>
      <c r="E322" s="295"/>
      <c r="F322" s="247"/>
      <c r="G322" s="247"/>
      <c r="H322" s="247"/>
    </row>
    <row r="323" spans="2:8" s="299" customFormat="1" ht="12.75" customHeight="1">
      <c r="B323" s="203"/>
      <c r="C323" s="846"/>
      <c r="D323" s="302"/>
      <c r="E323" s="301"/>
      <c r="F323" s="300"/>
      <c r="G323" s="300"/>
      <c r="H323" s="300"/>
    </row>
    <row r="324" spans="2:8" s="152" customFormat="1" ht="12.75" customHeight="1">
      <c r="B324" s="203"/>
      <c r="C324" s="846"/>
      <c r="D324" s="298"/>
      <c r="E324" s="295"/>
      <c r="F324" s="247"/>
      <c r="G324" s="247"/>
      <c r="H324" s="247"/>
    </row>
    <row r="325" spans="2:8" s="152" customFormat="1" ht="12.75" customHeight="1">
      <c r="B325" s="203"/>
      <c r="C325" s="846"/>
      <c r="D325" s="297"/>
      <c r="E325" s="295"/>
      <c r="F325" s="247"/>
      <c r="G325" s="247"/>
      <c r="H325" s="247"/>
    </row>
    <row r="326" spans="2:8" s="152" customFormat="1" ht="12.75" customHeight="1">
      <c r="B326" s="203"/>
      <c r="C326" s="846"/>
      <c r="D326" s="297"/>
      <c r="E326" s="295"/>
      <c r="F326" s="247"/>
      <c r="G326" s="247"/>
      <c r="H326" s="247"/>
    </row>
    <row r="327" spans="2:8" s="152" customFormat="1" ht="12.75" customHeight="1">
      <c r="B327" s="203"/>
      <c r="C327" s="846"/>
      <c r="D327" s="294"/>
      <c r="E327" s="294"/>
      <c r="F327" s="247"/>
      <c r="G327" s="247"/>
      <c r="H327" s="247"/>
    </row>
    <row r="328" spans="2:8" s="152" customFormat="1" ht="12.75" customHeight="1">
      <c r="B328" s="203"/>
      <c r="C328" s="846"/>
      <c r="D328" s="296"/>
      <c r="E328" s="295"/>
      <c r="F328" s="247"/>
      <c r="G328" s="247"/>
      <c r="H328" s="247"/>
    </row>
    <row r="329" spans="2:8" s="152" customFormat="1" ht="12.75" customHeight="1">
      <c r="B329" s="203"/>
      <c r="C329" s="846"/>
      <c r="D329" s="294"/>
      <c r="E329" s="294"/>
      <c r="F329" s="247"/>
      <c r="G329" s="247"/>
      <c r="H329" s="247"/>
    </row>
    <row r="330" spans="2:8" s="152" customFormat="1" ht="12.75" customHeight="1">
      <c r="B330" s="203"/>
      <c r="C330" s="846"/>
      <c r="D330" s="296"/>
      <c r="E330" s="295"/>
      <c r="F330" s="247"/>
      <c r="G330" s="247"/>
      <c r="H330" s="247"/>
    </row>
    <row r="331" spans="2:8" s="152" customFormat="1" ht="12.75" customHeight="1">
      <c r="B331" s="203"/>
      <c r="C331" s="846"/>
      <c r="D331" s="294"/>
      <c r="E331" s="294"/>
      <c r="F331" s="247"/>
      <c r="G331" s="247"/>
      <c r="H331" s="247"/>
    </row>
    <row r="332" spans="2:8" s="152" customFormat="1" ht="12.75" customHeight="1">
      <c r="B332" s="203"/>
      <c r="C332" s="846"/>
      <c r="D332" s="155"/>
      <c r="E332" s="154"/>
      <c r="F332" s="153"/>
      <c r="G332" s="153"/>
      <c r="H332" s="247"/>
    </row>
    <row r="333" spans="2:8" s="152" customFormat="1" ht="12.75" customHeight="1">
      <c r="B333" s="203"/>
      <c r="C333" s="846"/>
      <c r="D333" s="155"/>
      <c r="E333" s="154"/>
      <c r="F333" s="153"/>
      <c r="G333" s="153"/>
      <c r="H333" s="247"/>
    </row>
    <row r="334" spans="2:8" s="152" customFormat="1" ht="12.75" customHeight="1">
      <c r="B334" s="203"/>
      <c r="C334" s="846"/>
      <c r="D334" s="223"/>
      <c r="E334" s="222"/>
      <c r="F334" s="221"/>
      <c r="G334" s="220"/>
      <c r="H334" s="247"/>
    </row>
    <row r="335" spans="2:8" s="152" customFormat="1" ht="12.75" customHeight="1">
      <c r="B335" s="203"/>
      <c r="C335" s="846"/>
      <c r="D335" s="223"/>
      <c r="E335" s="222"/>
      <c r="F335" s="221"/>
      <c r="G335" s="220"/>
      <c r="H335" s="247"/>
    </row>
    <row r="336" spans="2:8" s="152" customFormat="1" ht="12.75" customHeight="1">
      <c r="B336" s="203"/>
      <c r="C336" s="846"/>
      <c r="D336" s="223"/>
      <c r="E336" s="222"/>
      <c r="F336" s="221"/>
      <c r="G336" s="220"/>
      <c r="H336" s="247"/>
    </row>
    <row r="337" spans="2:8" s="152" customFormat="1" ht="12.75" customHeight="1">
      <c r="B337" s="203"/>
      <c r="C337" s="846"/>
      <c r="D337" s="223"/>
      <c r="E337" s="222"/>
      <c r="F337" s="221"/>
      <c r="G337" s="220"/>
      <c r="H337" s="247"/>
    </row>
    <row r="338" spans="2:8" s="152" customFormat="1" ht="12.75" customHeight="1">
      <c r="B338" s="203"/>
      <c r="C338" s="846"/>
      <c r="D338" s="223"/>
      <c r="E338" s="222"/>
      <c r="F338" s="221"/>
      <c r="G338" s="220"/>
      <c r="H338" s="247"/>
    </row>
    <row r="339" spans="2:8" s="152" customFormat="1" ht="12.75" customHeight="1">
      <c r="B339" s="203"/>
      <c r="C339" s="846"/>
      <c r="D339" s="223"/>
      <c r="E339" s="222"/>
      <c r="F339" s="221"/>
      <c r="G339" s="220"/>
      <c r="H339" s="247"/>
    </row>
    <row r="340" spans="2:8" s="152" customFormat="1" ht="12.75" customHeight="1">
      <c r="B340" s="203"/>
      <c r="C340" s="846"/>
      <c r="D340" s="223"/>
      <c r="E340" s="222"/>
      <c r="F340" s="221"/>
      <c r="G340" s="220"/>
      <c r="H340" s="247"/>
    </row>
    <row r="341" spans="2:8" s="152" customFormat="1" ht="12.75" customHeight="1">
      <c r="B341" s="203"/>
      <c r="C341" s="846"/>
      <c r="D341" s="223"/>
      <c r="E341" s="222"/>
      <c r="F341" s="221"/>
      <c r="G341" s="220"/>
      <c r="H341" s="247"/>
    </row>
    <row r="342" spans="2:8" s="152" customFormat="1" ht="12.75" customHeight="1">
      <c r="B342" s="203"/>
      <c r="C342" s="846"/>
      <c r="D342" s="155"/>
      <c r="E342" s="154"/>
      <c r="F342" s="153"/>
      <c r="G342" s="153"/>
      <c r="H342" s="247"/>
    </row>
    <row r="343" spans="2:8" s="152" customFormat="1" ht="12.75" customHeight="1">
      <c r="B343" s="203"/>
      <c r="C343" s="846"/>
      <c r="D343" s="223"/>
      <c r="E343" s="222"/>
      <c r="F343" s="221"/>
      <c r="G343" s="220"/>
      <c r="H343" s="247"/>
    </row>
    <row r="344" spans="2:8" s="152" customFormat="1" ht="12.75" customHeight="1">
      <c r="B344" s="203"/>
      <c r="C344" s="846"/>
      <c r="D344" s="223"/>
      <c r="E344" s="222"/>
      <c r="F344" s="221"/>
      <c r="G344" s="220"/>
      <c r="H344" s="247"/>
    </row>
    <row r="345" spans="2:8" s="152" customFormat="1" ht="12.75" customHeight="1">
      <c r="B345" s="203"/>
      <c r="C345" s="846"/>
      <c r="D345" s="223"/>
      <c r="E345" s="222"/>
      <c r="F345" s="221"/>
      <c r="G345" s="220"/>
      <c r="H345" s="247"/>
    </row>
    <row r="346" spans="2:8" s="152" customFormat="1" ht="12.75" customHeight="1">
      <c r="B346" s="203"/>
      <c r="C346" s="846"/>
      <c r="D346" s="223"/>
      <c r="E346" s="222"/>
      <c r="F346" s="221"/>
      <c r="G346" s="220"/>
      <c r="H346" s="247"/>
    </row>
    <row r="347" spans="2:8" s="152" customFormat="1" ht="12.75" customHeight="1">
      <c r="B347" s="203"/>
      <c r="C347" s="846"/>
      <c r="D347" s="223"/>
      <c r="E347" s="222"/>
      <c r="F347" s="221"/>
      <c r="G347" s="220"/>
      <c r="H347" s="247"/>
    </row>
    <row r="348" spans="2:8" s="152" customFormat="1" ht="12.75" customHeight="1">
      <c r="B348" s="203"/>
      <c r="C348" s="846"/>
      <c r="D348" s="223"/>
      <c r="E348" s="222"/>
      <c r="F348" s="221"/>
      <c r="G348" s="220"/>
      <c r="H348" s="247"/>
    </row>
    <row r="349" spans="2:8" s="152" customFormat="1" ht="12.75" customHeight="1">
      <c r="B349" s="203"/>
      <c r="C349" s="846"/>
      <c r="D349" s="223"/>
      <c r="E349" s="222"/>
      <c r="F349" s="221"/>
      <c r="G349" s="220"/>
      <c r="H349" s="247"/>
    </row>
    <row r="350" spans="2:8" s="152" customFormat="1" ht="12.75" customHeight="1">
      <c r="B350" s="203"/>
      <c r="C350" s="846"/>
      <c r="D350" s="223"/>
      <c r="E350" s="222"/>
      <c r="F350" s="221"/>
      <c r="G350" s="220"/>
      <c r="H350" s="247"/>
    </row>
    <row r="351" spans="2:8" s="152" customFormat="1" ht="12.75" customHeight="1">
      <c r="B351" s="203"/>
      <c r="C351" s="846"/>
      <c r="D351" s="223"/>
      <c r="E351" s="222"/>
      <c r="F351" s="221"/>
      <c r="G351" s="220"/>
      <c r="H351" s="247"/>
    </row>
    <row r="352" spans="2:8" s="152" customFormat="1" ht="12.75" customHeight="1">
      <c r="B352" s="203"/>
      <c r="C352" s="846"/>
      <c r="D352" s="223"/>
      <c r="E352" s="222"/>
      <c r="F352" s="221"/>
      <c r="G352" s="220"/>
      <c r="H352" s="247"/>
    </row>
    <row r="353" spans="1:14" s="152" customFormat="1" ht="12.75" customHeight="1">
      <c r="B353" s="203"/>
      <c r="C353" s="846"/>
      <c r="D353" s="223"/>
      <c r="E353" s="222"/>
      <c r="F353" s="221"/>
      <c r="G353" s="220"/>
      <c r="H353" s="247"/>
    </row>
    <row r="354" spans="1:14" s="152" customFormat="1" ht="12.75" customHeight="1">
      <c r="B354" s="203"/>
      <c r="C354" s="846"/>
      <c r="D354" s="223"/>
      <c r="E354" s="222"/>
      <c r="F354" s="221"/>
      <c r="G354" s="220"/>
      <c r="H354" s="247"/>
    </row>
    <row r="355" spans="1:14" s="152" customFormat="1" ht="12.75" customHeight="1">
      <c r="B355" s="203"/>
      <c r="C355" s="846"/>
      <c r="D355" s="223"/>
      <c r="E355" s="222"/>
      <c r="F355" s="221"/>
      <c r="G355" s="220"/>
      <c r="H355" s="247"/>
    </row>
    <row r="356" spans="1:14" s="152" customFormat="1" ht="12.75" customHeight="1">
      <c r="B356" s="203"/>
      <c r="C356" s="846"/>
      <c r="D356" s="223"/>
      <c r="E356" s="222"/>
      <c r="F356" s="221"/>
      <c r="G356" s="220"/>
      <c r="H356" s="247"/>
    </row>
    <row r="357" spans="1:14" s="152" customFormat="1" ht="12.75" customHeight="1">
      <c r="B357" s="203"/>
      <c r="C357" s="846"/>
      <c r="D357" s="223"/>
      <c r="E357" s="222"/>
      <c r="F357" s="221"/>
      <c r="G357" s="220"/>
      <c r="H357" s="247"/>
    </row>
    <row r="358" spans="1:14" s="152" customFormat="1" ht="12.75" customHeight="1">
      <c r="B358" s="203"/>
      <c r="C358" s="846"/>
      <c r="D358" s="223"/>
      <c r="E358" s="222"/>
      <c r="F358" s="221"/>
      <c r="G358" s="220"/>
      <c r="H358" s="247"/>
    </row>
    <row r="359" spans="1:14" s="152" customFormat="1" ht="12.75" customHeight="1">
      <c r="B359" s="203"/>
      <c r="C359" s="846"/>
      <c r="D359" s="223"/>
      <c r="E359" s="222"/>
      <c r="F359" s="221"/>
      <c r="G359" s="220"/>
      <c r="H359" s="247"/>
    </row>
    <row r="360" spans="1:14" s="152" customFormat="1" ht="21" customHeight="1">
      <c r="B360" s="203"/>
      <c r="C360" s="846"/>
      <c r="D360" s="226" t="s">
        <v>228</v>
      </c>
      <c r="E360" s="225">
        <v>1</v>
      </c>
      <c r="F360" s="730"/>
      <c r="G360" s="224">
        <f>E360*F360</f>
        <v>0</v>
      </c>
      <c r="H360" s="247"/>
    </row>
    <row r="361" spans="1:14" s="152" customFormat="1" ht="12.75" customHeight="1">
      <c r="B361" s="203"/>
      <c r="C361" s="503"/>
      <c r="D361" s="223"/>
      <c r="E361" s="222"/>
      <c r="F361" s="221"/>
      <c r="G361" s="220"/>
      <c r="H361" s="247"/>
    </row>
    <row r="362" spans="1:14" s="180" customFormat="1" ht="12.75" customHeight="1">
      <c r="A362" s="202" t="s">
        <v>848</v>
      </c>
      <c r="B362" s="203">
        <f>IF(A362="*",INT(MAX(B$84:B361)+1), IF(A362="**",ROUNDDOWN(MAX(B$84:B361)+0.01,2), IF(A362="***",MAX(B$84:B361)+0.01,0)))</f>
        <v>3.05</v>
      </c>
      <c r="C362" s="846" t="s">
        <v>1144</v>
      </c>
      <c r="D362" s="503"/>
      <c r="E362" s="503"/>
      <c r="F362" s="274"/>
      <c r="G362" s="274"/>
      <c r="H362" s="274"/>
      <c r="L362" s="511"/>
      <c r="M362" s="511"/>
      <c r="N362" s="511"/>
    </row>
    <row r="363" spans="1:14" s="273" customFormat="1" ht="15" customHeight="1">
      <c r="B363" s="203"/>
      <c r="C363" s="846"/>
      <c r="D363" s="226" t="s">
        <v>228</v>
      </c>
      <c r="E363" s="225">
        <v>2</v>
      </c>
      <c r="F363" s="730"/>
      <c r="G363" s="224">
        <f>E363*F363</f>
        <v>0</v>
      </c>
      <c r="H363" s="274"/>
    </row>
    <row r="364" spans="1:14" s="273" customFormat="1" ht="12.75">
      <c r="B364" s="203"/>
      <c r="C364" s="503"/>
      <c r="D364" s="223"/>
      <c r="E364" s="222"/>
      <c r="F364" s="221"/>
      <c r="G364" s="220"/>
      <c r="H364" s="274"/>
    </row>
    <row r="365" spans="1:14" s="180" customFormat="1" ht="12.75" customHeight="1">
      <c r="A365" s="202" t="s">
        <v>848</v>
      </c>
      <c r="B365" s="203">
        <f>IF(A365="*",INT(MAX(B$84:B364)+1), IF(A365="**",ROUNDDOWN(MAX(B$84:B364)+0.01,2), IF(A365="***",MAX(B$84:B364)+0.01,0)))</f>
        <v>3.06</v>
      </c>
      <c r="C365" s="846" t="s">
        <v>1145</v>
      </c>
      <c r="D365" s="503"/>
      <c r="E365" s="503"/>
      <c r="F365" s="274"/>
      <c r="G365" s="274"/>
      <c r="H365" s="274"/>
      <c r="L365" s="511"/>
      <c r="M365" s="511"/>
      <c r="N365" s="511"/>
    </row>
    <row r="366" spans="1:14" s="273" customFormat="1" ht="12.75">
      <c r="B366" s="203"/>
      <c r="C366" s="846"/>
      <c r="D366" s="503"/>
      <c r="E366" s="503"/>
      <c r="F366" s="274"/>
      <c r="G366" s="274"/>
      <c r="H366" s="274"/>
    </row>
    <row r="367" spans="1:14" s="273" customFormat="1" ht="12.75">
      <c r="B367" s="203"/>
      <c r="C367" s="846" t="s">
        <v>1159</v>
      </c>
      <c r="D367" s="223"/>
      <c r="E367" s="222"/>
      <c r="F367" s="221"/>
      <c r="G367" s="220"/>
      <c r="H367" s="274"/>
    </row>
    <row r="368" spans="1:14" s="273" customFormat="1" ht="12.75">
      <c r="B368" s="203"/>
      <c r="C368" s="846"/>
      <c r="D368" s="223"/>
      <c r="E368" s="222"/>
      <c r="F368" s="221"/>
      <c r="G368" s="220"/>
      <c r="H368" s="274"/>
    </row>
    <row r="369" spans="1:14" s="273" customFormat="1" ht="12.75">
      <c r="B369" s="203"/>
      <c r="C369" s="846"/>
      <c r="D369" s="223"/>
      <c r="E369" s="222"/>
      <c r="F369" s="221"/>
      <c r="G369" s="220"/>
      <c r="H369" s="274"/>
    </row>
    <row r="370" spans="1:14" s="273" customFormat="1" ht="12.75">
      <c r="B370" s="203"/>
      <c r="C370" s="846"/>
      <c r="D370" s="223"/>
      <c r="E370" s="222"/>
      <c r="F370" s="221"/>
      <c r="G370" s="220"/>
      <c r="H370" s="274"/>
    </row>
    <row r="371" spans="1:14" s="273" customFormat="1" ht="12.75">
      <c r="B371" s="203"/>
      <c r="C371" s="846"/>
      <c r="D371" s="223"/>
      <c r="E371" s="222"/>
      <c r="F371" s="221"/>
      <c r="G371" s="220"/>
      <c r="H371" s="274"/>
    </row>
    <row r="372" spans="1:14" s="273" customFormat="1" ht="12.75">
      <c r="B372" s="203"/>
      <c r="C372" s="846"/>
      <c r="D372" s="223"/>
      <c r="E372" s="222"/>
      <c r="F372" s="221"/>
      <c r="G372" s="220"/>
      <c r="H372" s="274"/>
    </row>
    <row r="373" spans="1:14" s="273" customFormat="1" ht="12.75">
      <c r="B373" s="203"/>
      <c r="C373" s="846"/>
      <c r="D373" s="223"/>
      <c r="E373" s="222"/>
      <c r="F373" s="221"/>
      <c r="G373" s="220"/>
      <c r="H373" s="274"/>
    </row>
    <row r="374" spans="1:14" s="273" customFormat="1" ht="12.75">
      <c r="B374" s="203"/>
      <c r="C374" s="846"/>
      <c r="D374" s="223"/>
      <c r="E374" s="222"/>
      <c r="F374" s="221"/>
      <c r="G374" s="220"/>
      <c r="H374" s="274"/>
    </row>
    <row r="375" spans="1:14" s="273" customFormat="1" ht="12.75">
      <c r="B375" s="203"/>
      <c r="C375" s="846"/>
      <c r="D375" s="223"/>
      <c r="E375" s="222"/>
      <c r="F375" s="221"/>
      <c r="G375" s="220"/>
      <c r="H375" s="274"/>
    </row>
    <row r="376" spans="1:14" s="273" customFormat="1" ht="12.75">
      <c r="B376" s="203"/>
      <c r="C376" s="846"/>
      <c r="D376" s="226" t="s">
        <v>228</v>
      </c>
      <c r="E376" s="225">
        <v>1</v>
      </c>
      <c r="F376" s="730"/>
      <c r="G376" s="224">
        <f>E376*F376</f>
        <v>0</v>
      </c>
      <c r="H376" s="274"/>
    </row>
    <row r="377" spans="1:14" s="273" customFormat="1" ht="12.75">
      <c r="B377" s="203"/>
      <c r="C377" s="503"/>
      <c r="D377" s="223"/>
      <c r="E377" s="222"/>
      <c r="F377" s="221"/>
      <c r="G377" s="220"/>
      <c r="H377" s="274"/>
    </row>
    <row r="378" spans="1:14" s="180" customFormat="1" ht="12.75" customHeight="1">
      <c r="A378" s="202" t="s">
        <v>848</v>
      </c>
      <c r="B378" s="203">
        <f>IF(A378="*",INT(MAX(B$84:B377)+1), IF(A378="**",ROUNDDOWN(MAX(B$84:B377)+0.01,2), IF(A378="***",MAX(B$84:B377)+0.01,0)))</f>
        <v>3.07</v>
      </c>
      <c r="C378" s="846" t="s">
        <v>1146</v>
      </c>
      <c r="D378" s="503"/>
      <c r="E378" s="503"/>
      <c r="F378" s="274"/>
      <c r="G378" s="274"/>
      <c r="H378" s="274"/>
      <c r="L378" s="511"/>
      <c r="M378" s="511"/>
      <c r="N378" s="511"/>
    </row>
    <row r="379" spans="1:14" s="273" customFormat="1" ht="12.75">
      <c r="B379" s="203"/>
      <c r="C379" s="846"/>
      <c r="D379" s="503"/>
      <c r="E379" s="503"/>
      <c r="F379" s="274"/>
      <c r="G379" s="274"/>
      <c r="H379" s="274"/>
    </row>
    <row r="380" spans="1:14" s="273" customFormat="1" ht="12.75">
      <c r="B380" s="203"/>
      <c r="C380" s="503" t="s">
        <v>1115</v>
      </c>
      <c r="D380" s="226" t="s">
        <v>228</v>
      </c>
      <c r="E380" s="225">
        <v>1</v>
      </c>
      <c r="F380" s="730"/>
      <c r="G380" s="224">
        <f>E380*F380</f>
        <v>0</v>
      </c>
      <c r="H380" s="274"/>
    </row>
    <row r="381" spans="1:14" s="273" customFormat="1" ht="12.75">
      <c r="B381" s="203"/>
      <c r="C381" s="503"/>
      <c r="D381" s="223"/>
      <c r="E381" s="222"/>
      <c r="F381" s="221"/>
      <c r="G381" s="220"/>
      <c r="H381" s="274"/>
    </row>
    <row r="382" spans="1:14" s="180" customFormat="1" ht="12.75" customHeight="1">
      <c r="A382" s="293" t="s">
        <v>848</v>
      </c>
      <c r="B382" s="203">
        <f>IF(A382="*",INT(MAX(B$84:B381)+1), IF(A382="**",ROUNDDOWN(MAX(B$84:B381)+0.01,2), IF(A382="***",MAX(B$84:B381)+0.01,0)))</f>
        <v>3.08</v>
      </c>
      <c r="C382" s="846" t="s">
        <v>1147</v>
      </c>
      <c r="D382" s="503"/>
      <c r="E382" s="503"/>
      <c r="F382" s="274"/>
      <c r="G382" s="274"/>
      <c r="H382" s="274"/>
      <c r="L382" s="511"/>
      <c r="M382" s="511"/>
      <c r="N382" s="511"/>
    </row>
    <row r="383" spans="1:14" s="273" customFormat="1" ht="12.75">
      <c r="B383" s="203"/>
      <c r="C383" s="846"/>
      <c r="D383" s="503"/>
      <c r="E383" s="503"/>
      <c r="F383" s="274"/>
      <c r="G383" s="274"/>
      <c r="H383" s="274"/>
    </row>
    <row r="384" spans="1:14" s="273" customFormat="1" ht="12.75">
      <c r="B384" s="203"/>
      <c r="C384" s="503" t="s">
        <v>920</v>
      </c>
      <c r="D384" s="292"/>
      <c r="E384" s="222"/>
      <c r="F384" s="279"/>
      <c r="G384" s="291"/>
      <c r="H384" s="229"/>
    </row>
    <row r="385" spans="1:14" s="273" customFormat="1" ht="12.75">
      <c r="B385" s="203"/>
      <c r="C385" s="503" t="s">
        <v>919</v>
      </c>
      <c r="D385" s="292"/>
      <c r="E385" s="222"/>
      <c r="F385" s="279"/>
      <c r="G385" s="291"/>
      <c r="H385" s="229"/>
    </row>
    <row r="386" spans="1:14" s="273" customFormat="1" ht="12.75">
      <c r="B386" s="203"/>
      <c r="C386" s="503" t="s">
        <v>918</v>
      </c>
      <c r="D386" s="290" t="s">
        <v>228</v>
      </c>
      <c r="E386" s="225">
        <v>1</v>
      </c>
      <c r="F386" s="730"/>
      <c r="G386" s="289">
        <f>E386*F386</f>
        <v>0</v>
      </c>
      <c r="H386" s="229"/>
    </row>
    <row r="387" spans="1:14" s="273" customFormat="1" ht="12.75">
      <c r="B387" s="203"/>
      <c r="C387" s="503"/>
      <c r="D387" s="223"/>
      <c r="E387" s="222"/>
      <c r="F387" s="221"/>
      <c r="G387" s="220"/>
      <c r="H387" s="274"/>
    </row>
    <row r="388" spans="1:14" s="180" customFormat="1" ht="12.75" customHeight="1">
      <c r="A388" s="202" t="s">
        <v>848</v>
      </c>
      <c r="B388" s="203">
        <f>IF(A388="*",INT(MAX(B$84:B387)+1), IF(A388="**",ROUNDDOWN(MAX(B$84:B387)+0.01,2), IF(A388="***",MAX(B$84:B387)+0.01,0)))</f>
        <v>3.09</v>
      </c>
      <c r="C388" s="846" t="s">
        <v>1148</v>
      </c>
      <c r="D388" s="503"/>
      <c r="E388" s="503"/>
      <c r="F388" s="274"/>
      <c r="G388" s="274"/>
      <c r="H388" s="274"/>
      <c r="L388" s="511"/>
      <c r="M388" s="511"/>
      <c r="N388" s="511"/>
    </row>
    <row r="389" spans="1:14" s="273" customFormat="1" ht="12.75">
      <c r="B389" s="203"/>
      <c r="C389" s="846"/>
      <c r="D389" s="503"/>
      <c r="E389" s="503"/>
      <c r="F389" s="274"/>
      <c r="G389" s="274"/>
      <c r="H389" s="274"/>
    </row>
    <row r="390" spans="1:14" s="273" customFormat="1" ht="12.75">
      <c r="B390" s="203"/>
      <c r="C390" s="846"/>
      <c r="D390" s="503"/>
      <c r="E390" s="503"/>
      <c r="F390" s="274"/>
      <c r="G390" s="274"/>
      <c r="H390" s="274"/>
    </row>
    <row r="391" spans="1:14" s="273" customFormat="1" ht="12.75">
      <c r="B391" s="203"/>
      <c r="C391" s="846"/>
      <c r="F391" s="272"/>
      <c r="G391" s="272"/>
      <c r="H391" s="274"/>
    </row>
    <row r="392" spans="1:14" s="273" customFormat="1" ht="12.75">
      <c r="B392" s="203"/>
      <c r="C392" s="846"/>
      <c r="F392" s="272"/>
      <c r="G392" s="272"/>
      <c r="H392" s="274"/>
    </row>
    <row r="393" spans="1:14" s="273" customFormat="1" ht="12.75">
      <c r="B393" s="203"/>
      <c r="C393" s="846"/>
      <c r="F393" s="272"/>
      <c r="G393" s="272"/>
      <c r="H393" s="274"/>
    </row>
    <row r="394" spans="1:14" s="273" customFormat="1" ht="12.75">
      <c r="B394" s="203"/>
      <c r="C394" s="846"/>
      <c r="F394" s="272"/>
      <c r="G394" s="272"/>
      <c r="H394" s="274"/>
    </row>
    <row r="395" spans="1:14" s="273" customFormat="1" ht="12.75">
      <c r="B395" s="203"/>
      <c r="C395" s="846"/>
      <c r="F395" s="272"/>
      <c r="G395" s="272"/>
      <c r="H395" s="274"/>
    </row>
    <row r="396" spans="1:14" s="273" customFormat="1" ht="12.75">
      <c r="B396" s="203"/>
      <c r="C396" s="846"/>
      <c r="F396" s="272"/>
      <c r="G396" s="272"/>
      <c r="H396" s="274"/>
    </row>
    <row r="397" spans="1:14" s="273" customFormat="1" ht="12.75">
      <c r="B397" s="203"/>
      <c r="C397" s="846"/>
      <c r="F397" s="272"/>
      <c r="G397" s="272"/>
      <c r="H397" s="274"/>
    </row>
    <row r="398" spans="1:14" s="273" customFormat="1" ht="12.75">
      <c r="B398" s="203"/>
      <c r="C398" s="846"/>
      <c r="F398" s="272"/>
      <c r="G398" s="272"/>
      <c r="H398" s="274"/>
    </row>
    <row r="399" spans="1:14" s="273" customFormat="1" ht="12.75">
      <c r="B399" s="203"/>
      <c r="C399" s="846"/>
      <c r="F399" s="272"/>
      <c r="G399" s="272"/>
      <c r="H399" s="274"/>
    </row>
    <row r="400" spans="1:14" s="273" customFormat="1" ht="12.75">
      <c r="B400" s="203"/>
      <c r="C400" s="846"/>
      <c r="F400" s="272"/>
      <c r="G400" s="272"/>
      <c r="H400" s="274"/>
    </row>
    <row r="401" spans="1:14" s="273" customFormat="1" ht="12.75">
      <c r="B401" s="203"/>
      <c r="C401" s="846"/>
      <c r="F401" s="272"/>
      <c r="G401" s="272"/>
      <c r="H401" s="274"/>
    </row>
    <row r="402" spans="1:14" s="273" customFormat="1" ht="12.75">
      <c r="B402" s="203"/>
      <c r="C402" s="846"/>
      <c r="F402" s="272"/>
      <c r="G402" s="272"/>
      <c r="H402" s="274"/>
    </row>
    <row r="403" spans="1:14" s="273" customFormat="1" ht="12.75">
      <c r="B403" s="203"/>
      <c r="C403" s="846"/>
      <c r="F403" s="272"/>
      <c r="G403" s="272"/>
      <c r="H403" s="274"/>
    </row>
    <row r="404" spans="1:14" s="273" customFormat="1" ht="12.75">
      <c r="B404" s="203"/>
      <c r="C404" s="846"/>
      <c r="F404" s="272"/>
      <c r="G404" s="272"/>
      <c r="H404" s="274"/>
    </row>
    <row r="405" spans="1:14" s="273" customFormat="1" ht="12.75">
      <c r="B405" s="203"/>
      <c r="C405" s="846"/>
      <c r="F405" s="272"/>
      <c r="G405" s="272"/>
      <c r="H405" s="274"/>
    </row>
    <row r="406" spans="1:14" s="273" customFormat="1" ht="17.25" customHeight="1">
      <c r="B406" s="203"/>
      <c r="C406" s="846"/>
      <c r="D406" s="226" t="s">
        <v>228</v>
      </c>
      <c r="E406" s="225">
        <v>1</v>
      </c>
      <c r="F406" s="730"/>
      <c r="G406" s="224">
        <f>E406*F406</f>
        <v>0</v>
      </c>
      <c r="H406" s="274"/>
    </row>
    <row r="407" spans="1:14" s="273" customFormat="1" ht="12.75">
      <c r="B407" s="203"/>
      <c r="C407" s="503"/>
      <c r="F407" s="272"/>
      <c r="G407" s="272"/>
      <c r="H407" s="274"/>
    </row>
    <row r="408" spans="1:14" s="180" customFormat="1" ht="12.75" customHeight="1">
      <c r="A408" s="202" t="s">
        <v>848</v>
      </c>
      <c r="B408" s="203">
        <f>IF(A408="*",INT(MAX(B$84:B407)+1), IF(A408="**",ROUNDDOWN(MAX(B$84:B407)+0.01,2), IF(A408="***",MAX(B$84:B407)+0.01,0)))</f>
        <v>3.1</v>
      </c>
      <c r="C408" s="846" t="s">
        <v>1149</v>
      </c>
      <c r="D408" s="503"/>
      <c r="E408" s="503"/>
      <c r="F408" s="274"/>
      <c r="G408" s="274"/>
      <c r="H408" s="274"/>
      <c r="L408" s="511"/>
      <c r="M408" s="511"/>
      <c r="N408" s="511"/>
    </row>
    <row r="409" spans="1:14" s="273" customFormat="1" ht="12.75">
      <c r="B409" s="203"/>
      <c r="C409" s="846"/>
      <c r="D409" s="503"/>
      <c r="E409" s="503"/>
      <c r="F409" s="274"/>
      <c r="G409" s="274"/>
      <c r="H409" s="274"/>
    </row>
    <row r="410" spans="1:14" s="273" customFormat="1" ht="12.75">
      <c r="B410" s="203"/>
      <c r="C410" s="846"/>
      <c r="D410" s="503"/>
      <c r="E410" s="503"/>
      <c r="F410" s="274"/>
      <c r="G410" s="274"/>
      <c r="H410" s="274"/>
    </row>
    <row r="411" spans="1:14" s="273" customFormat="1" ht="12.75">
      <c r="B411" s="203"/>
      <c r="C411" s="846"/>
      <c r="F411" s="272"/>
      <c r="G411" s="272"/>
      <c r="H411" s="274"/>
    </row>
    <row r="412" spans="1:14" s="273" customFormat="1" ht="12.75">
      <c r="B412" s="203"/>
      <c r="C412" s="846"/>
      <c r="F412" s="272"/>
      <c r="G412" s="272"/>
      <c r="H412" s="274"/>
    </row>
    <row r="413" spans="1:14" s="273" customFormat="1" ht="12.75">
      <c r="B413" s="203"/>
      <c r="C413" s="846"/>
      <c r="F413" s="272"/>
      <c r="G413" s="272"/>
      <c r="H413" s="274"/>
    </row>
    <row r="414" spans="1:14" s="273" customFormat="1" ht="12.75">
      <c r="B414" s="203"/>
      <c r="C414" s="846"/>
      <c r="F414" s="272"/>
      <c r="G414" s="272"/>
      <c r="H414" s="274"/>
    </row>
    <row r="415" spans="1:14" s="273" customFormat="1" ht="12.75">
      <c r="B415" s="203"/>
      <c r="C415" s="846"/>
      <c r="F415" s="272"/>
      <c r="G415" s="272"/>
      <c r="H415" s="274"/>
    </row>
    <row r="416" spans="1:14" s="273" customFormat="1" ht="12.75">
      <c r="B416" s="203"/>
      <c r="C416" s="846"/>
      <c r="F416" s="272"/>
      <c r="G416" s="272"/>
      <c r="H416" s="274"/>
    </row>
    <row r="417" spans="1:8" s="273" customFormat="1" ht="12.75">
      <c r="B417" s="203"/>
      <c r="C417" s="846"/>
      <c r="F417" s="272"/>
      <c r="G417" s="272"/>
      <c r="H417" s="274"/>
    </row>
    <row r="418" spans="1:8" s="273" customFormat="1" ht="12.75">
      <c r="B418" s="203"/>
      <c r="C418" s="846"/>
      <c r="F418" s="272"/>
      <c r="G418" s="272"/>
      <c r="H418" s="274"/>
    </row>
    <row r="419" spans="1:8" s="273" customFormat="1" ht="12.75">
      <c r="B419" s="203"/>
      <c r="C419" s="846"/>
      <c r="F419" s="272"/>
      <c r="G419" s="272"/>
      <c r="H419" s="274"/>
    </row>
    <row r="420" spans="1:8" s="273" customFormat="1" ht="12.75">
      <c r="B420" s="203"/>
      <c r="C420" s="846"/>
      <c r="F420" s="272"/>
      <c r="G420" s="272"/>
      <c r="H420" s="274"/>
    </row>
    <row r="421" spans="1:8" s="273" customFormat="1" ht="12.75">
      <c r="B421" s="203"/>
      <c r="C421" s="846"/>
      <c r="F421" s="272"/>
      <c r="G421" s="272"/>
      <c r="H421" s="274"/>
    </row>
    <row r="422" spans="1:8" s="273" customFormat="1" ht="12.75">
      <c r="B422" s="203"/>
      <c r="C422" s="846"/>
      <c r="F422" s="272"/>
      <c r="G422" s="272"/>
      <c r="H422" s="274"/>
    </row>
    <row r="423" spans="1:8" s="273" customFormat="1" ht="12.75">
      <c r="B423" s="203"/>
      <c r="C423" s="846"/>
      <c r="F423" s="272"/>
      <c r="G423" s="272"/>
      <c r="H423" s="274"/>
    </row>
    <row r="424" spans="1:8" s="273" customFormat="1" ht="12.75">
      <c r="B424" s="203"/>
      <c r="C424" s="846"/>
      <c r="F424" s="272"/>
      <c r="G424" s="272"/>
      <c r="H424" s="274"/>
    </row>
    <row r="425" spans="1:8" s="273" customFormat="1" ht="12.75">
      <c r="B425" s="203"/>
      <c r="C425" s="846"/>
      <c r="F425" s="272"/>
      <c r="G425" s="272"/>
      <c r="H425" s="274"/>
    </row>
    <row r="426" spans="1:8" s="273" customFormat="1" ht="12.75">
      <c r="B426" s="203"/>
      <c r="C426" s="846"/>
      <c r="F426" s="272"/>
      <c r="G426" s="272"/>
      <c r="H426" s="274"/>
    </row>
    <row r="427" spans="1:8" s="273" customFormat="1" ht="12.75">
      <c r="B427" s="203"/>
      <c r="C427" s="846"/>
      <c r="F427" s="272"/>
      <c r="G427" s="272"/>
      <c r="H427" s="274"/>
    </row>
    <row r="428" spans="1:8" s="273" customFormat="1" ht="16.5" customHeight="1">
      <c r="B428" s="203"/>
      <c r="C428" s="846"/>
      <c r="F428" s="272"/>
      <c r="G428" s="272"/>
      <c r="H428" s="274"/>
    </row>
    <row r="429" spans="1:8" s="273" customFormat="1" ht="12.75">
      <c r="B429" s="203"/>
      <c r="C429" s="288" t="s">
        <v>917</v>
      </c>
      <c r="D429" s="226" t="s">
        <v>228</v>
      </c>
      <c r="E429" s="225">
        <v>1</v>
      </c>
      <c r="F429" s="730"/>
      <c r="G429" s="224">
        <f>E429*F429</f>
        <v>0</v>
      </c>
      <c r="H429" s="274"/>
    </row>
    <row r="430" spans="1:8" s="273" customFormat="1" ht="12.75">
      <c r="B430" s="203"/>
      <c r="C430" s="503"/>
      <c r="D430" s="223"/>
      <c r="E430" s="222"/>
      <c r="F430" s="221"/>
      <c r="G430" s="220"/>
      <c r="H430" s="274"/>
    </row>
    <row r="431" spans="1:8" s="152" customFormat="1" ht="12.75" customHeight="1">
      <c r="A431" s="202" t="s">
        <v>848</v>
      </c>
      <c r="B431" s="203">
        <f>IF(A431="*",INT(MAX(B$84:B430)+1), IF(A431="**",ROUNDDOWN(MAX(B$84:B430)+0.01,2), IF(A431="***",MAX(B$84:B430)+0.01,0)))</f>
        <v>3.11</v>
      </c>
      <c r="C431" s="847" t="s">
        <v>1150</v>
      </c>
      <c r="D431" s="509"/>
      <c r="E431" s="509"/>
      <c r="F431" s="200"/>
      <c r="G431" s="718"/>
      <c r="H431" s="200"/>
    </row>
    <row r="432" spans="1:8" s="152" customFormat="1" ht="12.75">
      <c r="B432" s="203"/>
      <c r="C432" s="847"/>
      <c r="D432" s="509"/>
      <c r="E432" s="509"/>
      <c r="F432" s="200"/>
      <c r="G432" s="718"/>
      <c r="H432" s="200"/>
    </row>
    <row r="433" spans="1:14" s="152" customFormat="1" ht="12.75">
      <c r="A433" s="204"/>
      <c r="B433" s="203"/>
      <c r="C433" s="509"/>
      <c r="D433" s="509"/>
      <c r="E433" s="509"/>
      <c r="F433" s="200"/>
      <c r="G433" s="718"/>
      <c r="H433" s="200"/>
    </row>
    <row r="434" spans="1:14" s="273" customFormat="1" ht="12.75">
      <c r="B434" s="203" t="s">
        <v>1194</v>
      </c>
      <c r="C434" s="503" t="s">
        <v>916</v>
      </c>
      <c r="D434" s="503"/>
      <c r="E434" s="503"/>
      <c r="F434" s="719"/>
      <c r="G434" s="282"/>
      <c r="H434" s="287"/>
    </row>
    <row r="435" spans="1:14" s="273" customFormat="1" ht="12.75" customHeight="1">
      <c r="B435" s="203"/>
      <c r="C435" s="503" t="s">
        <v>1116</v>
      </c>
      <c r="D435" s="503"/>
      <c r="E435" s="283"/>
      <c r="F435" s="287"/>
      <c r="G435" s="282"/>
      <c r="H435" s="287"/>
    </row>
    <row r="436" spans="1:14" s="273" customFormat="1" ht="12.75">
      <c r="B436" s="203"/>
      <c r="C436" s="509" t="s">
        <v>915</v>
      </c>
      <c r="D436" s="509"/>
      <c r="E436" s="509"/>
      <c r="F436" s="287"/>
      <c r="G436" s="282"/>
      <c r="H436" s="287"/>
    </row>
    <row r="437" spans="1:14" s="276" customFormat="1" ht="12.75" customHeight="1">
      <c r="B437" s="203"/>
      <c r="C437" s="509" t="s">
        <v>910</v>
      </c>
      <c r="D437" s="509"/>
      <c r="E437" s="509"/>
      <c r="F437" s="287"/>
      <c r="G437" s="282"/>
      <c r="H437" s="287"/>
      <c r="L437" s="511"/>
      <c r="M437" s="511"/>
      <c r="N437" s="511"/>
    </row>
    <row r="438" spans="1:14" s="276" customFormat="1" ht="12.75" customHeight="1">
      <c r="B438" s="203"/>
      <c r="C438" s="509" t="s">
        <v>914</v>
      </c>
      <c r="D438" s="509"/>
      <c r="E438" s="509"/>
      <c r="F438" s="287"/>
      <c r="G438" s="282"/>
      <c r="H438" s="287"/>
      <c r="L438" s="511"/>
      <c r="M438" s="511"/>
      <c r="N438" s="511"/>
    </row>
    <row r="439" spans="1:14" s="276" customFormat="1" ht="12.75" customHeight="1">
      <c r="B439" s="203"/>
      <c r="C439" s="509" t="s">
        <v>913</v>
      </c>
      <c r="D439" s="226" t="s">
        <v>228</v>
      </c>
      <c r="E439" s="225">
        <v>1</v>
      </c>
      <c r="F439" s="730"/>
      <c r="G439" s="224">
        <f>E439*F439</f>
        <v>0</v>
      </c>
      <c r="H439" s="287"/>
      <c r="L439" s="511"/>
      <c r="M439" s="511"/>
      <c r="N439" s="511"/>
    </row>
    <row r="440" spans="1:14" s="276" customFormat="1" ht="12.75" customHeight="1">
      <c r="B440" s="203"/>
      <c r="C440" s="509"/>
      <c r="D440" s="223"/>
      <c r="E440" s="222"/>
      <c r="F440" s="221"/>
      <c r="G440" s="220"/>
      <c r="H440" s="287"/>
      <c r="L440" s="511"/>
      <c r="M440" s="511"/>
      <c r="N440" s="511"/>
    </row>
    <row r="441" spans="1:14" s="273" customFormat="1" ht="12.75">
      <c r="B441" s="203" t="s">
        <v>1195</v>
      </c>
      <c r="C441" s="503" t="s">
        <v>912</v>
      </c>
      <c r="D441" s="503"/>
      <c r="E441" s="503"/>
      <c r="F441" s="719"/>
      <c r="G441" s="282"/>
      <c r="H441" s="287"/>
    </row>
    <row r="442" spans="1:14" s="273" customFormat="1" ht="12.75" customHeight="1">
      <c r="B442" s="203"/>
      <c r="C442" s="503" t="s">
        <v>1117</v>
      </c>
      <c r="D442" s="503"/>
      <c r="E442" s="283"/>
      <c r="F442" s="287"/>
      <c r="G442" s="282"/>
      <c r="H442" s="287"/>
    </row>
    <row r="443" spans="1:14" s="273" customFormat="1" ht="12.75">
      <c r="B443" s="203"/>
      <c r="C443" s="509" t="s">
        <v>911</v>
      </c>
      <c r="D443" s="509"/>
      <c r="E443" s="509"/>
      <c r="F443" s="287"/>
      <c r="G443" s="282"/>
      <c r="H443" s="287"/>
    </row>
    <row r="444" spans="1:14" s="276" customFormat="1" ht="12.75" customHeight="1">
      <c r="B444" s="203"/>
      <c r="C444" s="509" t="s">
        <v>910</v>
      </c>
      <c r="D444" s="509"/>
      <c r="E444" s="509"/>
      <c r="F444" s="287"/>
      <c r="G444" s="282"/>
      <c r="H444" s="287"/>
      <c r="L444" s="511"/>
      <c r="M444" s="511"/>
      <c r="N444" s="511"/>
    </row>
    <row r="445" spans="1:14" s="276" customFormat="1" ht="12.75" customHeight="1">
      <c r="B445" s="203"/>
      <c r="C445" s="509" t="s">
        <v>909</v>
      </c>
      <c r="D445" s="509"/>
      <c r="E445" s="509"/>
      <c r="F445" s="287"/>
      <c r="G445" s="282"/>
      <c r="H445" s="287"/>
      <c r="L445" s="511"/>
      <c r="M445" s="511"/>
      <c r="N445" s="511"/>
    </row>
    <row r="446" spans="1:14" s="276" customFormat="1" ht="12.75" customHeight="1">
      <c r="B446" s="203"/>
      <c r="C446" s="509" t="s">
        <v>908</v>
      </c>
      <c r="F446" s="274"/>
      <c r="G446" s="274"/>
      <c r="H446" s="287"/>
      <c r="L446" s="511"/>
      <c r="M446" s="511"/>
      <c r="N446" s="511"/>
    </row>
    <row r="447" spans="1:14" s="180" customFormat="1" ht="28.5" customHeight="1">
      <c r="B447" s="203"/>
      <c r="C447" s="510" t="s">
        <v>907</v>
      </c>
      <c r="D447" s="226" t="s">
        <v>228</v>
      </c>
      <c r="E447" s="225">
        <v>1</v>
      </c>
      <c r="F447" s="730"/>
      <c r="G447" s="224">
        <f>E447*F447</f>
        <v>0</v>
      </c>
      <c r="H447" s="277"/>
    </row>
    <row r="448" spans="1:14" s="180" customFormat="1" ht="12.75">
      <c r="B448" s="203"/>
      <c r="C448" s="510"/>
      <c r="D448" s="223"/>
      <c r="E448" s="222"/>
      <c r="F448" s="221"/>
      <c r="G448" s="220"/>
      <c r="H448" s="277"/>
    </row>
    <row r="449" spans="1:14" s="276" customFormat="1" ht="12.75" customHeight="1">
      <c r="A449" s="202" t="s">
        <v>848</v>
      </c>
      <c r="B449" s="203">
        <f>IF(A449="*",INT(MAX(B$84:B448)+1), IF(A449="**",ROUNDDOWN(MAX(B$84:B448)+0.01,2), IF(A449="***",MAX(B$84:B448)+0.01,0)))</f>
        <v>3.12</v>
      </c>
      <c r="C449" s="843" t="s">
        <v>1151</v>
      </c>
      <c r="D449" s="511"/>
      <c r="E449" s="511"/>
      <c r="F449" s="274"/>
      <c r="G449" s="716"/>
      <c r="H449" s="274"/>
      <c r="L449" s="511"/>
      <c r="M449" s="511"/>
      <c r="N449" s="511"/>
    </row>
    <row r="450" spans="1:14" s="276" customFormat="1" ht="12.75">
      <c r="B450" s="203"/>
      <c r="C450" s="843"/>
      <c r="D450" s="511"/>
      <c r="E450" s="511"/>
      <c r="F450" s="274"/>
      <c r="G450" s="716"/>
      <c r="H450" s="274"/>
      <c r="L450" s="511"/>
      <c r="M450" s="511"/>
      <c r="N450" s="511"/>
    </row>
    <row r="451" spans="1:14" s="276" customFormat="1" ht="12.75" customHeight="1">
      <c r="B451" s="203"/>
      <c r="C451" s="843"/>
      <c r="D451" s="511"/>
      <c r="E451" s="511"/>
      <c r="F451" s="274"/>
      <c r="G451" s="716"/>
      <c r="H451" s="274"/>
      <c r="L451" s="511"/>
      <c r="M451" s="511"/>
      <c r="N451" s="511"/>
    </row>
    <row r="452" spans="1:14" s="276" customFormat="1" ht="12.75" customHeight="1">
      <c r="B452" s="203"/>
      <c r="C452" s="843"/>
      <c r="D452" s="511"/>
      <c r="E452" s="511"/>
      <c r="F452" s="274"/>
      <c r="G452" s="716"/>
      <c r="H452" s="274"/>
      <c r="L452" s="511"/>
      <c r="M452" s="511"/>
      <c r="N452" s="511"/>
    </row>
    <row r="453" spans="1:14" s="276" customFormat="1" ht="12.75" customHeight="1">
      <c r="B453" s="203"/>
      <c r="C453" s="843"/>
      <c r="D453" s="511"/>
      <c r="E453" s="511"/>
      <c r="F453" s="274"/>
      <c r="G453" s="716"/>
      <c r="H453" s="274"/>
      <c r="L453" s="511"/>
      <c r="M453" s="511"/>
      <c r="N453" s="511"/>
    </row>
    <row r="454" spans="1:14" s="276" customFormat="1" ht="12.75" customHeight="1">
      <c r="B454" s="203"/>
      <c r="C454" s="843"/>
      <c r="D454" s="511"/>
      <c r="E454" s="511"/>
      <c r="F454" s="274"/>
      <c r="G454" s="716"/>
      <c r="H454" s="274"/>
      <c r="L454" s="511"/>
      <c r="M454" s="511"/>
      <c r="N454" s="511"/>
    </row>
    <row r="455" spans="1:14" s="276" customFormat="1" ht="12.75" customHeight="1">
      <c r="B455" s="203"/>
      <c r="C455" s="286" t="s">
        <v>906</v>
      </c>
      <c r="D455" s="511"/>
      <c r="E455" s="511"/>
      <c r="F455" s="274"/>
      <c r="G455" s="716"/>
      <c r="H455" s="274"/>
      <c r="L455" s="511"/>
      <c r="M455" s="511"/>
      <c r="N455" s="511"/>
    </row>
    <row r="456" spans="1:14" s="210" customFormat="1" ht="12.75" customHeight="1">
      <c r="B456" s="203"/>
      <c r="C456" s="843" t="s">
        <v>1160</v>
      </c>
      <c r="D456" s="511"/>
      <c r="E456" s="511"/>
      <c r="F456" s="284"/>
      <c r="G456" s="211"/>
      <c r="H456" s="211"/>
    </row>
    <row r="457" spans="1:14" s="210" customFormat="1" ht="12.75">
      <c r="B457" s="203"/>
      <c r="C457" s="843"/>
      <c r="D457" s="503"/>
      <c r="E457" s="503"/>
      <c r="F457" s="285"/>
      <c r="G457" s="227"/>
      <c r="H457" s="211"/>
    </row>
    <row r="458" spans="1:14" s="210" customFormat="1" ht="12.75" customHeight="1">
      <c r="B458" s="203"/>
      <c r="C458" s="843" t="s">
        <v>1161</v>
      </c>
      <c r="D458" s="511"/>
      <c r="E458" s="511"/>
      <c r="F458" s="284"/>
      <c r="G458" s="211"/>
      <c r="H458" s="211"/>
    </row>
    <row r="459" spans="1:14" s="210" customFormat="1" ht="12.75">
      <c r="B459" s="203"/>
      <c r="C459" s="843"/>
      <c r="D459" s="503"/>
      <c r="E459" s="503"/>
      <c r="F459" s="285"/>
      <c r="G459" s="227"/>
      <c r="H459" s="211"/>
    </row>
    <row r="460" spans="1:14" s="210" customFormat="1" ht="12.75" customHeight="1">
      <c r="B460" s="203"/>
      <c r="C460" s="286" t="s">
        <v>905</v>
      </c>
      <c r="D460" s="503"/>
      <c r="E460" s="503"/>
      <c r="F460" s="285"/>
      <c r="G460" s="227"/>
      <c r="H460" s="211"/>
    </row>
    <row r="461" spans="1:14" s="210" customFormat="1" ht="12.75" customHeight="1">
      <c r="B461" s="203"/>
      <c r="C461" s="843" t="s">
        <v>904</v>
      </c>
      <c r="D461" s="511"/>
      <c r="E461" s="511"/>
      <c r="F461" s="284"/>
      <c r="G461" s="211"/>
      <c r="H461" s="211"/>
    </row>
    <row r="462" spans="1:14" s="276" customFormat="1" ht="12.75" customHeight="1">
      <c r="B462" s="203"/>
      <c r="C462" s="843"/>
      <c r="D462" s="226" t="s">
        <v>228</v>
      </c>
      <c r="E462" s="225">
        <v>1</v>
      </c>
      <c r="F462" s="730"/>
      <c r="G462" s="224">
        <f>E462*F462</f>
        <v>0</v>
      </c>
      <c r="H462" s="274"/>
      <c r="L462" s="511"/>
      <c r="M462" s="511"/>
      <c r="N462" s="511"/>
    </row>
    <row r="463" spans="1:14" s="180" customFormat="1" ht="12.75">
      <c r="A463" s="276"/>
      <c r="B463" s="203"/>
      <c r="C463" s="512"/>
      <c r="D463" s="275"/>
      <c r="E463" s="283"/>
      <c r="F463" s="272"/>
      <c r="G463" s="282"/>
      <c r="H463" s="282"/>
      <c r="I463" s="276"/>
      <c r="L463" s="499"/>
      <c r="M463" s="499"/>
      <c r="N463" s="499"/>
    </row>
    <row r="464" spans="1:14" s="180" customFormat="1" ht="12.75" customHeight="1">
      <c r="A464" s="278" t="s">
        <v>848</v>
      </c>
      <c r="B464" s="203">
        <f>IF(A464="*",INT(MAX(B$84:B463)+1), IF(A464="**",ROUNDDOWN(MAX(B$84:B463)+0.01,2), IF(A464="***",MAX(B$84:B463)+0.01,0)))</f>
        <v>3.13</v>
      </c>
      <c r="C464" s="844" t="s">
        <v>903</v>
      </c>
      <c r="D464" s="499"/>
      <c r="E464" s="499"/>
      <c r="F464" s="229"/>
      <c r="G464" s="717"/>
      <c r="H464" s="229"/>
    </row>
    <row r="465" spans="1:8" s="180" customFormat="1" ht="12.75">
      <c r="A465" s="232"/>
      <c r="B465" s="203"/>
      <c r="C465" s="844"/>
      <c r="D465" s="499"/>
      <c r="E465" s="499"/>
      <c r="F465" s="229"/>
      <c r="G465" s="717"/>
      <c r="H465" s="229"/>
    </row>
    <row r="466" spans="1:8" s="276" customFormat="1" ht="12.75">
      <c r="B466" s="203"/>
      <c r="C466" s="499" t="s">
        <v>902</v>
      </c>
      <c r="D466" s="226" t="s">
        <v>2</v>
      </c>
      <c r="E466" s="225">
        <v>4</v>
      </c>
      <c r="F466" s="730"/>
      <c r="G466" s="224">
        <f>E466*F466</f>
        <v>0</v>
      </c>
      <c r="H466" s="274"/>
    </row>
    <row r="467" spans="1:8" s="276" customFormat="1" ht="12.75">
      <c r="B467" s="203"/>
      <c r="C467" s="499" t="s">
        <v>899</v>
      </c>
      <c r="D467" s="226" t="s">
        <v>2</v>
      </c>
      <c r="E467" s="225">
        <v>6</v>
      </c>
      <c r="F467" s="730"/>
      <c r="G467" s="224">
        <f>E467*F467</f>
        <v>0</v>
      </c>
      <c r="H467" s="274"/>
    </row>
    <row r="468" spans="1:8" s="276" customFormat="1" ht="12.75">
      <c r="B468" s="203"/>
      <c r="C468" s="499" t="s">
        <v>898</v>
      </c>
      <c r="D468" s="226" t="s">
        <v>2</v>
      </c>
      <c r="E468" s="225">
        <v>6</v>
      </c>
      <c r="F468" s="730"/>
      <c r="G468" s="224">
        <f>E468*F468</f>
        <v>0</v>
      </c>
      <c r="H468" s="274"/>
    </row>
    <row r="469" spans="1:8" s="273" customFormat="1" ht="12.75">
      <c r="B469" s="203"/>
      <c r="C469" s="275"/>
      <c r="D469" s="281"/>
      <c r="E469" s="280"/>
      <c r="F469" s="279"/>
      <c r="G469" s="291"/>
      <c r="H469" s="279"/>
    </row>
    <row r="470" spans="1:8" s="180" customFormat="1" ht="12.75" customHeight="1">
      <c r="A470" s="278" t="s">
        <v>848</v>
      </c>
      <c r="B470" s="203">
        <f>IF(A470="*",INT(MAX(B$84:B469)+1), IF(A470="**",ROUNDDOWN(MAX(B$84:B469)+0.01,2), IF(A470="***",MAX(B$84:B469)+0.01,0)))</f>
        <v>3.14</v>
      </c>
      <c r="C470" s="844" t="s">
        <v>901</v>
      </c>
      <c r="D470" s="499"/>
      <c r="E470" s="499"/>
      <c r="F470" s="229"/>
      <c r="G470" s="717"/>
      <c r="H470" s="229"/>
    </row>
    <row r="471" spans="1:8" s="180" customFormat="1" ht="12.75">
      <c r="A471" s="232"/>
      <c r="B471" s="203"/>
      <c r="C471" s="844"/>
      <c r="D471" s="499"/>
      <c r="E471" s="499"/>
      <c r="F471" s="277"/>
      <c r="G471" s="717"/>
      <c r="H471" s="229"/>
    </row>
    <row r="472" spans="1:8" s="276" customFormat="1" ht="12.75">
      <c r="B472" s="203"/>
      <c r="C472" s="499" t="s">
        <v>899</v>
      </c>
      <c r="D472" s="226" t="s">
        <v>2</v>
      </c>
      <c r="E472" s="225">
        <v>1</v>
      </c>
      <c r="F472" s="730"/>
      <c r="G472" s="224">
        <f>E472*F472</f>
        <v>0</v>
      </c>
      <c r="H472" s="274"/>
    </row>
    <row r="473" spans="1:8" s="276" customFormat="1" ht="12.75">
      <c r="B473" s="203"/>
      <c r="C473" s="499" t="s">
        <v>898</v>
      </c>
      <c r="D473" s="226" t="s">
        <v>2</v>
      </c>
      <c r="E473" s="225">
        <v>1</v>
      </c>
      <c r="F473" s="730"/>
      <c r="G473" s="224">
        <f>E473*F473</f>
        <v>0</v>
      </c>
      <c r="H473" s="274"/>
    </row>
    <row r="474" spans="1:8" s="273" customFormat="1" ht="12.75">
      <c r="B474" s="203"/>
      <c r="C474" s="275"/>
      <c r="D474" s="281"/>
      <c r="E474" s="280"/>
      <c r="F474" s="279"/>
      <c r="G474" s="291"/>
      <c r="H474" s="279"/>
    </row>
    <row r="475" spans="1:8" s="180" customFormat="1" ht="12.75" customHeight="1">
      <c r="A475" s="278" t="s">
        <v>848</v>
      </c>
      <c r="B475" s="203">
        <f>IF(A475="*",INT(MAX(B$84:B474)+1), IF(A475="**",ROUNDDOWN(MAX(B$84:B474)+0.01,2), IF(A475="***",MAX(B$84:B474)+0.01,0)))</f>
        <v>3.15</v>
      </c>
      <c r="C475" s="844" t="s">
        <v>900</v>
      </c>
      <c r="D475" s="499"/>
      <c r="E475" s="499"/>
      <c r="F475" s="229"/>
      <c r="G475" s="717"/>
      <c r="H475" s="229"/>
    </row>
    <row r="476" spans="1:8" s="180" customFormat="1" ht="12.75">
      <c r="A476" s="232"/>
      <c r="B476" s="203"/>
      <c r="C476" s="844"/>
      <c r="D476" s="499"/>
      <c r="E476" s="499"/>
      <c r="F476" s="277"/>
      <c r="G476" s="717"/>
      <c r="H476" s="229"/>
    </row>
    <row r="477" spans="1:8" s="276" customFormat="1" ht="12.75">
      <c r="B477" s="203"/>
      <c r="C477" s="499" t="s">
        <v>899</v>
      </c>
      <c r="D477" s="226" t="s">
        <v>2</v>
      </c>
      <c r="E477" s="225">
        <v>2</v>
      </c>
      <c r="F477" s="730"/>
      <c r="G477" s="224">
        <f>E477*F477</f>
        <v>0</v>
      </c>
      <c r="H477" s="274"/>
    </row>
    <row r="478" spans="1:8" s="276" customFormat="1" ht="12.75">
      <c r="B478" s="203"/>
      <c r="C478" s="499" t="s">
        <v>898</v>
      </c>
      <c r="D478" s="226" t="s">
        <v>2</v>
      </c>
      <c r="E478" s="225">
        <v>2</v>
      </c>
      <c r="F478" s="730"/>
      <c r="G478" s="224">
        <f>E478*F478</f>
        <v>0</v>
      </c>
      <c r="H478" s="274"/>
    </row>
    <row r="479" spans="1:8" s="276" customFormat="1" ht="12.75">
      <c r="B479" s="203"/>
      <c r="C479" s="499"/>
      <c r="D479" s="223"/>
      <c r="E479" s="222"/>
      <c r="F479" s="221"/>
      <c r="G479" s="220"/>
      <c r="H479" s="274"/>
    </row>
    <row r="480" spans="1:8" s="242" customFormat="1" ht="12.75" customHeight="1">
      <c r="A480" s="214" t="s">
        <v>848</v>
      </c>
      <c r="B480" s="203">
        <f>IF(A480="*",INT(MAX(B$84:B479)+1), IF(A480="**",ROUNDDOWN(MAX(B$84:B479)+0.01,2), IF(A480="***",MAX(B$84:B479)+0.01,0)))</f>
        <v>3.16</v>
      </c>
      <c r="C480" s="845" t="s">
        <v>897</v>
      </c>
      <c r="D480" s="521"/>
      <c r="E480" s="521"/>
      <c r="F480" s="272"/>
      <c r="G480" s="272"/>
      <c r="H480" s="272"/>
    </row>
    <row r="481" spans="1:8" s="242" customFormat="1" ht="28.5" customHeight="1">
      <c r="B481" s="203"/>
      <c r="C481" s="845"/>
      <c r="D481" s="226" t="s">
        <v>2</v>
      </c>
      <c r="E481" s="225">
        <v>2</v>
      </c>
      <c r="F481" s="730"/>
      <c r="G481" s="224">
        <f>E481*F481</f>
        <v>0</v>
      </c>
      <c r="H481" s="272"/>
    </row>
    <row r="482" spans="1:8" s="242" customFormat="1" ht="12.75">
      <c r="B482" s="203"/>
      <c r="C482" s="521"/>
      <c r="D482" s="223"/>
      <c r="E482" s="222"/>
      <c r="F482" s="221"/>
      <c r="G482" s="220"/>
      <c r="H482" s="272"/>
    </row>
    <row r="483" spans="1:8" s="210" customFormat="1" ht="12.75" customHeight="1">
      <c r="A483" s="213" t="s">
        <v>848</v>
      </c>
      <c r="B483" s="203">
        <f>IF(A483="*",INT(MAX(B$84:B482)+1), IF(A483="**",ROUNDDOWN(MAX(B$84:B482)+0.01,2), IF(A483="***",MAX(B$84:B482)+0.01,0)))</f>
        <v>3.17</v>
      </c>
      <c r="C483" s="837" t="s">
        <v>1118</v>
      </c>
      <c r="D483" s="502"/>
      <c r="E483" s="502"/>
      <c r="F483" s="271"/>
      <c r="G483" s="720"/>
      <c r="H483" s="271"/>
    </row>
    <row r="484" spans="1:8" s="210" customFormat="1" ht="12.75">
      <c r="A484" s="213"/>
      <c r="B484" s="203"/>
      <c r="C484" s="837"/>
      <c r="D484" s="502"/>
      <c r="E484" s="502"/>
      <c r="F484" s="271"/>
      <c r="G484" s="720"/>
      <c r="H484" s="271"/>
    </row>
    <row r="485" spans="1:8" s="210" customFormat="1" ht="12.75">
      <c r="A485" s="213"/>
      <c r="B485" s="203"/>
      <c r="C485" s="837"/>
      <c r="D485" s="502"/>
      <c r="E485" s="502"/>
      <c r="F485" s="271"/>
      <c r="G485" s="720"/>
      <c r="H485" s="271"/>
    </row>
    <row r="486" spans="1:8" s="210" customFormat="1" ht="27.75" customHeight="1">
      <c r="A486" s="213"/>
      <c r="B486" s="203"/>
      <c r="C486" s="837"/>
      <c r="D486" s="502"/>
      <c r="E486" s="502"/>
      <c r="F486" s="271"/>
      <c r="G486" s="720"/>
      <c r="H486" s="271"/>
    </row>
    <row r="487" spans="1:8" s="210" customFormat="1" ht="12.75">
      <c r="A487" s="213"/>
      <c r="B487" s="203"/>
      <c r="C487" s="502" t="s">
        <v>874</v>
      </c>
      <c r="D487" s="226" t="s">
        <v>739</v>
      </c>
      <c r="E487" s="225">
        <v>15</v>
      </c>
      <c r="F487" s="730"/>
      <c r="G487" s="224">
        <f>E487*F487</f>
        <v>0</v>
      </c>
      <c r="H487" s="271"/>
    </row>
    <row r="488" spans="1:8" s="210" customFormat="1" ht="12.75">
      <c r="A488" s="213"/>
      <c r="B488" s="203"/>
      <c r="C488" s="502" t="s">
        <v>896</v>
      </c>
      <c r="D488" s="226" t="s">
        <v>739</v>
      </c>
      <c r="E488" s="225">
        <v>15</v>
      </c>
      <c r="F488" s="730"/>
      <c r="G488" s="224">
        <f>E488*F488</f>
        <v>0</v>
      </c>
      <c r="H488" s="271"/>
    </row>
    <row r="489" spans="1:8" s="210" customFormat="1" ht="12.75">
      <c r="A489" s="213"/>
      <c r="B489" s="203"/>
      <c r="C489" s="502" t="s">
        <v>895</v>
      </c>
      <c r="D489" s="226" t="s">
        <v>739</v>
      </c>
      <c r="E489" s="225">
        <v>20</v>
      </c>
      <c r="F489" s="730"/>
      <c r="G489" s="224">
        <f>E489*F489</f>
        <v>0</v>
      </c>
      <c r="H489" s="271"/>
    </row>
    <row r="490" spans="1:8" s="210" customFormat="1" ht="12.75">
      <c r="A490" s="213"/>
      <c r="B490" s="203"/>
      <c r="C490" s="502"/>
      <c r="D490" s="223"/>
      <c r="E490" s="222"/>
      <c r="F490" s="221"/>
      <c r="G490" s="220"/>
      <c r="H490" s="271"/>
    </row>
    <row r="491" spans="1:8" s="152" customFormat="1" ht="12.75" customHeight="1">
      <c r="A491" s="152" t="s">
        <v>848</v>
      </c>
      <c r="B491" s="203">
        <f>IF(A491="*",INT(MAX(B$84:B490)+1), IF(A491="**",ROUNDDOWN(MAX(B$84:B490)+0.01,2), IF(A491="***",MAX(B$84:B490)+0.01,0)))</f>
        <v>3.18</v>
      </c>
      <c r="C491" s="840" t="s">
        <v>894</v>
      </c>
      <c r="D491" s="513"/>
      <c r="E491" s="513"/>
      <c r="F491" s="247"/>
      <c r="G491" s="247"/>
      <c r="H491" s="247"/>
    </row>
    <row r="492" spans="1:8" s="152" customFormat="1" ht="12.75" customHeight="1">
      <c r="B492" s="203"/>
      <c r="C492" s="840"/>
      <c r="D492" s="513"/>
      <c r="E492" s="513"/>
      <c r="F492" s="247"/>
      <c r="G492" s="247"/>
      <c r="H492" s="247"/>
    </row>
    <row r="493" spans="1:8" s="152" customFormat="1" ht="19.5" customHeight="1">
      <c r="B493" s="203"/>
      <c r="C493" s="840"/>
      <c r="D493" s="226" t="s">
        <v>739</v>
      </c>
      <c r="E493" s="225">
        <v>3</v>
      </c>
      <c r="F493" s="730"/>
      <c r="G493" s="224">
        <f>E493*F493</f>
        <v>0</v>
      </c>
      <c r="H493" s="247"/>
    </row>
    <row r="494" spans="1:8" s="210" customFormat="1" ht="12.75">
      <c r="B494" s="203"/>
      <c r="C494" s="500"/>
      <c r="F494" s="211"/>
      <c r="G494" s="211"/>
      <c r="H494" s="211"/>
    </row>
    <row r="495" spans="1:8" s="210" customFormat="1" ht="13.35" customHeight="1">
      <c r="A495" s="152" t="s">
        <v>848</v>
      </c>
      <c r="B495" s="203">
        <f>IF(A495="*",INT(MAX(B$84:B494)+1), IF(A495="**",ROUNDDOWN(MAX(B$84:B494)+0.01,2), IF(A495="***",MAX(B$84:B494)+0.01,0)))</f>
        <v>3.19</v>
      </c>
      <c r="C495" s="841" t="s">
        <v>893</v>
      </c>
      <c r="D495" s="518"/>
      <c r="E495" s="518"/>
      <c r="F495" s="227"/>
      <c r="G495" s="227"/>
      <c r="H495" s="227"/>
    </row>
    <row r="496" spans="1:8" s="210" customFormat="1" ht="17.25" customHeight="1">
      <c r="B496" s="203"/>
      <c r="C496" s="841"/>
      <c r="D496" s="226" t="s">
        <v>739</v>
      </c>
      <c r="E496" s="225">
        <v>50</v>
      </c>
      <c r="F496" s="730"/>
      <c r="G496" s="224">
        <f>E496*F496</f>
        <v>0</v>
      </c>
      <c r="H496" s="227"/>
    </row>
    <row r="497" spans="1:8" s="210" customFormat="1" ht="12.75">
      <c r="B497" s="203"/>
      <c r="C497" s="518"/>
      <c r="D497" s="223"/>
      <c r="E497" s="222"/>
      <c r="F497" s="221"/>
      <c r="G497" s="220"/>
      <c r="H497" s="227"/>
    </row>
    <row r="498" spans="1:8" s="152" customFormat="1" ht="12.75" customHeight="1">
      <c r="A498" s="152" t="s">
        <v>848</v>
      </c>
      <c r="B498" s="203">
        <f>IF(A498="*",INT(MAX(B$84:B497)+1), IF(A498="**",ROUNDDOWN(MAX(B$84:B497)+0.01,2), IF(A498="***",MAX(B$84:B497)+0.01,0)))</f>
        <v>3.2</v>
      </c>
      <c r="C498" s="842" t="s">
        <v>1152</v>
      </c>
      <c r="D498" s="513"/>
      <c r="E498" s="513"/>
      <c r="F498" s="247"/>
      <c r="G498" s="247"/>
      <c r="H498" s="247"/>
    </row>
    <row r="499" spans="1:8" s="152" customFormat="1" ht="12.75" customHeight="1">
      <c r="B499" s="203"/>
      <c r="C499" s="842"/>
      <c r="D499" s="513"/>
      <c r="E499" s="513"/>
      <c r="F499" s="247"/>
      <c r="G499" s="247"/>
      <c r="H499" s="247"/>
    </row>
    <row r="500" spans="1:8" s="152" customFormat="1" ht="12.75" customHeight="1">
      <c r="B500" s="203"/>
      <c r="C500" s="842"/>
      <c r="D500" s="513"/>
      <c r="E500" s="513"/>
      <c r="F500" s="247"/>
      <c r="G500" s="247"/>
      <c r="H500" s="247"/>
    </row>
    <row r="501" spans="1:8" s="152" customFormat="1" ht="12.75" customHeight="1">
      <c r="B501" s="203"/>
      <c r="C501" s="842"/>
      <c r="D501" s="513"/>
      <c r="E501" s="513"/>
      <c r="F501" s="247"/>
      <c r="G501" s="247"/>
      <c r="H501" s="247"/>
    </row>
    <row r="502" spans="1:8" s="152" customFormat="1" ht="12.75" customHeight="1">
      <c r="B502" s="203"/>
      <c r="C502" s="842"/>
      <c r="D502" s="513"/>
      <c r="E502" s="513"/>
      <c r="F502" s="247"/>
      <c r="G502" s="247"/>
      <c r="H502" s="247"/>
    </row>
    <row r="503" spans="1:8" s="152" customFormat="1" ht="12.75" customHeight="1">
      <c r="B503" s="203"/>
      <c r="C503" s="842"/>
      <c r="D503" s="513"/>
      <c r="E503" s="513"/>
      <c r="F503" s="247"/>
      <c r="G503" s="247"/>
      <c r="H503" s="247"/>
    </row>
    <row r="504" spans="1:8" s="152" customFormat="1" ht="12.75" customHeight="1">
      <c r="B504" s="203"/>
      <c r="C504" s="842"/>
      <c r="D504" s="513"/>
      <c r="E504" s="513"/>
      <c r="F504" s="247"/>
      <c r="G504" s="247"/>
      <c r="H504" s="247"/>
    </row>
    <row r="505" spans="1:8" s="152" customFormat="1" ht="12.75" customHeight="1">
      <c r="B505" s="203"/>
      <c r="C505" s="842"/>
      <c r="D505" s="513"/>
      <c r="E505" s="513"/>
      <c r="F505" s="247"/>
      <c r="G505" s="247"/>
      <c r="H505" s="247"/>
    </row>
    <row r="506" spans="1:8" s="152" customFormat="1" ht="12.75" customHeight="1">
      <c r="B506" s="203"/>
      <c r="C506" s="842"/>
      <c r="D506" s="513"/>
      <c r="E506" s="513"/>
      <c r="F506" s="247"/>
      <c r="G506" s="247"/>
      <c r="H506" s="247"/>
    </row>
    <row r="507" spans="1:8" s="152" customFormat="1" ht="12.75" customHeight="1">
      <c r="B507" s="203"/>
      <c r="C507" s="842" t="s">
        <v>1153</v>
      </c>
      <c r="D507" s="513"/>
      <c r="E507" s="513"/>
      <c r="F507" s="247"/>
      <c r="G507" s="247"/>
      <c r="H507" s="247"/>
    </row>
    <row r="508" spans="1:8" s="152" customFormat="1" ht="12.75" customHeight="1">
      <c r="B508" s="203"/>
      <c r="C508" s="842"/>
      <c r="D508" s="513"/>
      <c r="E508" s="513"/>
      <c r="F508" s="247"/>
      <c r="G508" s="247"/>
      <c r="H508" s="247"/>
    </row>
    <row r="509" spans="1:8" s="152" customFormat="1" ht="12.75" customHeight="1">
      <c r="B509" s="203"/>
      <c r="C509" s="842"/>
      <c r="D509" s="513"/>
      <c r="E509" s="513"/>
      <c r="F509" s="247"/>
      <c r="G509" s="247"/>
      <c r="H509" s="247"/>
    </row>
    <row r="510" spans="1:8" s="152" customFormat="1" ht="12.75" customHeight="1">
      <c r="B510" s="203"/>
      <c r="C510" s="842"/>
      <c r="D510" s="513"/>
      <c r="E510" s="513"/>
      <c r="F510" s="247"/>
      <c r="G510" s="247"/>
      <c r="H510" s="247"/>
    </row>
    <row r="511" spans="1:8" s="152" customFormat="1" ht="12.75" customHeight="1">
      <c r="B511" s="203"/>
      <c r="C511" s="842"/>
      <c r="D511" s="513"/>
      <c r="E511" s="513"/>
      <c r="F511" s="247"/>
      <c r="G511" s="247"/>
      <c r="H511" s="247"/>
    </row>
    <row r="512" spans="1:8" s="152" customFormat="1" ht="12.75" customHeight="1">
      <c r="B512" s="203"/>
      <c r="C512" s="842"/>
      <c r="D512" s="513"/>
      <c r="E512" s="513"/>
      <c r="F512" s="247"/>
      <c r="G512" s="247"/>
      <c r="H512" s="247"/>
    </row>
    <row r="513" spans="1:8" s="152" customFormat="1" ht="12.75" customHeight="1">
      <c r="B513" s="203"/>
      <c r="C513" s="842" t="s">
        <v>1154</v>
      </c>
      <c r="D513" s="513"/>
      <c r="E513" s="513"/>
      <c r="F513" s="247"/>
      <c r="G513" s="247"/>
      <c r="H513" s="247"/>
    </row>
    <row r="514" spans="1:8" s="152" customFormat="1" ht="12.75" customHeight="1">
      <c r="B514" s="203"/>
      <c r="C514" s="842"/>
      <c r="D514" s="226" t="s">
        <v>228</v>
      </c>
      <c r="E514" s="225">
        <v>1</v>
      </c>
      <c r="F514" s="730"/>
      <c r="G514" s="224">
        <f>E514*F514</f>
        <v>0</v>
      </c>
      <c r="H514" s="247"/>
    </row>
    <row r="515" spans="1:8" s="152" customFormat="1" ht="12.75" customHeight="1">
      <c r="B515" s="203"/>
      <c r="C515" s="513"/>
      <c r="D515" s="513"/>
      <c r="E515" s="513"/>
      <c r="F515" s="247"/>
      <c r="G515" s="247"/>
      <c r="H515" s="247"/>
    </row>
    <row r="516" spans="1:8" s="152" customFormat="1" ht="12.75" customHeight="1">
      <c r="A516" s="152" t="s">
        <v>848</v>
      </c>
      <c r="B516" s="203">
        <f>IF(A516="*",INT(MAX(B$84:B515)+1), IF(A516="**",ROUNDDOWN(MAX(B$84:B515)+0.01,2), IF(A516="***",MAX(B$84:B515)+0.01,0)))</f>
        <v>3.21</v>
      </c>
      <c r="C516" s="838" t="s">
        <v>1155</v>
      </c>
      <c r="D516" s="495"/>
      <c r="E516" s="495"/>
      <c r="F516" s="247"/>
      <c r="G516" s="247"/>
      <c r="H516" s="247"/>
    </row>
    <row r="517" spans="1:8" s="152" customFormat="1" ht="17.25" customHeight="1">
      <c r="B517" s="203"/>
      <c r="C517" s="838"/>
      <c r="D517" s="495"/>
      <c r="E517" s="495"/>
      <c r="F517" s="247"/>
      <c r="G517" s="247"/>
      <c r="H517" s="247"/>
    </row>
    <row r="518" spans="1:8" s="152" customFormat="1" ht="12.75">
      <c r="B518" s="203"/>
      <c r="C518" s="495"/>
      <c r="D518" s="495"/>
      <c r="E518" s="495"/>
      <c r="F518" s="247"/>
      <c r="G518" s="247"/>
      <c r="H518" s="247"/>
    </row>
    <row r="519" spans="1:8" s="152" customFormat="1" ht="12.75" customHeight="1">
      <c r="B519" s="203"/>
      <c r="C519" s="270" t="s">
        <v>892</v>
      </c>
      <c r="D519" s="226" t="s">
        <v>228</v>
      </c>
      <c r="E519" s="225">
        <v>1</v>
      </c>
      <c r="F519" s="730"/>
      <c r="G519" s="224">
        <f>E519*F519</f>
        <v>0</v>
      </c>
      <c r="H519" s="200"/>
    </row>
    <row r="520" spans="1:8" s="152" customFormat="1" ht="12.75" customHeight="1">
      <c r="B520" s="203"/>
      <c r="C520" s="270" t="s">
        <v>891</v>
      </c>
      <c r="D520" s="226" t="s">
        <v>228</v>
      </c>
      <c r="E520" s="225">
        <v>1</v>
      </c>
      <c r="F520" s="730"/>
      <c r="G520" s="224">
        <f>E520*F520</f>
        <v>0</v>
      </c>
      <c r="H520" s="200"/>
    </row>
    <row r="521" spans="1:8" s="152" customFormat="1" ht="12.75" customHeight="1">
      <c r="B521" s="203"/>
      <c r="C521" s="513"/>
      <c r="D521" s="513"/>
      <c r="E521" s="513"/>
      <c r="F521" s="247"/>
      <c r="G521" s="247"/>
      <c r="H521" s="247"/>
    </row>
    <row r="522" spans="1:8" s="152" customFormat="1" ht="12.75" customHeight="1">
      <c r="A522" s="152" t="s">
        <v>848</v>
      </c>
      <c r="B522" s="203">
        <f>IF(A522="*",INT(MAX(B$84:B521)+1), IF(A522="**",ROUNDDOWN(MAX(B$84:B521)+0.01,2), IF(A522="***",MAX(B$84:B521)+0.01,0)))</f>
        <v>3.22</v>
      </c>
      <c r="C522" s="838" t="s">
        <v>1196</v>
      </c>
      <c r="D522" s="495"/>
      <c r="E522" s="495"/>
      <c r="F522" s="247"/>
      <c r="G522" s="247"/>
      <c r="H522" s="247"/>
    </row>
    <row r="523" spans="1:8" s="152" customFormat="1" ht="12.75">
      <c r="B523" s="203"/>
      <c r="C523" s="838"/>
      <c r="D523" s="495"/>
      <c r="E523" s="495"/>
      <c r="F523" s="247"/>
      <c r="G523" s="247"/>
      <c r="H523" s="247"/>
    </row>
    <row r="524" spans="1:8" s="152" customFormat="1" ht="12.75">
      <c r="B524" s="203"/>
      <c r="C524" s="838"/>
      <c r="D524" s="495"/>
      <c r="E524" s="495"/>
      <c r="F524" s="247"/>
      <c r="G524" s="247"/>
      <c r="H524" s="247"/>
    </row>
    <row r="525" spans="1:8" s="152" customFormat="1" ht="12.75">
      <c r="B525" s="203"/>
      <c r="C525" s="838"/>
      <c r="D525" s="495"/>
      <c r="E525" s="495"/>
      <c r="F525" s="247"/>
      <c r="G525" s="247"/>
      <c r="H525" s="247"/>
    </row>
    <row r="526" spans="1:8" s="152" customFormat="1" ht="12.75">
      <c r="B526" s="203"/>
      <c r="C526" s="838"/>
      <c r="D526" s="495"/>
      <c r="E526" s="495"/>
      <c r="F526" s="247"/>
      <c r="G526" s="247"/>
      <c r="H526" s="247"/>
    </row>
    <row r="527" spans="1:8" s="152" customFormat="1" ht="12.75">
      <c r="B527" s="203"/>
      <c r="C527" s="838"/>
      <c r="D527" s="495"/>
      <c r="E527" s="495"/>
      <c r="F527" s="247"/>
      <c r="G527" s="247"/>
      <c r="H527" s="247"/>
    </row>
    <row r="528" spans="1:8" s="152" customFormat="1" ht="12.75">
      <c r="B528" s="203"/>
      <c r="C528" s="838"/>
      <c r="D528" s="495"/>
      <c r="E528" s="495"/>
      <c r="F528" s="247"/>
      <c r="G528" s="247"/>
      <c r="H528" s="247"/>
    </row>
    <row r="529" spans="1:8" s="152" customFormat="1" ht="12.75">
      <c r="B529" s="203"/>
      <c r="C529" s="838"/>
      <c r="D529" s="495"/>
      <c r="E529" s="495"/>
      <c r="F529" s="247"/>
      <c r="G529" s="247"/>
      <c r="H529" s="247"/>
    </row>
    <row r="530" spans="1:8" s="152" customFormat="1" ht="12.75">
      <c r="B530" s="203"/>
      <c r="C530" s="269" t="s">
        <v>890</v>
      </c>
      <c r="D530" s="226" t="s">
        <v>739</v>
      </c>
      <c r="E530" s="225">
        <v>45</v>
      </c>
      <c r="F530" s="730"/>
      <c r="G530" s="224">
        <f>E530*F530</f>
        <v>0</v>
      </c>
      <c r="H530" s="247"/>
    </row>
    <row r="531" spans="1:8" s="152" customFormat="1" ht="12.75">
      <c r="B531" s="203"/>
      <c r="C531" s="269"/>
      <c r="D531" s="223"/>
      <c r="E531" s="222"/>
      <c r="F531" s="221"/>
      <c r="G531" s="220"/>
      <c r="H531" s="247"/>
    </row>
    <row r="532" spans="1:8" s="152" customFormat="1" ht="12.75" customHeight="1">
      <c r="A532" s="152" t="s">
        <v>848</v>
      </c>
      <c r="B532" s="203">
        <f>IF(A532="*",INT(MAX(B$84:B531)+1), IF(A532="**",ROUNDDOWN(MAX(B$84:B531)+0.01,2), IF(A532="***",MAX(B$84:B531)+0.01,0)))</f>
        <v>3.23</v>
      </c>
      <c r="C532" s="832" t="s">
        <v>1119</v>
      </c>
      <c r="D532" s="495"/>
      <c r="E532" s="495"/>
      <c r="F532" s="247"/>
      <c r="G532" s="247"/>
      <c r="H532" s="247"/>
    </row>
    <row r="533" spans="1:8" s="152" customFormat="1" ht="12.75">
      <c r="B533" s="203"/>
      <c r="C533" s="838"/>
      <c r="D533" s="495"/>
      <c r="E533" s="495"/>
      <c r="F533" s="247"/>
      <c r="G533" s="247"/>
      <c r="H533" s="247"/>
    </row>
    <row r="534" spans="1:8" s="152" customFormat="1" ht="12.75">
      <c r="B534" s="203"/>
      <c r="C534" s="838"/>
      <c r="D534" s="495"/>
      <c r="E534" s="495"/>
      <c r="F534" s="247"/>
      <c r="G534" s="247"/>
      <c r="H534" s="247"/>
    </row>
    <row r="535" spans="1:8" s="152" customFormat="1" ht="12.75">
      <c r="B535" s="203"/>
      <c r="C535" s="838"/>
      <c r="D535" s="495"/>
      <c r="E535" s="495"/>
      <c r="F535" s="247"/>
      <c r="G535" s="247"/>
      <c r="H535" s="247"/>
    </row>
    <row r="536" spans="1:8" s="152" customFormat="1" ht="12.75">
      <c r="B536" s="203"/>
      <c r="C536" s="838"/>
      <c r="D536" s="495"/>
      <c r="E536" s="495"/>
      <c r="F536" s="247"/>
      <c r="G536" s="247"/>
      <c r="H536" s="247"/>
    </row>
    <row r="537" spans="1:8" s="152" customFormat="1" ht="12.75">
      <c r="B537" s="203"/>
      <c r="C537" s="838"/>
      <c r="D537" s="495"/>
      <c r="E537" s="495"/>
      <c r="F537" s="247"/>
      <c r="G537" s="247"/>
      <c r="H537" s="247"/>
    </row>
    <row r="538" spans="1:8" s="152" customFormat="1" ht="12.75">
      <c r="B538" s="203"/>
      <c r="C538" s="838"/>
      <c r="D538" s="495"/>
      <c r="E538" s="495"/>
      <c r="F538" s="247"/>
      <c r="G538" s="247"/>
      <c r="H538" s="247"/>
    </row>
    <row r="539" spans="1:8" s="152" customFormat="1" ht="12.75">
      <c r="B539" s="203"/>
      <c r="C539" s="838"/>
      <c r="D539" s="226" t="s">
        <v>228</v>
      </c>
      <c r="E539" s="225">
        <v>1</v>
      </c>
      <c r="F539" s="730"/>
      <c r="G539" s="224">
        <f>E539*F539</f>
        <v>0</v>
      </c>
      <c r="H539" s="247"/>
    </row>
    <row r="540" spans="1:8" s="152" customFormat="1" ht="12.75">
      <c r="B540" s="203"/>
      <c r="C540" s="269"/>
      <c r="D540" s="223"/>
      <c r="E540" s="222"/>
      <c r="F540" s="221"/>
      <c r="G540" s="220"/>
      <c r="H540" s="247"/>
    </row>
    <row r="541" spans="1:8" s="152" customFormat="1" ht="15.75" customHeight="1">
      <c r="A541" s="152" t="s">
        <v>848</v>
      </c>
      <c r="B541" s="203">
        <f>IF(A541="*",INT(MAX(B$84:B540)+1), IF(A541="**",ROUNDDOWN(MAX(B$84:B540)+0.01,2), IF(A541="***",MAX(B$84:B540)+0.01,0)))</f>
        <v>3.24</v>
      </c>
      <c r="C541" s="495" t="s">
        <v>889</v>
      </c>
      <c r="D541" s="226" t="s">
        <v>228</v>
      </c>
      <c r="E541" s="225">
        <v>1</v>
      </c>
      <c r="F541" s="730"/>
      <c r="G541" s="224">
        <f>E541*F541</f>
        <v>0</v>
      </c>
      <c r="H541" s="247"/>
    </row>
    <row r="542" spans="1:8" s="152" customFormat="1">
      <c r="B542" s="203"/>
      <c r="C542" s="514"/>
      <c r="D542" s="223"/>
      <c r="E542" s="222"/>
      <c r="F542" s="221"/>
      <c r="G542" s="220"/>
      <c r="H542" s="247"/>
    </row>
    <row r="543" spans="1:8" s="152" customFormat="1" ht="12.75" customHeight="1">
      <c r="A543" s="152" t="s">
        <v>848</v>
      </c>
      <c r="B543" s="203">
        <f>IF(A543="*",INT(MAX(B$84:B542)+1), IF(A543="**",ROUNDDOWN(MAX(B$84:B542)+0.01,2), IF(A543="***",MAX(B$84:B542)+0.01,0)))</f>
        <v>3.25</v>
      </c>
      <c r="C543" s="832" t="s">
        <v>888</v>
      </c>
      <c r="D543" s="495"/>
      <c r="E543" s="495"/>
      <c r="F543" s="247"/>
      <c r="G543" s="247"/>
      <c r="H543" s="247"/>
    </row>
    <row r="544" spans="1:8" s="152" customFormat="1" ht="12.75">
      <c r="B544" s="203"/>
      <c r="C544" s="838"/>
      <c r="D544" s="495"/>
      <c r="E544" s="495"/>
      <c r="F544" s="247"/>
      <c r="G544" s="247"/>
      <c r="H544" s="247"/>
    </row>
    <row r="545" spans="1:11" s="152" customFormat="1" ht="16.5" customHeight="1">
      <c r="B545" s="203"/>
      <c r="C545" s="838"/>
      <c r="D545" s="226" t="s">
        <v>228</v>
      </c>
      <c r="E545" s="225">
        <v>1</v>
      </c>
      <c r="F545" s="730"/>
      <c r="G545" s="224">
        <f>E545*F545</f>
        <v>0</v>
      </c>
      <c r="H545" s="247"/>
    </row>
    <row r="546" spans="1:11" s="152" customFormat="1">
      <c r="B546" s="203"/>
      <c r="C546" s="514"/>
      <c r="D546" s="223"/>
      <c r="E546" s="222"/>
      <c r="F546" s="221"/>
      <c r="G546" s="220"/>
      <c r="H546" s="247"/>
    </row>
    <row r="547" spans="1:11" s="152" customFormat="1" ht="12.75" customHeight="1">
      <c r="A547" s="213" t="s">
        <v>848</v>
      </c>
      <c r="B547" s="203">
        <f>IF(A547="*",INT(MAX(B$84:B546)+1), IF(A547="**",ROUNDDOWN(MAX(B$84:B546)+0.01,2), IF(A547="***",MAX(B$84:B546)+0.01,0)))</f>
        <v>3.26</v>
      </c>
      <c r="C547" s="839" t="s">
        <v>887</v>
      </c>
      <c r="D547" s="522"/>
      <c r="E547" s="522"/>
      <c r="F547" s="263"/>
      <c r="G547" s="263"/>
      <c r="H547" s="263"/>
    </row>
    <row r="548" spans="1:11" s="152" customFormat="1" ht="12.75">
      <c r="A548" s="204"/>
      <c r="B548" s="203"/>
      <c r="C548" s="839"/>
      <c r="D548" s="522"/>
      <c r="E548" s="522"/>
      <c r="F548" s="263"/>
      <c r="G548" s="263"/>
      <c r="H548" s="263"/>
    </row>
    <row r="549" spans="1:11" s="152" customFormat="1" ht="12.75">
      <c r="A549" s="204"/>
      <c r="B549" s="203"/>
      <c r="C549" s="839"/>
      <c r="D549" s="226" t="s">
        <v>228</v>
      </c>
      <c r="E549" s="225">
        <v>1</v>
      </c>
      <c r="F549" s="730"/>
      <c r="G549" s="224">
        <f>E549*F549</f>
        <v>0</v>
      </c>
      <c r="H549" s="263"/>
    </row>
    <row r="550" spans="1:11" s="152" customFormat="1" ht="12.75">
      <c r="A550" s="204"/>
      <c r="B550" s="203"/>
      <c r="E550" s="261" t="str">
        <f>IF(OR(D550="",D550=1),"","a")</f>
        <v/>
      </c>
      <c r="F550" s="263"/>
      <c r="G550" s="263"/>
      <c r="H550" s="263"/>
    </row>
    <row r="551" spans="1:11" s="265" customFormat="1" ht="16.5" customHeight="1">
      <c r="A551" s="265" t="s">
        <v>848</v>
      </c>
      <c r="B551" s="203">
        <f>IF(A551="*",INT(MAX(B$84:B550)+1), IF(A551="**",ROUNDDOWN(MAX(B$84:B550)+0.01,2), IF(A551="***",MAX(B$84:B550)+0.01,0)))</f>
        <v>3.27</v>
      </c>
      <c r="C551" s="505" t="s">
        <v>886</v>
      </c>
      <c r="D551" s="226" t="s">
        <v>228</v>
      </c>
      <c r="E551" s="225">
        <v>1</v>
      </c>
      <c r="F551" s="730"/>
      <c r="G551" s="224">
        <f>E551*F551</f>
        <v>0</v>
      </c>
      <c r="H551" s="267"/>
      <c r="J551" s="266"/>
    </row>
    <row r="552" spans="1:11" s="265" customFormat="1" ht="12.75">
      <c r="B552" s="203"/>
      <c r="E552" s="268"/>
      <c r="F552" s="267"/>
      <c r="G552" s="267"/>
      <c r="H552" s="267"/>
      <c r="J552" s="266"/>
    </row>
    <row r="553" spans="1:11" s="242" customFormat="1" ht="12.75" customHeight="1">
      <c r="A553" s="242" t="s">
        <v>848</v>
      </c>
      <c r="B553" s="203">
        <f>IF(A553="*",INT(MAX(B$84:B552)+1), IF(A553="**",ROUNDDOWN(MAX(B$84:B552)+0.01,2), IF(A553="***",MAX(B$84:B552)+0.01,0)))</f>
        <v>3.28</v>
      </c>
      <c r="C553" s="837" t="s">
        <v>885</v>
      </c>
      <c r="D553" s="502"/>
      <c r="E553" s="502"/>
      <c r="F553" s="264"/>
      <c r="G553" s="264"/>
      <c r="H553" s="264"/>
      <c r="J553" s="501"/>
      <c r="K553" s="501"/>
    </row>
    <row r="554" spans="1:11" s="242" customFormat="1" ht="12.75">
      <c r="B554" s="203"/>
      <c r="C554" s="837"/>
      <c r="D554" s="502"/>
      <c r="E554" s="502"/>
      <c r="F554" s="264"/>
      <c r="G554" s="264"/>
      <c r="H554" s="264"/>
      <c r="J554" s="501"/>
      <c r="K554" s="501"/>
    </row>
    <row r="555" spans="1:11" s="242" customFormat="1" ht="12.75">
      <c r="B555" s="203"/>
      <c r="C555" s="837"/>
      <c r="D555" s="226" t="s">
        <v>228</v>
      </c>
      <c r="E555" s="225">
        <v>1</v>
      </c>
      <c r="F555" s="730"/>
      <c r="G555" s="224">
        <f>E555*F555</f>
        <v>0</v>
      </c>
      <c r="H555" s="264"/>
      <c r="J555" s="501"/>
      <c r="K555" s="501"/>
    </row>
    <row r="556" spans="1:11" s="242" customFormat="1" ht="12.75">
      <c r="B556" s="203"/>
      <c r="C556" s="502"/>
      <c r="D556" s="502"/>
      <c r="E556" s="502"/>
      <c r="F556" s="264"/>
      <c r="G556" s="264"/>
      <c r="H556" s="264"/>
      <c r="J556" s="501"/>
      <c r="K556" s="501"/>
    </row>
    <row r="557" spans="1:11" s="242" customFormat="1" ht="12.75" customHeight="1">
      <c r="A557" s="242" t="s">
        <v>848</v>
      </c>
      <c r="B557" s="203">
        <f>IF(A557="*",INT(MAX(B$84:B556)+1), IF(A557="**",ROUNDDOWN(MAX(B$84:B556)+0.01,2), IF(A557="***",MAX(B$84:B556)+0.01,0)))</f>
        <v>3.29</v>
      </c>
      <c r="C557" s="837" t="s">
        <v>884</v>
      </c>
      <c r="D557" s="502"/>
      <c r="E557" s="502"/>
      <c r="F557" s="264"/>
      <c r="G557" s="264"/>
      <c r="H557" s="264"/>
      <c r="J557" s="501"/>
      <c r="K557" s="501"/>
    </row>
    <row r="558" spans="1:11" s="242" customFormat="1" ht="12.75">
      <c r="B558" s="203"/>
      <c r="C558" s="837"/>
      <c r="D558" s="502"/>
      <c r="E558" s="502"/>
      <c r="F558" s="264"/>
      <c r="G558" s="264"/>
      <c r="H558" s="264"/>
      <c r="J558" s="501"/>
      <c r="K558" s="501"/>
    </row>
    <row r="559" spans="1:11" s="242" customFormat="1" ht="12.75">
      <c r="B559" s="203"/>
      <c r="C559" s="837"/>
      <c r="D559" s="226" t="s">
        <v>228</v>
      </c>
      <c r="E559" s="225">
        <v>1</v>
      </c>
      <c r="F559" s="730"/>
      <c r="G559" s="224">
        <f>E559*F559</f>
        <v>0</v>
      </c>
      <c r="H559" s="264"/>
      <c r="J559" s="501"/>
      <c r="K559" s="501"/>
    </row>
    <row r="560" spans="1:11" s="242" customFormat="1" ht="13.5" thickBot="1">
      <c r="B560" s="203"/>
      <c r="C560" s="502"/>
      <c r="D560" s="223"/>
      <c r="E560" s="222"/>
      <c r="F560" s="221"/>
      <c r="G560" s="220"/>
      <c r="H560" s="264"/>
      <c r="J560" s="501"/>
      <c r="K560" s="501"/>
    </row>
    <row r="561" spans="1:8" s="202" customFormat="1" ht="13.5" thickBot="1">
      <c r="B561" s="203"/>
      <c r="C561" s="240" t="str">
        <f>"UKUPNO "&amp;ROUNDDOWN(B557,0)</f>
        <v>UKUPNO 3</v>
      </c>
      <c r="D561" s="207"/>
      <c r="E561" s="206"/>
      <c r="F561" s="205"/>
      <c r="G561" s="729">
        <f>SUM(G251:G560)</f>
        <v>0</v>
      </c>
    </row>
    <row r="562" spans="1:8" s="180" customFormat="1" ht="13.5" thickBot="1">
      <c r="A562" s="232"/>
      <c r="B562" s="203"/>
      <c r="C562" s="231"/>
      <c r="D562" s="231"/>
      <c r="E562" s="231"/>
      <c r="F562" s="230"/>
      <c r="G562" s="717"/>
      <c r="H562" s="229"/>
    </row>
    <row r="563" spans="1:8" s="152" customFormat="1" ht="13.5" thickBot="1">
      <c r="A563" s="152" t="s">
        <v>870</v>
      </c>
      <c r="B563" s="238">
        <f>IF(A563="*",INT(MAX(B$84:B562)+1), IF(A563="**",ROUNDDOWN(MAX(B$84:B562)+0.01,2), IF(A563="***",MAX(B$84:B562)+0.01,0)))</f>
        <v>4</v>
      </c>
      <c r="C563" s="237" t="s">
        <v>883</v>
      </c>
      <c r="D563" s="236"/>
      <c r="E563" s="235"/>
      <c r="F563" s="234"/>
      <c r="G563" s="233"/>
    </row>
    <row r="564" spans="1:8" s="180" customFormat="1" ht="12.75">
      <c r="A564" s="232"/>
      <c r="B564" s="203"/>
      <c r="C564" s="231"/>
      <c r="D564" s="231"/>
      <c r="E564" s="231"/>
      <c r="F564" s="230"/>
      <c r="G564" s="717"/>
      <c r="H564" s="229"/>
    </row>
    <row r="565" spans="1:8" s="210" customFormat="1" ht="12.75" customHeight="1">
      <c r="A565" s="202" t="s">
        <v>848</v>
      </c>
      <c r="B565" s="203">
        <f>IF(A565="*",INT(MAX(B$84:B564)+1), IF(A565="**",ROUNDDOWN(MAX(B$84:B564)+0.01,2), IF(A565="***",MAX(B$84:B564)+0.01,0)))</f>
        <v>4.01</v>
      </c>
      <c r="C565" s="833" t="s">
        <v>1120</v>
      </c>
      <c r="D565" s="497"/>
      <c r="E565" s="497"/>
      <c r="F565" s="227"/>
      <c r="G565" s="721"/>
      <c r="H565" s="227"/>
    </row>
    <row r="566" spans="1:8" s="210" customFormat="1" ht="12.75">
      <c r="B566" s="203"/>
      <c r="C566" s="833"/>
      <c r="D566" s="497"/>
      <c r="E566" s="497"/>
      <c r="F566" s="227"/>
      <c r="G566" s="721"/>
      <c r="H566" s="227"/>
    </row>
    <row r="567" spans="1:8" s="210" customFormat="1" ht="12.75">
      <c r="B567" s="203"/>
      <c r="C567" s="833"/>
      <c r="D567" s="497"/>
      <c r="E567" s="497"/>
      <c r="F567" s="227"/>
      <c r="G567" s="721"/>
      <c r="H567" s="227"/>
    </row>
    <row r="568" spans="1:8" s="210" customFormat="1" ht="12.75">
      <c r="B568" s="203"/>
      <c r="C568" s="833"/>
      <c r="D568" s="497"/>
      <c r="E568" s="497"/>
      <c r="F568" s="227"/>
      <c r="G568" s="721"/>
      <c r="H568" s="227"/>
    </row>
    <row r="569" spans="1:8" s="210" customFormat="1" ht="12.75" customHeight="1">
      <c r="B569" s="203"/>
      <c r="C569" s="833" t="s">
        <v>882</v>
      </c>
      <c r="D569" s="497"/>
      <c r="E569" s="497"/>
      <c r="F569" s="227"/>
      <c r="G569" s="227"/>
      <c r="H569" s="227"/>
    </row>
    <row r="570" spans="1:8" s="210" customFormat="1" ht="12.75">
      <c r="B570" s="203"/>
      <c r="C570" s="833"/>
      <c r="D570" s="497"/>
      <c r="E570" s="497"/>
      <c r="F570" s="227"/>
      <c r="G570" s="227"/>
      <c r="H570" s="227"/>
    </row>
    <row r="571" spans="1:8" s="210" customFormat="1" ht="12.75">
      <c r="B571" s="203"/>
      <c r="C571" s="833"/>
      <c r="D571" s="497"/>
      <c r="E571" s="497"/>
      <c r="F571" s="227"/>
      <c r="G571" s="227"/>
      <c r="H571" s="227"/>
    </row>
    <row r="572" spans="1:8" s="210" customFormat="1" ht="12.75">
      <c r="B572" s="203"/>
      <c r="C572" s="833"/>
      <c r="D572" s="497"/>
      <c r="E572" s="497"/>
      <c r="F572" s="227"/>
      <c r="G572" s="227"/>
      <c r="H572" s="227"/>
    </row>
    <row r="573" spans="1:8" s="210" customFormat="1" ht="12.75" customHeight="1">
      <c r="B573" s="203"/>
      <c r="C573" s="833" t="s">
        <v>1156</v>
      </c>
      <c r="D573" s="497"/>
      <c r="E573" s="497"/>
      <c r="F573" s="227"/>
      <c r="G573" s="227"/>
      <c r="H573" s="227"/>
    </row>
    <row r="574" spans="1:8" s="210" customFormat="1" ht="12.75">
      <c r="B574" s="203"/>
      <c r="C574" s="833"/>
      <c r="D574" s="497"/>
      <c r="E574" s="497"/>
      <c r="F574" s="227"/>
      <c r="G574" s="227"/>
      <c r="H574" s="227"/>
    </row>
    <row r="575" spans="1:8" s="210" customFormat="1" ht="12.75" customHeight="1">
      <c r="B575" s="203"/>
      <c r="C575" s="833" t="s">
        <v>881</v>
      </c>
      <c r="D575" s="497"/>
      <c r="E575" s="497"/>
      <c r="F575" s="227"/>
      <c r="G575" s="227"/>
      <c r="H575" s="227"/>
    </row>
    <row r="576" spans="1:8" s="210" customFormat="1" ht="12.75">
      <c r="B576" s="203"/>
      <c r="C576" s="833"/>
      <c r="D576" s="497"/>
      <c r="E576" s="497"/>
      <c r="F576" s="227"/>
      <c r="G576" s="227"/>
      <c r="H576" s="227"/>
    </row>
    <row r="577" spans="1:8" s="210" customFormat="1" ht="12.75" customHeight="1">
      <c r="B577" s="203"/>
      <c r="C577" s="497" t="s">
        <v>880</v>
      </c>
      <c r="D577" s="497"/>
      <c r="E577" s="497"/>
      <c r="F577" s="227"/>
      <c r="G577" s="227"/>
      <c r="H577" s="227"/>
    </row>
    <row r="578" spans="1:8" s="210" customFormat="1" ht="12.75" customHeight="1">
      <c r="B578" s="203"/>
      <c r="C578" s="497" t="s">
        <v>879</v>
      </c>
      <c r="D578" s="497"/>
      <c r="E578" s="497"/>
      <c r="F578" s="227"/>
      <c r="G578" s="227"/>
      <c r="H578" s="227"/>
    </row>
    <row r="579" spans="1:8" s="210" customFormat="1" ht="12.75" customHeight="1">
      <c r="B579" s="203"/>
      <c r="C579" s="497" t="s">
        <v>878</v>
      </c>
      <c r="D579" s="497"/>
      <c r="E579" s="497"/>
      <c r="F579" s="227"/>
      <c r="G579" s="227"/>
      <c r="H579" s="227"/>
    </row>
    <row r="580" spans="1:8" s="210" customFormat="1" ht="12.75" customHeight="1">
      <c r="B580" s="203"/>
      <c r="C580" s="497" t="s">
        <v>877</v>
      </c>
      <c r="D580" s="497"/>
      <c r="E580" s="497"/>
      <c r="F580" s="227"/>
      <c r="G580" s="227"/>
      <c r="H580" s="227"/>
    </row>
    <row r="581" spans="1:8" s="210" customFormat="1" ht="12.75" customHeight="1">
      <c r="B581" s="203"/>
      <c r="C581" s="835" t="s">
        <v>876</v>
      </c>
      <c r="D581" s="498"/>
      <c r="E581" s="498"/>
      <c r="F581" s="227"/>
      <c r="G581" s="227"/>
      <c r="H581" s="227"/>
    </row>
    <row r="582" spans="1:8" s="210" customFormat="1" ht="12.75" customHeight="1">
      <c r="B582" s="203"/>
      <c r="C582" s="835"/>
      <c r="D582" s="498"/>
      <c r="E582" s="498"/>
      <c r="F582" s="227"/>
      <c r="G582" s="227"/>
      <c r="H582" s="227"/>
    </row>
    <row r="583" spans="1:8" s="210" customFormat="1" ht="15.75" customHeight="1">
      <c r="B583" s="203"/>
      <c r="C583" s="835"/>
      <c r="D583" s="498"/>
      <c r="E583" s="498"/>
      <c r="F583" s="227"/>
      <c r="G583" s="227"/>
      <c r="H583" s="227"/>
    </row>
    <row r="584" spans="1:8" s="210" customFormat="1" ht="12.75" customHeight="1">
      <c r="B584" s="203"/>
      <c r="C584" s="835" t="s">
        <v>875</v>
      </c>
      <c r="D584" s="498"/>
      <c r="E584" s="498"/>
      <c r="F584" s="227"/>
      <c r="G584" s="227"/>
      <c r="H584" s="227"/>
    </row>
    <row r="585" spans="1:8" s="210" customFormat="1" ht="12.75" customHeight="1">
      <c r="B585" s="203"/>
      <c r="C585" s="835"/>
      <c r="D585" s="498"/>
      <c r="E585" s="498"/>
      <c r="F585" s="227"/>
      <c r="G585" s="227"/>
      <c r="H585" s="227"/>
    </row>
    <row r="586" spans="1:8" s="210" customFormat="1" ht="26.25" customHeight="1">
      <c r="B586" s="203"/>
      <c r="C586" s="835"/>
      <c r="D586" s="731" t="s">
        <v>228</v>
      </c>
      <c r="E586" s="732">
        <v>1</v>
      </c>
      <c r="F586" s="728"/>
      <c r="G586" s="224">
        <f>E586*F586</f>
        <v>0</v>
      </c>
      <c r="H586" s="227"/>
    </row>
    <row r="587" spans="1:8" s="210" customFormat="1" ht="12.75">
      <c r="B587" s="203"/>
      <c r="C587" s="497"/>
      <c r="D587" s="497"/>
      <c r="E587" s="497"/>
      <c r="F587" s="227"/>
      <c r="G587" s="227"/>
      <c r="H587" s="227"/>
    </row>
    <row r="588" spans="1:8" s="152" customFormat="1" ht="12.75" customHeight="1">
      <c r="A588" s="210" t="s">
        <v>848</v>
      </c>
      <c r="B588" s="203">
        <f>IF(A588="*",INT(MAX(B$84:B587)+1), IF(A588="**",ROUNDDOWN(MAX(B$84:B587)+0.01,2), IF(A588="***",MAX(B$84:B587)+0.01,0)))</f>
        <v>4.0199999999999996</v>
      </c>
      <c r="C588" s="834" t="s">
        <v>1121</v>
      </c>
      <c r="D588" s="500"/>
      <c r="E588" s="500"/>
      <c r="F588" s="247"/>
      <c r="G588" s="247"/>
      <c r="H588" s="247"/>
    </row>
    <row r="589" spans="1:8" s="152" customFormat="1" ht="12.75">
      <c r="B589" s="203"/>
      <c r="C589" s="834"/>
      <c r="D589" s="500"/>
      <c r="E589" s="500"/>
      <c r="F589" s="247"/>
      <c r="G589" s="247"/>
      <c r="H589" s="247"/>
    </row>
    <row r="590" spans="1:8" s="152" customFormat="1" ht="12.75">
      <c r="B590" s="203"/>
      <c r="C590" s="834"/>
      <c r="D590" s="500"/>
      <c r="E590" s="500"/>
      <c r="F590" s="247"/>
      <c r="G590" s="247"/>
      <c r="H590" s="247"/>
    </row>
    <row r="591" spans="1:8" s="152" customFormat="1" ht="12.75">
      <c r="B591" s="203"/>
      <c r="C591" s="834"/>
      <c r="D591" s="500"/>
      <c r="E591" s="500"/>
      <c r="F591" s="247"/>
      <c r="G591" s="247"/>
      <c r="H591" s="247"/>
    </row>
    <row r="592" spans="1:8" s="152" customFormat="1" ht="30" customHeight="1">
      <c r="B592" s="203"/>
      <c r="C592" s="834"/>
      <c r="D592" s="500"/>
      <c r="E592" s="500"/>
      <c r="F592" s="247"/>
      <c r="G592" s="247"/>
      <c r="H592" s="247"/>
    </row>
    <row r="593" spans="1:8" s="254" customFormat="1" ht="12.75">
      <c r="B593" s="203"/>
      <c r="C593" s="260" t="s">
        <v>874</v>
      </c>
      <c r="D593" s="226" t="s">
        <v>228</v>
      </c>
      <c r="E593" s="225">
        <v>1</v>
      </c>
      <c r="F593" s="728"/>
      <c r="G593" s="224">
        <f>E593*F593</f>
        <v>0</v>
      </c>
      <c r="H593" s="259"/>
    </row>
    <row r="594" spans="1:8" s="254" customFormat="1" ht="12.75">
      <c r="A594" s="258"/>
      <c r="B594" s="203"/>
      <c r="C594" s="257"/>
      <c r="D594" s="257"/>
      <c r="E594" s="256"/>
      <c r="F594" s="255"/>
      <c r="G594" s="722"/>
      <c r="H594" s="255"/>
    </row>
    <row r="595" spans="1:8" s="210" customFormat="1" ht="12.75" customHeight="1">
      <c r="A595" s="210" t="s">
        <v>848</v>
      </c>
      <c r="B595" s="203">
        <f>IF(A595="*",INT(MAX(B$84:B594)+1), IF(A595="**",ROUNDDOWN(MAX(B$84:B594)+0.01,2), IF(A595="***",MAX(B$84:B594)+0.01,0)))</f>
        <v>4.03</v>
      </c>
      <c r="C595" s="836" t="s">
        <v>1122</v>
      </c>
      <c r="D595" s="512"/>
      <c r="E595" s="512"/>
      <c r="F595" s="227"/>
      <c r="G595" s="227"/>
      <c r="H595" s="227"/>
    </row>
    <row r="596" spans="1:8" s="210" customFormat="1" ht="12.75">
      <c r="B596" s="203"/>
      <c r="C596" s="836"/>
      <c r="D596" s="512"/>
      <c r="E596" s="512"/>
      <c r="F596" s="227"/>
      <c r="G596" s="227"/>
      <c r="H596" s="227"/>
    </row>
    <row r="597" spans="1:8" s="210" customFormat="1" ht="12.75">
      <c r="B597" s="203"/>
      <c r="C597" s="836"/>
      <c r="D597" s="512"/>
      <c r="E597" s="512"/>
      <c r="F597" s="227"/>
      <c r="G597" s="227"/>
      <c r="H597" s="227"/>
    </row>
    <row r="598" spans="1:8" s="210" customFormat="1" ht="18.75" customHeight="1">
      <c r="B598" s="203"/>
      <c r="C598" s="836"/>
      <c r="D598" s="512"/>
      <c r="E598" s="512"/>
      <c r="F598" s="227"/>
      <c r="G598" s="227"/>
      <c r="H598" s="227"/>
    </row>
    <row r="599" spans="1:8" s="214" customFormat="1" ht="12.75">
      <c r="B599" s="203"/>
      <c r="C599" s="501" t="s">
        <v>874</v>
      </c>
      <c r="D599" s="226" t="s">
        <v>739</v>
      </c>
      <c r="E599" s="225">
        <v>10</v>
      </c>
      <c r="F599" s="728"/>
      <c r="G599" s="224">
        <f>E599*F599</f>
        <v>0</v>
      </c>
      <c r="H599" s="248"/>
    </row>
    <row r="600" spans="1:8" s="249" customFormat="1" ht="12.75">
      <c r="B600" s="203"/>
      <c r="C600" s="253"/>
      <c r="D600" s="252"/>
      <c r="E600" s="251"/>
      <c r="F600" s="250"/>
      <c r="G600" s="723"/>
      <c r="H600" s="250"/>
    </row>
    <row r="601" spans="1:8" s="210" customFormat="1" ht="12.75" customHeight="1">
      <c r="A601" s="210" t="s">
        <v>848</v>
      </c>
      <c r="B601" s="203">
        <f>IF(A601="*",INT(MAX(B$84:B600)+1), IF(A601="**",ROUNDDOWN(MAX(B$84:B600)+0.01,2), IF(A601="***",MAX(B$84:B600)+0.01,0)))</f>
        <v>4.04</v>
      </c>
      <c r="C601" s="833" t="s">
        <v>1123</v>
      </c>
      <c r="D601" s="497"/>
      <c r="E601" s="497"/>
      <c r="F601" s="227"/>
      <c r="G601" s="227"/>
      <c r="H601" s="227"/>
    </row>
    <row r="602" spans="1:8" s="210" customFormat="1" ht="12.75">
      <c r="B602" s="203"/>
      <c r="C602" s="833"/>
      <c r="D602" s="497"/>
      <c r="E602" s="497"/>
      <c r="F602" s="227"/>
      <c r="G602" s="227"/>
      <c r="H602" s="227"/>
    </row>
    <row r="603" spans="1:8" s="210" customFormat="1" ht="12.75">
      <c r="B603" s="203"/>
      <c r="C603" s="833"/>
      <c r="D603" s="497"/>
      <c r="E603" s="497"/>
      <c r="F603" s="227"/>
      <c r="G603" s="227"/>
      <c r="H603" s="227"/>
    </row>
    <row r="604" spans="1:8" s="210" customFormat="1" ht="15.75" customHeight="1">
      <c r="B604" s="203"/>
      <c r="C604" s="833"/>
      <c r="D604" s="497"/>
      <c r="E604" s="497"/>
      <c r="F604" s="227"/>
      <c r="G604" s="227"/>
      <c r="H604" s="227"/>
    </row>
    <row r="605" spans="1:8" s="210" customFormat="1" ht="27.75" customHeight="1">
      <c r="B605" s="203"/>
      <c r="C605" s="546" t="s">
        <v>1197</v>
      </c>
      <c r="D605" s="546"/>
      <c r="E605" s="546"/>
      <c r="F605" s="227"/>
      <c r="G605" s="227"/>
      <c r="H605" s="227"/>
    </row>
    <row r="606" spans="1:8" s="214" customFormat="1" ht="15.75" customHeight="1">
      <c r="B606" s="203"/>
      <c r="C606" s="501" t="s">
        <v>874</v>
      </c>
      <c r="D606" s="226" t="s">
        <v>739</v>
      </c>
      <c r="E606" s="225">
        <v>18</v>
      </c>
      <c r="F606" s="728"/>
      <c r="G606" s="224">
        <f>E606*F606</f>
        <v>0</v>
      </c>
      <c r="H606" s="248"/>
    </row>
    <row r="607" spans="1:8" s="210" customFormat="1" ht="12.75">
      <c r="B607" s="203"/>
      <c r="C607" s="497"/>
      <c r="D607" s="497"/>
      <c r="E607" s="497"/>
      <c r="F607" s="227"/>
      <c r="G607" s="227"/>
      <c r="H607" s="227"/>
    </row>
    <row r="608" spans="1:8" s="210" customFormat="1" ht="12.75" customHeight="1">
      <c r="A608" s="210" t="s">
        <v>848</v>
      </c>
      <c r="B608" s="203">
        <f>IF(A608="*",INT(MAX(B$84:B607)+1), IF(A608="**",ROUNDDOWN(MAX(B$84:B607)+0.01,2), IF(A608="***",MAX(B$84:B607)+0.01,0)))</f>
        <v>4.05</v>
      </c>
      <c r="C608" s="833" t="s">
        <v>873</v>
      </c>
      <c r="D608" s="497"/>
      <c r="E608" s="497"/>
      <c r="F608" s="227"/>
      <c r="G608" s="227"/>
      <c r="H608" s="227"/>
    </row>
    <row r="609" spans="1:8" s="210" customFormat="1" ht="16.5" customHeight="1">
      <c r="B609" s="203"/>
      <c r="C609" s="833"/>
      <c r="D609" s="226" t="s">
        <v>739</v>
      </c>
      <c r="E609" s="225">
        <v>18</v>
      </c>
      <c r="F609" s="728"/>
      <c r="G609" s="224">
        <f>E609*F609</f>
        <v>0</v>
      </c>
      <c r="H609" s="227"/>
    </row>
    <row r="610" spans="1:8" s="210" customFormat="1" ht="12.75">
      <c r="B610" s="203"/>
      <c r="C610" s="497"/>
      <c r="D610" s="497"/>
      <c r="E610" s="497"/>
      <c r="F610" s="227"/>
      <c r="G610" s="227"/>
      <c r="H610" s="227"/>
    </row>
    <row r="611" spans="1:8" s="210" customFormat="1" ht="12.75" customHeight="1">
      <c r="A611" s="210" t="s">
        <v>848</v>
      </c>
      <c r="B611" s="203">
        <f>IF(A611="*",INT(MAX(B$84:B610)+1), IF(A611="**",ROUNDDOWN(MAX(B$84:B610)+0.01,2), IF(A611="***",MAX(B$84:B610)+0.01,0)))</f>
        <v>4.0599999999999996</v>
      </c>
      <c r="C611" s="833" t="s">
        <v>872</v>
      </c>
      <c r="D611" s="497"/>
      <c r="E611" s="497"/>
      <c r="F611" s="227"/>
      <c r="G611" s="227"/>
      <c r="H611" s="227"/>
    </row>
    <row r="612" spans="1:8" s="210" customFormat="1" ht="17.25" customHeight="1">
      <c r="B612" s="203"/>
      <c r="C612" s="833"/>
      <c r="D612" s="226" t="s">
        <v>739</v>
      </c>
      <c r="E612" s="225">
        <v>10</v>
      </c>
      <c r="F612" s="728"/>
      <c r="G612" s="224">
        <f>E612*F612</f>
        <v>0</v>
      </c>
      <c r="H612" s="227"/>
    </row>
    <row r="613" spans="1:8" s="210" customFormat="1" ht="12.75">
      <c r="B613" s="203"/>
      <c r="C613" s="497"/>
      <c r="D613" s="497"/>
      <c r="E613" s="497"/>
      <c r="F613" s="227"/>
      <c r="G613" s="227"/>
      <c r="H613" s="227"/>
    </row>
    <row r="614" spans="1:8" s="152" customFormat="1" ht="12.75" customHeight="1">
      <c r="A614" s="210" t="s">
        <v>848</v>
      </c>
      <c r="B614" s="203">
        <f>IF(A614="*",INT(MAX(B$84:B613)+1), IF(A614="**",ROUNDDOWN(MAX(B$84:B613)+0.01,2), IF(A614="***",MAX(B$84:B613)+0.01,0)))</f>
        <v>4.07</v>
      </c>
      <c r="C614" s="834" t="s">
        <v>871</v>
      </c>
      <c r="D614" s="500"/>
      <c r="E614" s="500"/>
      <c r="F614" s="247"/>
      <c r="G614" s="247"/>
      <c r="H614" s="247"/>
    </row>
    <row r="615" spans="1:8" s="152" customFormat="1" ht="12.75" customHeight="1">
      <c r="B615" s="203"/>
      <c r="C615" s="834"/>
      <c r="D615" s="500"/>
      <c r="E615" s="500"/>
      <c r="F615" s="247"/>
      <c r="G615" s="247"/>
      <c r="H615" s="247"/>
    </row>
    <row r="616" spans="1:8" s="152" customFormat="1" ht="12.75" customHeight="1">
      <c r="B616" s="203"/>
      <c r="C616" s="834"/>
      <c r="D616" s="500"/>
      <c r="E616" s="500"/>
      <c r="F616" s="247"/>
      <c r="G616" s="247"/>
      <c r="H616" s="247"/>
    </row>
    <row r="617" spans="1:8" s="152" customFormat="1" ht="12.75" customHeight="1">
      <c r="B617" s="203"/>
      <c r="C617" s="834"/>
      <c r="D617" s="500"/>
      <c r="E617" s="500"/>
      <c r="F617" s="247"/>
      <c r="G617" s="247"/>
      <c r="H617" s="247"/>
    </row>
    <row r="618" spans="1:8" s="152" customFormat="1" ht="26.25" customHeight="1">
      <c r="B618" s="203"/>
      <c r="C618" s="834"/>
      <c r="D618" s="226" t="s">
        <v>228</v>
      </c>
      <c r="E618" s="225">
        <v>1</v>
      </c>
      <c r="F618" s="728"/>
      <c r="G618" s="224">
        <f>E618*F618</f>
        <v>0</v>
      </c>
      <c r="H618" s="247"/>
    </row>
    <row r="619" spans="1:8" s="152" customFormat="1" ht="12.75">
      <c r="B619" s="203"/>
      <c r="C619" s="500"/>
      <c r="F619" s="247"/>
      <c r="G619" s="247"/>
      <c r="H619" s="247"/>
    </row>
    <row r="620" spans="1:8" s="210" customFormat="1" ht="12.75">
      <c r="B620" s="203"/>
      <c r="C620" s="241"/>
      <c r="D620" s="241"/>
      <c r="E620" s="228"/>
      <c r="F620" s="227"/>
      <c r="G620" s="721"/>
      <c r="H620" s="227"/>
    </row>
    <row r="621" spans="1:8" s="210" customFormat="1" ht="13.5" thickBot="1">
      <c r="A621" s="213"/>
      <c r="B621" s="203"/>
      <c r="E621" s="212"/>
      <c r="F621" s="211"/>
      <c r="G621" s="219"/>
      <c r="H621" s="211"/>
    </row>
    <row r="622" spans="1:8" s="202" customFormat="1" ht="13.5" thickBot="1">
      <c r="B622" s="203"/>
      <c r="C622" s="240" t="str">
        <f>"UKUPNO "&amp;ROUNDDOWN(B614,0)</f>
        <v>UKUPNO 4</v>
      </c>
      <c r="D622" s="207"/>
      <c r="E622" s="206"/>
      <c r="F622" s="205"/>
      <c r="G622" s="729">
        <f>SUM(G573:G620)</f>
        <v>0</v>
      </c>
    </row>
    <row r="623" spans="1:8" s="152" customFormat="1" ht="12.75">
      <c r="A623" s="204"/>
      <c r="B623" s="203"/>
      <c r="C623" s="202"/>
      <c r="D623" s="202"/>
      <c r="E623" s="201"/>
      <c r="F623" s="200"/>
      <c r="G623" s="718"/>
      <c r="H623" s="200"/>
    </row>
    <row r="624" spans="1:8" s="152" customFormat="1" ht="13.5" thickBot="1">
      <c r="B624" s="203"/>
      <c r="C624" s="239"/>
      <c r="D624" s="239"/>
      <c r="E624" s="239"/>
      <c r="F624" s="200"/>
      <c r="G624" s="724"/>
      <c r="H624" s="200"/>
    </row>
    <row r="625" spans="1:10" s="152" customFormat="1" ht="13.5" thickBot="1">
      <c r="A625" s="152" t="s">
        <v>870</v>
      </c>
      <c r="B625" s="238">
        <f>IF(A625="*",INT(MAX(B$84:B624)+1), IF(A625="**",ROUNDDOWN(MAX(B$84:B624)+0.01,2), IF(A625="***",MAX(B$84:B624)+0.01,0)))</f>
        <v>5</v>
      </c>
      <c r="C625" s="237" t="s">
        <v>869</v>
      </c>
      <c r="D625" s="236"/>
      <c r="E625" s="235"/>
      <c r="F625" s="234"/>
      <c r="G625" s="233"/>
    </row>
    <row r="626" spans="1:10" s="180" customFormat="1" ht="12.75">
      <c r="A626" s="232"/>
      <c r="B626" s="203"/>
      <c r="C626" s="231"/>
      <c r="D626" s="231"/>
      <c r="E626" s="231"/>
      <c r="F626" s="230"/>
      <c r="G626" s="717"/>
      <c r="H626" s="229"/>
    </row>
    <row r="627" spans="1:10" s="210" customFormat="1" ht="12.75" customHeight="1">
      <c r="A627" s="202" t="s">
        <v>848</v>
      </c>
      <c r="B627" s="203">
        <f>IF(A627="*",INT(MAX(B$84:B626)+1), IF(A627="**",ROUNDDOWN(MAX(B$84:B626)+0.01,2), IF(A627="***",MAX(B$84:B626)+0.01,0)))</f>
        <v>5.01</v>
      </c>
      <c r="C627" s="833" t="s">
        <v>868</v>
      </c>
      <c r="D627" s="497"/>
      <c r="E627" s="497"/>
      <c r="F627" s="227"/>
      <c r="G627" s="721"/>
      <c r="H627" s="227"/>
    </row>
    <row r="628" spans="1:10" s="210" customFormat="1" ht="12.75">
      <c r="B628" s="203"/>
      <c r="C628" s="833"/>
      <c r="D628" s="497"/>
      <c r="E628" s="497"/>
      <c r="F628" s="227"/>
      <c r="G628" s="721"/>
      <c r="H628" s="227"/>
    </row>
    <row r="629" spans="1:10" s="210" customFormat="1" ht="12.75">
      <c r="B629" s="203"/>
      <c r="C629" s="833"/>
      <c r="D629" s="226" t="s">
        <v>172</v>
      </c>
      <c r="E629" s="225">
        <v>80</v>
      </c>
      <c r="F629" s="728"/>
      <c r="G629" s="224">
        <f>E629*F629</f>
        <v>0</v>
      </c>
      <c r="H629" s="227"/>
    </row>
    <row r="630" spans="1:10" s="210" customFormat="1" ht="12.75">
      <c r="B630" s="203"/>
      <c r="C630" s="497"/>
      <c r="D630" s="223"/>
      <c r="E630" s="222"/>
      <c r="F630" s="221"/>
      <c r="G630" s="220"/>
      <c r="H630" s="227"/>
    </row>
    <row r="631" spans="1:10" s="210" customFormat="1" ht="12.75" customHeight="1">
      <c r="A631" s="210" t="s">
        <v>848</v>
      </c>
      <c r="B631" s="203">
        <f>IF(A631="*",INT(MAX(B$84:B630)+1), IF(A631="**",ROUNDDOWN(MAX(B$84:B630)+0.01,2), IF(A631="***",MAX(B$84:B630)+0.01,0)))</f>
        <v>5.0199999999999996</v>
      </c>
      <c r="C631" s="831" t="s">
        <v>867</v>
      </c>
      <c r="D631" s="496"/>
      <c r="E631" s="496"/>
      <c r="F631" s="219"/>
      <c r="G631" s="211"/>
      <c r="H631" s="219"/>
    </row>
    <row r="632" spans="1:10" s="210" customFormat="1" ht="12.75">
      <c r="B632" s="203"/>
      <c r="C632" s="831"/>
      <c r="D632" s="226" t="s">
        <v>172</v>
      </c>
      <c r="E632" s="225">
        <v>80</v>
      </c>
      <c r="F632" s="728"/>
      <c r="G632" s="224">
        <f>E632*F632</f>
        <v>0</v>
      </c>
      <c r="H632" s="219"/>
      <c r="J632" s="215"/>
    </row>
    <row r="633" spans="1:10" s="210" customFormat="1" ht="12.75">
      <c r="B633" s="203"/>
      <c r="C633" s="496"/>
      <c r="D633" s="223"/>
      <c r="E633" s="222"/>
      <c r="F633" s="221"/>
      <c r="G633" s="220"/>
      <c r="H633" s="219"/>
      <c r="J633" s="215"/>
    </row>
    <row r="634" spans="1:10" s="210" customFormat="1" ht="12.75" customHeight="1">
      <c r="A634" s="210" t="s">
        <v>848</v>
      </c>
      <c r="B634" s="203">
        <f>IF(A634="*",INT(MAX(B$84:B633)+1), IF(A634="**",ROUNDDOWN(MAX(B$84:B633)+0.01,2), IF(A634="***",MAX(B$84:B633)+0.01,0)))</f>
        <v>5.03</v>
      </c>
      <c r="C634" s="831" t="s">
        <v>866</v>
      </c>
      <c r="D634" s="496"/>
      <c r="E634" s="496"/>
      <c r="F634" s="219"/>
      <c r="G634" s="211"/>
      <c r="H634" s="219"/>
    </row>
    <row r="635" spans="1:10" s="210" customFormat="1" ht="16.5" customHeight="1">
      <c r="B635" s="203"/>
      <c r="C635" s="831"/>
      <c r="D635" s="226" t="s">
        <v>172</v>
      </c>
      <c r="E635" s="225">
        <v>18</v>
      </c>
      <c r="F635" s="728"/>
      <c r="G635" s="224">
        <f>E635*F635</f>
        <v>0</v>
      </c>
      <c r="H635" s="219"/>
      <c r="J635" s="215"/>
    </row>
    <row r="636" spans="1:10" s="210" customFormat="1" ht="12.75">
      <c r="B636" s="203"/>
      <c r="C636" s="496"/>
      <c r="D636" s="223"/>
      <c r="E636" s="222"/>
      <c r="F636" s="221"/>
      <c r="G636" s="220"/>
      <c r="H636" s="219"/>
      <c r="J636" s="215"/>
    </row>
    <row r="637" spans="1:10" s="210" customFormat="1" ht="12.75" customHeight="1">
      <c r="A637" s="210" t="s">
        <v>848</v>
      </c>
      <c r="B637" s="203">
        <f>IF(A637="*",INT(MAX(B$84:B636)+1), IF(A637="**",ROUNDDOWN(MAX(B$84:B636)+0.01,2), IF(A637="***",MAX(B$84:B636)+0.01,0)))</f>
        <v>5.04</v>
      </c>
      <c r="C637" s="831" t="s">
        <v>865</v>
      </c>
      <c r="D637" s="496"/>
      <c r="E637" s="496"/>
      <c r="F637" s="219"/>
      <c r="G637" s="211"/>
      <c r="H637" s="219"/>
    </row>
    <row r="638" spans="1:10" s="210" customFormat="1" ht="12.75">
      <c r="B638" s="203"/>
      <c r="C638" s="831"/>
      <c r="D638" s="496"/>
      <c r="E638" s="496"/>
      <c r="F638" s="219"/>
      <c r="G638" s="211"/>
      <c r="H638" s="219"/>
      <c r="J638" s="215"/>
    </row>
    <row r="639" spans="1:10" s="210" customFormat="1" ht="12.75">
      <c r="B639" s="203"/>
      <c r="C639" s="831"/>
      <c r="D639" s="496"/>
      <c r="E639" s="496"/>
      <c r="F639" s="219"/>
      <c r="G639" s="211"/>
      <c r="H639" s="219"/>
      <c r="J639" s="215"/>
    </row>
    <row r="640" spans="1:10" s="210" customFormat="1" ht="12.75">
      <c r="B640" s="203"/>
      <c r="C640" s="831"/>
      <c r="D640" s="496"/>
      <c r="E640" s="496"/>
      <c r="F640" s="219"/>
      <c r="G640" s="211"/>
      <c r="H640" s="219"/>
      <c r="J640" s="215"/>
    </row>
    <row r="641" spans="1:10" s="210" customFormat="1" ht="16.5" customHeight="1">
      <c r="B641" s="203"/>
      <c r="C641" s="831"/>
      <c r="D641" s="226" t="s">
        <v>172</v>
      </c>
      <c r="E641" s="225">
        <v>4</v>
      </c>
      <c r="F641" s="728"/>
      <c r="G641" s="224">
        <f>E641*F641</f>
        <v>0</v>
      </c>
      <c r="H641" s="219"/>
      <c r="J641" s="215"/>
    </row>
    <row r="642" spans="1:10" s="210" customFormat="1" ht="12.75">
      <c r="B642" s="203"/>
      <c r="C642" s="496"/>
      <c r="D642" s="496"/>
      <c r="E642" s="496"/>
      <c r="F642" s="219"/>
      <c r="G642" s="211"/>
      <c r="H642" s="219"/>
      <c r="J642" s="215"/>
    </row>
    <row r="643" spans="1:10" s="210" customFormat="1" ht="12.75" customHeight="1">
      <c r="A643" s="210" t="s">
        <v>848</v>
      </c>
      <c r="B643" s="203">
        <f>IF(A643="*",INT(MAX(B$84:B642)+1), IF(A643="**",ROUNDDOWN(MAX(B$84:B642)+0.01,2), IF(A643="***",MAX(B$84:B642)+0.01,0)))</f>
        <v>5.05</v>
      </c>
      <c r="C643" s="831" t="s">
        <v>864</v>
      </c>
      <c r="D643" s="496"/>
      <c r="E643" s="496"/>
      <c r="F643" s="219"/>
      <c r="G643" s="211"/>
      <c r="H643" s="219"/>
    </row>
    <row r="644" spans="1:10" s="210" customFormat="1" ht="12.75">
      <c r="B644" s="203"/>
      <c r="C644" s="831"/>
      <c r="D644" s="496"/>
      <c r="E644" s="496"/>
      <c r="F644" s="219"/>
      <c r="G644" s="211"/>
      <c r="H644" s="219"/>
      <c r="J644" s="215"/>
    </row>
    <row r="645" spans="1:10" s="210" customFormat="1" ht="17.25" customHeight="1">
      <c r="B645" s="203"/>
      <c r="C645" s="496" t="s">
        <v>863</v>
      </c>
      <c r="D645" s="226" t="s">
        <v>172</v>
      </c>
      <c r="E645" s="225">
        <v>1.5</v>
      </c>
      <c r="F645" s="728"/>
      <c r="G645" s="224">
        <f>E645*F645</f>
        <v>0</v>
      </c>
      <c r="H645" s="219"/>
    </row>
    <row r="646" spans="1:10" s="210" customFormat="1" ht="12.75">
      <c r="B646" s="203"/>
      <c r="C646" s="495"/>
      <c r="D646" s="495"/>
      <c r="E646" s="495"/>
      <c r="F646" s="219"/>
      <c r="G646" s="211"/>
      <c r="H646" s="219"/>
    </row>
    <row r="647" spans="1:10" s="210" customFormat="1" ht="12.75" customHeight="1">
      <c r="A647" s="210" t="s">
        <v>848</v>
      </c>
      <c r="B647" s="203">
        <f>IF(A647="*",INT(MAX(B$84:B646)+1), IF(A647="**",ROUNDDOWN(MAX(B$84:B646)+0.01,2), IF(A647="***",MAX(B$84:B646)+0.01,0)))</f>
        <v>5.0599999999999996</v>
      </c>
      <c r="C647" s="831" t="s">
        <v>862</v>
      </c>
      <c r="D647" s="496"/>
      <c r="E647" s="496"/>
      <c r="F647" s="219"/>
      <c r="G647" s="211"/>
      <c r="H647" s="219"/>
    </row>
    <row r="648" spans="1:10" s="210" customFormat="1" ht="12.75">
      <c r="B648" s="203"/>
      <c r="C648" s="831"/>
      <c r="D648" s="496"/>
      <c r="E648" s="496"/>
      <c r="F648" s="219"/>
      <c r="G648" s="211"/>
      <c r="H648" s="219"/>
      <c r="J648" s="215"/>
    </row>
    <row r="649" spans="1:10" s="210" customFormat="1" ht="12.75">
      <c r="B649" s="203"/>
      <c r="C649" s="831"/>
      <c r="D649" s="496"/>
      <c r="E649" s="496"/>
      <c r="F649" s="219"/>
      <c r="G649" s="211"/>
      <c r="H649" s="219"/>
      <c r="J649" s="215"/>
    </row>
    <row r="650" spans="1:10" s="210" customFormat="1" ht="17.25" customHeight="1">
      <c r="B650" s="203"/>
      <c r="C650" s="831"/>
      <c r="D650" s="226" t="s">
        <v>228</v>
      </c>
      <c r="E650" s="225">
        <v>1</v>
      </c>
      <c r="F650" s="728"/>
      <c r="G650" s="224">
        <f>E650*F650</f>
        <v>0</v>
      </c>
      <c r="H650" s="219"/>
      <c r="J650" s="215"/>
    </row>
    <row r="651" spans="1:10" s="210" customFormat="1" ht="12.75">
      <c r="B651" s="203"/>
      <c r="C651" s="496"/>
      <c r="D651" s="496"/>
      <c r="E651" s="496"/>
      <c r="F651" s="219"/>
      <c r="G651" s="211"/>
      <c r="H651" s="219"/>
      <c r="J651" s="215"/>
    </row>
    <row r="652" spans="1:10" s="210" customFormat="1" ht="12.75" customHeight="1">
      <c r="A652" s="210" t="s">
        <v>848</v>
      </c>
      <c r="B652" s="203">
        <f>IF(A652="*",INT(MAX(B$84:B651)+1), IF(A652="**",ROUNDDOWN(MAX(B$84:B651)+0.01,2), IF(A652="***",MAX(B$84:B651)+0.01,0)))</f>
        <v>5.07</v>
      </c>
      <c r="C652" s="831" t="s">
        <v>861</v>
      </c>
      <c r="D652" s="496"/>
      <c r="E652" s="496"/>
      <c r="F652" s="219"/>
      <c r="G652" s="211"/>
      <c r="H652" s="219"/>
    </row>
    <row r="653" spans="1:10" s="210" customFormat="1" ht="12.75">
      <c r="B653" s="203"/>
      <c r="C653" s="831"/>
      <c r="D653" s="496"/>
      <c r="E653" s="496"/>
      <c r="F653" s="219"/>
      <c r="G653" s="211"/>
      <c r="H653" s="219"/>
      <c r="J653" s="215"/>
    </row>
    <row r="654" spans="1:10" s="210" customFormat="1" ht="12.75">
      <c r="B654" s="203"/>
      <c r="C654" s="831"/>
      <c r="D654" s="496"/>
      <c r="E654" s="496"/>
      <c r="F654" s="219"/>
      <c r="G654" s="211"/>
      <c r="H654" s="219"/>
      <c r="J654" s="215"/>
    </row>
    <row r="655" spans="1:10" s="210" customFormat="1" ht="18" customHeight="1">
      <c r="B655" s="203"/>
      <c r="C655" s="831"/>
      <c r="D655" s="226" t="s">
        <v>228</v>
      </c>
      <c r="E655" s="225">
        <v>1</v>
      </c>
      <c r="F655" s="728"/>
      <c r="G655" s="224">
        <f>E655*F655</f>
        <v>0</v>
      </c>
      <c r="H655" s="219"/>
      <c r="J655" s="215"/>
    </row>
    <row r="656" spans="1:10" s="210" customFormat="1" ht="12.75">
      <c r="B656" s="203"/>
      <c r="C656" s="496"/>
      <c r="D656" s="223"/>
      <c r="E656" s="222"/>
      <c r="F656" s="221"/>
      <c r="G656" s="220"/>
      <c r="H656" s="219"/>
      <c r="J656" s="215"/>
    </row>
    <row r="657" spans="1:10" s="210" customFormat="1" ht="12.75" customHeight="1">
      <c r="A657" s="210" t="s">
        <v>848</v>
      </c>
      <c r="B657" s="203">
        <f>IF(A657="*",INT(MAX(B$84:B656)+1), IF(A657="**",ROUNDDOWN(MAX(B$84:B656)+0.01,2), IF(A657="***",MAX(B$84:B656)+0.01,0)))</f>
        <v>5.08</v>
      </c>
      <c r="C657" s="831" t="s">
        <v>860</v>
      </c>
      <c r="D657" s="496"/>
      <c r="E657" s="496"/>
      <c r="F657" s="219"/>
      <c r="G657" s="211"/>
      <c r="H657" s="219"/>
    </row>
    <row r="658" spans="1:10" s="210" customFormat="1" ht="12.75">
      <c r="B658" s="203"/>
      <c r="C658" s="831"/>
      <c r="D658" s="496"/>
      <c r="E658" s="496"/>
      <c r="F658" s="219"/>
      <c r="G658" s="211"/>
      <c r="H658" s="219"/>
      <c r="J658" s="215"/>
    </row>
    <row r="659" spans="1:10" s="210" customFormat="1" ht="12.75">
      <c r="B659" s="203"/>
      <c r="C659" s="831"/>
      <c r="D659" s="496"/>
      <c r="E659" s="496"/>
      <c r="F659" s="219"/>
      <c r="G659" s="211"/>
      <c r="H659" s="219"/>
      <c r="J659" s="215"/>
    </row>
    <row r="660" spans="1:10" s="210" customFormat="1" ht="17.25" customHeight="1">
      <c r="B660" s="203"/>
      <c r="C660" s="831"/>
      <c r="D660" s="226" t="s">
        <v>228</v>
      </c>
      <c r="E660" s="225">
        <v>1</v>
      </c>
      <c r="F660" s="728"/>
      <c r="G660" s="224">
        <f>E660*F660</f>
        <v>0</v>
      </c>
      <c r="H660" s="219"/>
      <c r="J660" s="215"/>
    </row>
    <row r="661" spans="1:10" s="210" customFormat="1" ht="12.75">
      <c r="B661" s="203"/>
      <c r="C661" s="496"/>
      <c r="D661" s="223"/>
      <c r="E661" s="222"/>
      <c r="F661" s="221"/>
      <c r="G661" s="220"/>
      <c r="H661" s="219"/>
      <c r="J661" s="215"/>
    </row>
    <row r="662" spans="1:10" s="210" customFormat="1" ht="12.75" customHeight="1">
      <c r="A662" s="210" t="s">
        <v>848</v>
      </c>
      <c r="B662" s="203">
        <f>IF(A662="*",INT(MAX(B$84:B661)+1), IF(A662="**",ROUNDDOWN(MAX(B$84:B661)+0.01,2), IF(A662="***",MAX(B$84:B661)+0.01,0)))</f>
        <v>5.09</v>
      </c>
      <c r="C662" s="831" t="s">
        <v>1162</v>
      </c>
      <c r="D662" s="496"/>
      <c r="E662" s="496"/>
      <c r="F662" s="219"/>
      <c r="G662" s="211"/>
      <c r="H662" s="219"/>
    </row>
    <row r="663" spans="1:10" s="210" customFormat="1" ht="12.75" customHeight="1">
      <c r="B663" s="203"/>
      <c r="C663" s="831"/>
      <c r="D663" s="543"/>
      <c r="E663" s="543"/>
      <c r="F663" s="219"/>
      <c r="G663" s="211"/>
      <c r="H663" s="219"/>
    </row>
    <row r="664" spans="1:10" s="210" customFormat="1" ht="16.5" customHeight="1">
      <c r="B664" s="203"/>
      <c r="C664" s="496" t="s">
        <v>859</v>
      </c>
      <c r="D664" s="226" t="s">
        <v>172</v>
      </c>
      <c r="E664" s="225">
        <v>1</v>
      </c>
      <c r="F664" s="728"/>
      <c r="G664" s="224">
        <f>E664*F664</f>
        <v>0</v>
      </c>
      <c r="H664" s="219"/>
    </row>
    <row r="665" spans="1:10" s="210" customFormat="1" ht="12.75">
      <c r="B665" s="203"/>
      <c r="C665" s="495"/>
      <c r="D665" s="495"/>
      <c r="E665" s="495"/>
      <c r="F665" s="219"/>
      <c r="G665" s="211"/>
      <c r="H665" s="219"/>
    </row>
    <row r="666" spans="1:10" s="210" customFormat="1" ht="12.75" customHeight="1">
      <c r="A666" s="210" t="s">
        <v>848</v>
      </c>
      <c r="B666" s="203">
        <f>IF(A666="*",INT(MAX(B$84:B665)+1), IF(A666="**",ROUNDDOWN(MAX(B$84:B665)+0.01,2), IF(A666="***",MAX(B$84:B665)+0.01,0)))</f>
        <v>5.0999999999999996</v>
      </c>
      <c r="C666" s="831" t="s">
        <v>858</v>
      </c>
      <c r="D666" s="496"/>
      <c r="E666" s="496"/>
      <c r="F666" s="219"/>
      <c r="G666" s="211"/>
      <c r="H666" s="219"/>
    </row>
    <row r="667" spans="1:10" s="210" customFormat="1" ht="12.75">
      <c r="B667" s="203"/>
      <c r="C667" s="831"/>
      <c r="D667" s="496"/>
      <c r="E667" s="496"/>
      <c r="F667" s="219"/>
      <c r="G667" s="211"/>
      <c r="H667" s="219"/>
      <c r="J667" s="215"/>
    </row>
    <row r="668" spans="1:10" s="210" customFormat="1" ht="12.75">
      <c r="B668" s="203"/>
      <c r="C668" s="496" t="s">
        <v>857</v>
      </c>
      <c r="D668" s="226" t="s">
        <v>228</v>
      </c>
      <c r="E668" s="225">
        <v>1</v>
      </c>
      <c r="F668" s="728"/>
      <c r="G668" s="224">
        <f>E668*F668</f>
        <v>0</v>
      </c>
      <c r="H668" s="219"/>
    </row>
    <row r="669" spans="1:10" s="210" customFormat="1" ht="12.75">
      <c r="B669" s="203"/>
      <c r="C669" s="496" t="s">
        <v>856</v>
      </c>
      <c r="D669" s="226" t="s">
        <v>228</v>
      </c>
      <c r="E669" s="225">
        <v>1</v>
      </c>
      <c r="F669" s="728"/>
      <c r="G669" s="224">
        <f>E669*F669</f>
        <v>0</v>
      </c>
      <c r="H669" s="219"/>
    </row>
    <row r="670" spans="1:10" s="210" customFormat="1" ht="12.75">
      <c r="B670" s="203"/>
      <c r="C670" s="495"/>
      <c r="D670" s="495"/>
      <c r="E670" s="495"/>
      <c r="F670" s="219"/>
      <c r="G670" s="211"/>
      <c r="H670" s="219"/>
    </row>
    <row r="671" spans="1:10" s="210" customFormat="1" ht="12.75" customHeight="1">
      <c r="A671" s="210" t="s">
        <v>848</v>
      </c>
      <c r="B671" s="203">
        <f>IF(A671="*",INT(MAX(B$84:B670)+1), IF(A671="**",ROUNDDOWN(MAX(B$84:B670)+0.01,2), IF(A671="***",MAX(B$84:B670)+0.01,0)))</f>
        <v>5.1100000000000003</v>
      </c>
      <c r="C671" s="831" t="s">
        <v>855</v>
      </c>
      <c r="D671" s="496"/>
      <c r="E671" s="496"/>
      <c r="F671" s="219"/>
      <c r="G671" s="211"/>
      <c r="H671" s="219"/>
    </row>
    <row r="672" spans="1:10" s="210" customFormat="1" ht="12.75">
      <c r="B672" s="203"/>
      <c r="C672" s="831"/>
      <c r="D672" s="496"/>
      <c r="E672" s="496"/>
      <c r="F672" s="219"/>
      <c r="G672" s="211"/>
      <c r="H672" s="219"/>
      <c r="J672" s="215"/>
    </row>
    <row r="673" spans="1:10" s="210" customFormat="1" ht="12.75">
      <c r="B673" s="203"/>
      <c r="C673" s="496" t="s">
        <v>854</v>
      </c>
      <c r="D673" s="226" t="s">
        <v>228</v>
      </c>
      <c r="E673" s="225">
        <v>1</v>
      </c>
      <c r="F673" s="728"/>
      <c r="G673" s="224">
        <f>E673*F673</f>
        <v>0</v>
      </c>
      <c r="H673" s="219"/>
    </row>
    <row r="674" spans="1:10" s="210" customFormat="1" ht="12.75">
      <c r="B674" s="203"/>
      <c r="C674" s="495"/>
      <c r="D674" s="495"/>
      <c r="E674" s="495"/>
      <c r="F674" s="219"/>
      <c r="G674" s="211"/>
      <c r="H674" s="219"/>
    </row>
    <row r="675" spans="1:10" s="210" customFormat="1" ht="12.75" customHeight="1">
      <c r="A675" s="210" t="s">
        <v>848</v>
      </c>
      <c r="B675" s="203">
        <f>IF(A675="*",INT(MAX(B$84:B674)+1), IF(A675="**",ROUNDDOWN(MAX(B$84:B674)+0.01,2), IF(A675="***",MAX(B$84:B674)+0.01,0)))</f>
        <v>5.12</v>
      </c>
      <c r="C675" s="831" t="s">
        <v>855</v>
      </c>
      <c r="D675" s="496"/>
      <c r="E675" s="496"/>
      <c r="F675" s="219"/>
      <c r="G675" s="211"/>
      <c r="H675" s="219"/>
    </row>
    <row r="676" spans="1:10" s="210" customFormat="1" ht="12.75">
      <c r="B676" s="203"/>
      <c r="C676" s="831"/>
      <c r="D676" s="496"/>
      <c r="E676" s="496"/>
      <c r="F676" s="219"/>
      <c r="G676" s="211"/>
      <c r="H676" s="219"/>
      <c r="J676" s="215"/>
    </row>
    <row r="677" spans="1:10" s="210" customFormat="1" ht="12.75">
      <c r="B677" s="203"/>
      <c r="C677" s="496" t="s">
        <v>854</v>
      </c>
      <c r="D677" s="226" t="s">
        <v>228</v>
      </c>
      <c r="E677" s="225">
        <v>1</v>
      </c>
      <c r="F677" s="728"/>
      <c r="G677" s="224">
        <f>E677*F677</f>
        <v>0</v>
      </c>
      <c r="H677" s="219"/>
    </row>
    <row r="678" spans="1:10" s="210" customFormat="1" ht="12.75">
      <c r="B678" s="203"/>
      <c r="C678" s="495"/>
      <c r="D678" s="495"/>
      <c r="E678" s="495"/>
      <c r="F678" s="219"/>
      <c r="G678" s="211"/>
      <c r="H678" s="219"/>
    </row>
    <row r="679" spans="1:10" s="210" customFormat="1" ht="12.75" customHeight="1">
      <c r="A679" s="210" t="s">
        <v>848</v>
      </c>
      <c r="B679" s="203">
        <f>IF(A679="*",INT(MAX(B$84:B678)+1), IF(A679="**",ROUNDDOWN(MAX(B$84:B678)+0.01,2), IF(A679="***",MAX(B$84:B678)+0.01,0)))</f>
        <v>5.13</v>
      </c>
      <c r="C679" s="831" t="s">
        <v>853</v>
      </c>
      <c r="D679" s="496"/>
      <c r="E679" s="496"/>
      <c r="F679" s="219"/>
      <c r="G679" s="211"/>
      <c r="H679" s="219"/>
    </row>
    <row r="680" spans="1:10" s="210" customFormat="1" ht="12.75">
      <c r="B680" s="203"/>
      <c r="C680" s="831"/>
      <c r="D680" s="496"/>
      <c r="E680" s="496"/>
      <c r="F680" s="219"/>
      <c r="G680" s="211"/>
      <c r="H680" s="219"/>
      <c r="J680" s="215"/>
    </row>
    <row r="681" spans="1:10" s="210" customFormat="1" ht="12.75">
      <c r="B681" s="203"/>
      <c r="C681" s="831"/>
      <c r="F681" s="211"/>
      <c r="G681" s="211"/>
      <c r="H681" s="219"/>
    </row>
    <row r="682" spans="1:10" s="210" customFormat="1" ht="12.75">
      <c r="B682" s="203"/>
      <c r="C682" s="831"/>
      <c r="F682" s="211"/>
      <c r="G682" s="211"/>
      <c r="H682" s="219"/>
    </row>
    <row r="683" spans="1:10" s="210" customFormat="1" ht="12.75" customHeight="1">
      <c r="B683" s="203"/>
      <c r="C683" s="832" t="s">
        <v>1163</v>
      </c>
      <c r="D683" s="495"/>
      <c r="E683" s="495"/>
      <c r="F683" s="219"/>
      <c r="G683" s="211"/>
      <c r="H683" s="219"/>
    </row>
    <row r="684" spans="1:10" s="210" customFormat="1" ht="12.75">
      <c r="B684" s="203"/>
      <c r="C684" s="832"/>
      <c r="D684" s="226" t="s">
        <v>228</v>
      </c>
      <c r="E684" s="225">
        <v>1</v>
      </c>
      <c r="F684" s="728"/>
      <c r="G684" s="224">
        <f>E684*F684</f>
        <v>0</v>
      </c>
      <c r="H684" s="219"/>
    </row>
    <row r="685" spans="1:10" s="210" customFormat="1" ht="12.75">
      <c r="B685" s="203"/>
      <c r="C685" s="495"/>
      <c r="D685" s="495"/>
      <c r="E685" s="495"/>
      <c r="F685" s="219"/>
      <c r="G685" s="211"/>
      <c r="H685" s="219"/>
    </row>
    <row r="686" spans="1:10" s="210" customFormat="1" ht="12.75" customHeight="1">
      <c r="A686" s="210" t="s">
        <v>848</v>
      </c>
      <c r="B686" s="203">
        <f>IF(A686="*",INT(MAX(B$84:B685)+1), IF(A686="**",ROUNDDOWN(MAX(B$84:B685)+0.01,2), IF(A686="***",MAX(B$84:B685)+0.01,0)))</f>
        <v>5.14</v>
      </c>
      <c r="C686" s="831" t="s">
        <v>852</v>
      </c>
      <c r="D686" s="496"/>
      <c r="E686" s="496"/>
      <c r="F686" s="219"/>
      <c r="G686" s="211"/>
      <c r="H686" s="219"/>
    </row>
    <row r="687" spans="1:10" s="210" customFormat="1" ht="12.75">
      <c r="B687" s="203"/>
      <c r="C687" s="831"/>
      <c r="D687" s="496"/>
      <c r="E687" s="496"/>
      <c r="F687" s="219"/>
      <c r="G687" s="211"/>
      <c r="H687" s="219"/>
      <c r="J687" s="215"/>
    </row>
    <row r="688" spans="1:10" s="210" customFormat="1" ht="12.75">
      <c r="B688" s="203"/>
      <c r="C688" s="831"/>
      <c r="F688" s="211"/>
      <c r="G688" s="211"/>
      <c r="H688" s="219"/>
    </row>
    <row r="689" spans="1:10" s="210" customFormat="1" ht="17.25" customHeight="1">
      <c r="B689" s="203"/>
      <c r="C689" s="831"/>
      <c r="F689" s="211"/>
      <c r="G689" s="211"/>
      <c r="H689" s="219"/>
    </row>
    <row r="690" spans="1:10" s="210" customFormat="1" ht="12.75" customHeight="1">
      <c r="B690" s="203"/>
      <c r="C690" s="495" t="s">
        <v>851</v>
      </c>
      <c r="D690" s="226" t="s">
        <v>228</v>
      </c>
      <c r="E690" s="225">
        <v>1</v>
      </c>
      <c r="F690" s="728"/>
      <c r="G690" s="224">
        <f>E690*F690</f>
        <v>0</v>
      </c>
      <c r="H690" s="219"/>
    </row>
    <row r="691" spans="1:10" s="210" customFormat="1" ht="12.75">
      <c r="B691" s="203"/>
      <c r="C691" s="495"/>
      <c r="D691" s="495"/>
      <c r="E691" s="495"/>
      <c r="F691" s="219"/>
      <c r="G691" s="211"/>
      <c r="H691" s="219"/>
    </row>
    <row r="692" spans="1:10" s="210" customFormat="1" ht="12.75" customHeight="1">
      <c r="A692" s="210" t="s">
        <v>848</v>
      </c>
      <c r="B692" s="203">
        <f>IF(A692="*",INT(MAX(B$84:B691)+1), IF(A692="**",ROUNDDOWN(MAX(B$84:B691)+0.01,2), IF(A692="***",MAX(B$84:B691)+0.01,0)))</f>
        <v>5.15</v>
      </c>
      <c r="C692" s="831" t="s">
        <v>850</v>
      </c>
      <c r="D692" s="496"/>
      <c r="E692" s="496"/>
      <c r="F692" s="219"/>
      <c r="G692" s="211"/>
      <c r="H692" s="219"/>
    </row>
    <row r="693" spans="1:10" s="210" customFormat="1" ht="12.75">
      <c r="B693" s="203"/>
      <c r="C693" s="831"/>
      <c r="D693" s="496"/>
      <c r="E693" s="496"/>
      <c r="F693" s="219"/>
      <c r="G693" s="211"/>
      <c r="H693" s="219"/>
      <c r="J693" s="215"/>
    </row>
    <row r="694" spans="1:10" s="210" customFormat="1" ht="12.75">
      <c r="B694" s="203"/>
      <c r="C694" s="831"/>
      <c r="F694" s="211"/>
      <c r="G694" s="211"/>
      <c r="H694" s="219"/>
    </row>
    <row r="695" spans="1:10" s="210" customFormat="1" ht="15.75" customHeight="1">
      <c r="B695" s="203"/>
      <c r="C695" s="831"/>
      <c r="F695" s="211"/>
      <c r="G695" s="211"/>
      <c r="H695" s="219"/>
    </row>
    <row r="696" spans="1:10" s="210" customFormat="1" ht="12.75" customHeight="1">
      <c r="B696" s="203"/>
      <c r="C696" s="832" t="s">
        <v>1164</v>
      </c>
      <c r="F696" s="211"/>
      <c r="G696" s="211"/>
      <c r="H696" s="219"/>
    </row>
    <row r="697" spans="1:10" s="210" customFormat="1" ht="15.75" customHeight="1">
      <c r="B697" s="203"/>
      <c r="C697" s="832"/>
      <c r="D697" s="226" t="s">
        <v>228</v>
      </c>
      <c r="E697" s="225">
        <v>1</v>
      </c>
      <c r="F697" s="728"/>
      <c r="G697" s="224">
        <f>E697*F697</f>
        <v>0</v>
      </c>
      <c r="H697" s="219"/>
    </row>
    <row r="698" spans="1:10" s="210" customFormat="1" ht="12.75" customHeight="1">
      <c r="B698" s="203"/>
      <c r="C698" s="495"/>
      <c r="D698" s="223"/>
      <c r="E698" s="222"/>
      <c r="F698" s="221"/>
      <c r="G698" s="220"/>
      <c r="H698" s="219"/>
    </row>
    <row r="699" spans="1:10" s="210" customFormat="1" ht="12.75" customHeight="1">
      <c r="A699" s="210" t="s">
        <v>848</v>
      </c>
      <c r="B699" s="203">
        <f>IF(A699="*",INT(MAX(B$84:B698)+1), IF(A699="**",ROUNDDOWN(MAX(B$84:B698)+0.01,2), IF(A699="***",MAX(B$84:B698)+0.01,0)))</f>
        <v>5.16</v>
      </c>
      <c r="C699" s="831" t="s">
        <v>849</v>
      </c>
      <c r="D699" s="496"/>
      <c r="E699" s="496"/>
      <c r="F699" s="219"/>
      <c r="G699" s="211"/>
      <c r="H699" s="219"/>
    </row>
    <row r="700" spans="1:10" s="210" customFormat="1" ht="12.75">
      <c r="B700" s="203"/>
      <c r="C700" s="831"/>
      <c r="D700" s="496"/>
      <c r="E700" s="496"/>
      <c r="F700" s="219"/>
      <c r="G700" s="211"/>
      <c r="H700" s="219"/>
      <c r="J700" s="215"/>
    </row>
    <row r="701" spans="1:10" s="210" customFormat="1" ht="12.75">
      <c r="B701" s="203"/>
      <c r="C701" s="831"/>
      <c r="F701" s="211"/>
      <c r="G701" s="211"/>
      <c r="H701" s="219"/>
    </row>
    <row r="702" spans="1:10" s="210" customFormat="1" ht="12.75" customHeight="1">
      <c r="B702" s="203"/>
      <c r="C702" s="832" t="s">
        <v>1198</v>
      </c>
      <c r="F702" s="211"/>
      <c r="G702" s="211"/>
      <c r="H702" s="219"/>
    </row>
    <row r="703" spans="1:10" s="210" customFormat="1" ht="12.75" customHeight="1">
      <c r="B703" s="203"/>
      <c r="C703" s="832"/>
      <c r="D703" s="226" t="s">
        <v>228</v>
      </c>
      <c r="E703" s="225">
        <v>1</v>
      </c>
      <c r="F703" s="728"/>
      <c r="G703" s="224">
        <f>E703*F703</f>
        <v>0</v>
      </c>
      <c r="H703" s="219"/>
    </row>
    <row r="704" spans="1:10" s="210" customFormat="1" ht="12.75" customHeight="1">
      <c r="B704" s="203"/>
      <c r="C704" s="495"/>
      <c r="D704" s="223"/>
      <c r="E704" s="222"/>
      <c r="F704" s="221"/>
      <c r="G704" s="220"/>
      <c r="H704" s="219"/>
    </row>
    <row r="705" spans="1:10" s="210" customFormat="1" ht="12.75" customHeight="1">
      <c r="A705" s="210" t="s">
        <v>848</v>
      </c>
      <c r="B705" s="203">
        <f>IF(A705="*",INT(MAX(B$84:B704)+1), IF(A705="**",ROUNDDOWN(MAX(B$84:B704)+0.01,2), IF(A705="***",MAX(B$84:B704)+0.01,0)))</f>
        <v>5.17</v>
      </c>
      <c r="C705" s="831" t="s">
        <v>1199</v>
      </c>
      <c r="D705" s="496"/>
      <c r="E705" s="496"/>
      <c r="F705" s="219"/>
      <c r="G705" s="211"/>
      <c r="H705" s="219"/>
    </row>
    <row r="706" spans="1:10" s="210" customFormat="1" ht="12.75">
      <c r="B706" s="203"/>
      <c r="C706" s="831"/>
      <c r="D706" s="496"/>
      <c r="E706" s="496"/>
      <c r="F706" s="219"/>
      <c r="G706" s="211"/>
      <c r="H706" s="219"/>
      <c r="J706" s="215"/>
    </row>
    <row r="707" spans="1:10" s="210" customFormat="1" ht="12.75">
      <c r="B707" s="203"/>
      <c r="C707" s="831"/>
      <c r="F707" s="725"/>
      <c r="G707" s="211"/>
      <c r="H707" s="219"/>
    </row>
    <row r="708" spans="1:10" s="210" customFormat="1" ht="12.75" customHeight="1">
      <c r="B708" s="203"/>
      <c r="C708" s="544" t="s">
        <v>1165</v>
      </c>
      <c r="D708" s="226" t="s">
        <v>228</v>
      </c>
      <c r="E708" s="225">
        <v>1</v>
      </c>
      <c r="F708" s="728"/>
      <c r="G708" s="224">
        <f>E708*F708</f>
        <v>0</v>
      </c>
      <c r="H708" s="219"/>
    </row>
    <row r="709" spans="1:10" s="210" customFormat="1" ht="12.75" customHeight="1">
      <c r="B709" s="203"/>
      <c r="C709" s="495"/>
      <c r="D709" s="223"/>
      <c r="E709" s="222"/>
      <c r="F709" s="221"/>
      <c r="G709" s="220"/>
      <c r="H709" s="219"/>
    </row>
    <row r="710" spans="1:10" s="210" customFormat="1" ht="13.5" thickBot="1">
      <c r="A710" s="213"/>
      <c r="B710" s="203">
        <f>IF(A710="*",INT(MAX(B$40:B709)+1), IF(A710="**",ROUNDDOWN(MAX(B$40:B709)+0.01,2), IF(A710="***",MAX(B$40:B709)+0.01,0)))</f>
        <v>0</v>
      </c>
      <c r="E710" s="212"/>
      <c r="F710" s="211"/>
      <c r="G710" s="219"/>
      <c r="H710" s="211"/>
    </row>
    <row r="711" spans="1:10" s="202" customFormat="1" ht="13.5" thickBot="1">
      <c r="B711" s="209">
        <f>IF(A711="*",INT(MAX(B$85:B710)+1), IF(A711="**",ROUNDDOWN(MAX(B$85:B710)+0.01,2), IF(A711="***",MAX(B$85:B710)+0.01,0)))</f>
        <v>0</v>
      </c>
      <c r="C711" s="208" t="str">
        <f>B625:C625</f>
        <v>PRATEĆI GRAĐEVINSKI I OBRTNIČKI RADOVI :</v>
      </c>
      <c r="D711" s="207"/>
      <c r="E711" s="206"/>
      <c r="F711" s="205"/>
      <c r="G711" s="729">
        <f>SUM(G628:G709)</f>
        <v>0</v>
      </c>
    </row>
    <row r="712" spans="1:10" s="152" customFormat="1" ht="12.75">
      <c r="A712" s="204"/>
      <c r="B712" s="203">
        <f>IF(A712="*",INT(MAX(B$40:B710)+1), IF(A712="**",ROUNDDOWN(MAX(B$40:B710)+0.01,2), IF(A712="***",MAX(B$40:B710)+0.01,0)))</f>
        <v>0</v>
      </c>
      <c r="C712" s="202"/>
      <c r="D712" s="202"/>
      <c r="E712" s="201"/>
      <c r="F712" s="200"/>
      <c r="G712" s="718"/>
      <c r="H712" s="200"/>
    </row>
    <row r="713" spans="1:10" s="152" customFormat="1" ht="12.75">
      <c r="B713" s="198"/>
      <c r="C713" s="197"/>
      <c r="D713" s="196"/>
      <c r="E713" s="196"/>
      <c r="F713" s="195"/>
      <c r="G713" s="195"/>
    </row>
    <row r="714" spans="1:10" s="152" customFormat="1" ht="12.75">
      <c r="B714" s="198"/>
      <c r="C714" s="197"/>
      <c r="D714" s="196"/>
      <c r="E714" s="196"/>
      <c r="F714" s="195"/>
      <c r="G714" s="195"/>
    </row>
    <row r="715" spans="1:10" s="152" customFormat="1" ht="12.75">
      <c r="B715" s="198"/>
      <c r="C715" s="197"/>
      <c r="D715" s="196"/>
      <c r="E715" s="196"/>
      <c r="F715" s="195"/>
      <c r="G715" s="195"/>
    </row>
    <row r="716" spans="1:10" s="152" customFormat="1" ht="18">
      <c r="B716" s="198"/>
      <c r="C716" s="199" t="s">
        <v>843</v>
      </c>
      <c r="D716" s="196"/>
      <c r="E716" s="196"/>
      <c r="F716" s="195"/>
      <c r="G716" s="195"/>
    </row>
    <row r="717" spans="1:10" s="152" customFormat="1" ht="12.75">
      <c r="B717" s="198"/>
      <c r="C717" s="197"/>
      <c r="D717" s="196"/>
      <c r="E717" s="196"/>
      <c r="F717" s="195"/>
      <c r="G717" s="195"/>
    </row>
    <row r="718" spans="1:10" s="152" customFormat="1" ht="13.5" thickBot="1">
      <c r="B718" s="157"/>
      <c r="C718" s="179"/>
      <c r="D718" s="178"/>
      <c r="E718" s="177"/>
      <c r="F718" s="176"/>
      <c r="G718" s="176"/>
    </row>
    <row r="719" spans="1:10" s="152" customFormat="1" ht="13.5" thickBot="1">
      <c r="B719" s="190">
        <f>B87</f>
        <v>1</v>
      </c>
      <c r="C719" s="194" t="str">
        <f>C87</f>
        <v>DEMONTAŽA :</v>
      </c>
      <c r="D719" s="188"/>
      <c r="E719" s="187"/>
      <c r="F719" s="186"/>
      <c r="G719" s="726">
        <f>G130</f>
        <v>0</v>
      </c>
    </row>
    <row r="720" spans="1:10" s="152" customFormat="1" ht="13.5" thickBot="1">
      <c r="B720" s="157"/>
      <c r="C720" s="179"/>
      <c r="D720" s="178"/>
      <c r="E720" s="177"/>
      <c r="F720" s="176"/>
      <c r="G720" s="733"/>
    </row>
    <row r="721" spans="2:9" s="152" customFormat="1" ht="13.5" thickBot="1">
      <c r="B721" s="190">
        <f>B133</f>
        <v>2</v>
      </c>
      <c r="C721" s="194" t="str">
        <f>C133</f>
        <v>INSTALACIJA RADIJATORSKOG GRIJANJA :</v>
      </c>
      <c r="D721" s="188"/>
      <c r="E721" s="187"/>
      <c r="F721" s="186"/>
      <c r="G721" s="726">
        <f>G237</f>
        <v>0</v>
      </c>
    </row>
    <row r="722" spans="2:9" s="152" customFormat="1" ht="13.5" thickBot="1">
      <c r="B722" s="157"/>
      <c r="C722" s="156"/>
      <c r="D722" s="155"/>
      <c r="E722" s="154"/>
      <c r="F722" s="153"/>
      <c r="G722" s="733"/>
    </row>
    <row r="723" spans="2:9" s="152" customFormat="1" ht="13.5" thickBot="1">
      <c r="B723" s="190">
        <f>B239</f>
        <v>3</v>
      </c>
      <c r="C723" s="194" t="str">
        <f>C239</f>
        <v>INSTALACIJA KOTLOVNICE :</v>
      </c>
      <c r="D723" s="193"/>
      <c r="E723" s="192"/>
      <c r="F723" s="191"/>
      <c r="G723" s="726">
        <f>G561</f>
        <v>0</v>
      </c>
    </row>
    <row r="724" spans="2:9" s="152" customFormat="1" ht="13.5" thickBot="1">
      <c r="B724" s="157"/>
      <c r="C724" s="156"/>
      <c r="D724" s="155"/>
      <c r="E724" s="154"/>
      <c r="F724" s="153"/>
      <c r="G724" s="733"/>
    </row>
    <row r="725" spans="2:9" s="152" customFormat="1" ht="13.5" thickBot="1">
      <c r="B725" s="190">
        <f>B563</f>
        <v>4</v>
      </c>
      <c r="C725" s="189" t="str">
        <f>C563</f>
        <v>INSTALACIJA PLINA :</v>
      </c>
      <c r="D725" s="188"/>
      <c r="E725" s="187"/>
      <c r="F725" s="186"/>
      <c r="G725" s="726">
        <f>G622</f>
        <v>0</v>
      </c>
    </row>
    <row r="726" spans="2:9" s="152" customFormat="1" ht="13.5" thickBot="1">
      <c r="B726" s="157"/>
      <c r="C726" s="179"/>
      <c r="D726" s="178"/>
      <c r="E726" s="177"/>
      <c r="F726" s="176"/>
      <c r="G726" s="733"/>
    </row>
    <row r="727" spans="2:9" s="180" customFormat="1" ht="13.5" thickBot="1">
      <c r="B727" s="185">
        <f>B625</f>
        <v>5</v>
      </c>
      <c r="C727" s="184" t="str">
        <f>C625</f>
        <v>PRATEĆI GRAĐEVINSKI I OBRTNIČKI RADOVI :</v>
      </c>
      <c r="D727" s="183"/>
      <c r="E727" s="182"/>
      <c r="F727" s="181"/>
      <c r="G727" s="734">
        <f>G711</f>
        <v>0</v>
      </c>
    </row>
    <row r="728" spans="2:9" s="152" customFormat="1" ht="12.75">
      <c r="B728" s="157"/>
      <c r="C728" s="179"/>
      <c r="D728" s="178"/>
      <c r="E728" s="177"/>
      <c r="F728" s="176"/>
      <c r="G728" s="176"/>
    </row>
    <row r="729" spans="2:9" s="152" customFormat="1" ht="13.5" thickBot="1">
      <c r="B729" s="157"/>
      <c r="C729" s="156"/>
      <c r="D729" s="155"/>
      <c r="E729" s="154"/>
      <c r="F729" s="153"/>
      <c r="G729" s="153"/>
    </row>
    <row r="730" spans="2:9" s="160" customFormat="1" ht="16.5" thickBot="1">
      <c r="B730" s="166"/>
      <c r="C730" s="165" t="s">
        <v>30</v>
      </c>
      <c r="D730" s="164"/>
      <c r="E730" s="163"/>
      <c r="F730" s="162"/>
      <c r="G730" s="735">
        <f>SUM(G719:G729)</f>
        <v>0</v>
      </c>
      <c r="I730" s="175"/>
    </row>
    <row r="731" spans="2:9" s="160" customFormat="1" ht="15.75">
      <c r="B731" s="166"/>
      <c r="C731" s="174"/>
      <c r="D731" s="173"/>
      <c r="E731" s="172"/>
      <c r="F731" s="171"/>
      <c r="G731" s="171"/>
    </row>
    <row r="732" spans="2:9" s="160" customFormat="1">
      <c r="B732" s="436"/>
      <c r="C732" s="170" t="s">
        <v>38</v>
      </c>
      <c r="D732" s="169"/>
      <c r="E732" s="168"/>
      <c r="F732" s="167"/>
      <c r="G732" s="167">
        <f>G730*0.25</f>
        <v>0</v>
      </c>
    </row>
    <row r="733" spans="2:9" s="160" customFormat="1" ht="16.5" thickBot="1">
      <c r="B733" s="166"/>
      <c r="C733" s="170"/>
      <c r="D733" s="169"/>
      <c r="E733" s="168"/>
      <c r="F733" s="167"/>
      <c r="G733" s="167"/>
    </row>
    <row r="734" spans="2:9" s="160" customFormat="1" ht="16.5" thickBot="1">
      <c r="B734" s="166"/>
      <c r="C734" s="165" t="s">
        <v>847</v>
      </c>
      <c r="D734" s="164"/>
      <c r="E734" s="163"/>
      <c r="F734" s="162"/>
      <c r="G734" s="161">
        <f>SUM(G730:G733)</f>
        <v>0</v>
      </c>
    </row>
    <row r="735" spans="2:9" s="152" customFormat="1" ht="12.75">
      <c r="B735" s="157"/>
      <c r="C735" s="156"/>
      <c r="D735" s="155"/>
      <c r="E735" s="154"/>
      <c r="F735" s="153"/>
      <c r="G735" s="153"/>
    </row>
    <row r="736" spans="2:9" s="152" customFormat="1" ht="12.75">
      <c r="B736" s="157"/>
      <c r="C736" s="156"/>
      <c r="D736" s="155"/>
      <c r="E736" s="154"/>
      <c r="F736" s="153"/>
      <c r="G736" s="153"/>
    </row>
    <row r="737" spans="2:7" s="152" customFormat="1" ht="12.75">
      <c r="B737" s="157"/>
      <c r="C737" s="156"/>
      <c r="D737" s="155"/>
      <c r="E737" s="154" t="s">
        <v>40</v>
      </c>
      <c r="F737" s="153"/>
      <c r="G737" s="153"/>
    </row>
    <row r="738" spans="2:7" s="152" customFormat="1" ht="12.75">
      <c r="B738" s="157"/>
      <c r="C738" s="156"/>
      <c r="D738" s="155"/>
      <c r="E738" s="154"/>
      <c r="F738" s="153"/>
      <c r="G738" s="153"/>
    </row>
    <row r="739" spans="2:7" s="152" customFormat="1" ht="12.75">
      <c r="B739" s="157"/>
      <c r="C739" s="156"/>
      <c r="D739" s="155"/>
      <c r="E739" s="159" t="s">
        <v>846</v>
      </c>
      <c r="F739" s="153"/>
      <c r="G739" s="153"/>
    </row>
  </sheetData>
  <mergeCells count="104">
    <mergeCell ref="B35:D39"/>
    <mergeCell ref="B40:D43"/>
    <mergeCell ref="B44:D48"/>
    <mergeCell ref="B49:D52"/>
    <mergeCell ref="B53:D57"/>
    <mergeCell ref="B58:D61"/>
    <mergeCell ref="B2:B5"/>
    <mergeCell ref="B10:G10"/>
    <mergeCell ref="B12:H12"/>
    <mergeCell ref="B14:D17"/>
    <mergeCell ref="B18:D29"/>
    <mergeCell ref="B30:D34"/>
    <mergeCell ref="C219:C223"/>
    <mergeCell ref="C97:C100"/>
    <mergeCell ref="C102:C103"/>
    <mergeCell ref="C105:C107"/>
    <mergeCell ref="C110:C113"/>
    <mergeCell ref="C116:C120"/>
    <mergeCell ref="C123:C126"/>
    <mergeCell ref="B63:H63"/>
    <mergeCell ref="B69:D70"/>
    <mergeCell ref="B72:D73"/>
    <mergeCell ref="B79:D81"/>
    <mergeCell ref="B82:D84"/>
    <mergeCell ref="C91:C95"/>
    <mergeCell ref="C195:C198"/>
    <mergeCell ref="C201:C203"/>
    <mergeCell ref="C206:C207"/>
    <mergeCell ref="C210:C211"/>
    <mergeCell ref="C215:C217"/>
    <mergeCell ref="C135:C136"/>
    <mergeCell ref="C137:C140"/>
    <mergeCell ref="C173:C177"/>
    <mergeCell ref="C180:C182"/>
    <mergeCell ref="C184:C186"/>
    <mergeCell ref="C188:C189"/>
    <mergeCell ref="C305:C360"/>
    <mergeCell ref="C362:C363"/>
    <mergeCell ref="C365:C366"/>
    <mergeCell ref="C367:C376"/>
    <mergeCell ref="C378:C379"/>
    <mergeCell ref="C382:C383"/>
    <mergeCell ref="C226:C227"/>
    <mergeCell ref="C230:C231"/>
    <mergeCell ref="C233:C234"/>
    <mergeCell ref="C241:C276"/>
    <mergeCell ref="C295:C298"/>
    <mergeCell ref="C300:C303"/>
    <mergeCell ref="C461:C462"/>
    <mergeCell ref="C464:C465"/>
    <mergeCell ref="C470:C471"/>
    <mergeCell ref="C475:C476"/>
    <mergeCell ref="C480:C481"/>
    <mergeCell ref="C483:C486"/>
    <mergeCell ref="C388:C406"/>
    <mergeCell ref="C408:C428"/>
    <mergeCell ref="C431:C432"/>
    <mergeCell ref="C449:C454"/>
    <mergeCell ref="C456:C457"/>
    <mergeCell ref="C458:C459"/>
    <mergeCell ref="C522:C529"/>
    <mergeCell ref="C532:C539"/>
    <mergeCell ref="C543:C545"/>
    <mergeCell ref="C547:C549"/>
    <mergeCell ref="C553:C555"/>
    <mergeCell ref="C491:C493"/>
    <mergeCell ref="C495:C496"/>
    <mergeCell ref="C498:C506"/>
    <mergeCell ref="C507:C512"/>
    <mergeCell ref="C513:C514"/>
    <mergeCell ref="C516:C517"/>
    <mergeCell ref="C584:C586"/>
    <mergeCell ref="C588:C592"/>
    <mergeCell ref="C595:C598"/>
    <mergeCell ref="C601:C604"/>
    <mergeCell ref="C608:C609"/>
    <mergeCell ref="C557:C559"/>
    <mergeCell ref="C565:C568"/>
    <mergeCell ref="C569:C572"/>
    <mergeCell ref="C573:C574"/>
    <mergeCell ref="C575:C576"/>
    <mergeCell ref="C581:C583"/>
    <mergeCell ref="C643:C644"/>
    <mergeCell ref="C647:C650"/>
    <mergeCell ref="C652:C655"/>
    <mergeCell ref="C657:C660"/>
    <mergeCell ref="C666:C667"/>
    <mergeCell ref="C671:C672"/>
    <mergeCell ref="C611:C612"/>
    <mergeCell ref="C614:C618"/>
    <mergeCell ref="C627:C629"/>
    <mergeCell ref="C631:C632"/>
    <mergeCell ref="C634:C635"/>
    <mergeCell ref="C637:C641"/>
    <mergeCell ref="C662:C663"/>
    <mergeCell ref="C699:C701"/>
    <mergeCell ref="C702:C703"/>
    <mergeCell ref="C705:C707"/>
    <mergeCell ref="C675:C676"/>
    <mergeCell ref="C679:C682"/>
    <mergeCell ref="C683:C684"/>
    <mergeCell ref="C686:C689"/>
    <mergeCell ref="C692:C695"/>
    <mergeCell ref="C696:C697"/>
  </mergeCells>
  <conditionalFormatting sqref="B8 A295:A561 A565:A712">
    <cfRule type="cellIs" dxfId="64" priority="64" stopIfTrue="1" operator="equal">
      <formula>#REF!</formula>
    </cfRule>
  </conditionalFormatting>
  <conditionalFormatting sqref="B711:B712">
    <cfRule type="cellIs" dxfId="63" priority="37" stopIfTrue="1" operator="equal">
      <formula>B710</formula>
    </cfRule>
  </conditionalFormatting>
  <conditionalFormatting sqref="B710:B717 A711:A712 A622:A623 A627 A609 A565 A241 A128 A135:A235 A97:A101 B58 B44 B49 B18 B28 B12:B14 B30 B53 B40 B35 B62:B83">
    <cfRule type="cellIs" dxfId="62" priority="38" stopIfTrue="1" operator="equal">
      <formula>#REF!</formula>
    </cfRule>
  </conditionalFormatting>
  <conditionalFormatting sqref="H483:H490">
    <cfRule type="cellIs" dxfId="61" priority="36" stopIfTrue="1" operator="equal">
      <formula>"kn"</formula>
    </cfRule>
  </conditionalFormatting>
  <conditionalFormatting sqref="B710:B712 A483:A490 A449 A431 A408 A388 A382 A378 A365 A362 A305 A300 A295 A241 J248 J250 A225 A178 A171 A135 A89:A127">
    <cfRule type="cellIs" dxfId="60" priority="35" stopIfTrue="1" operator="equal">
      <formula>#REF!</formula>
    </cfRule>
  </conditionalFormatting>
  <conditionalFormatting sqref="J262 J276">
    <cfRule type="cellIs" dxfId="59" priority="34" stopIfTrue="1" operator="equal">
      <formula>J242</formula>
    </cfRule>
  </conditionalFormatting>
  <conditionalFormatting sqref="B710:B712 J273:J276 J241:J261 A241:A245 A265:A461 A225 A206:A218">
    <cfRule type="cellIs" dxfId="58" priority="33" stopIfTrue="1" operator="equal">
      <formula>#REF!</formula>
    </cfRule>
  </conditionalFormatting>
  <conditionalFormatting sqref="J263:J272 J277:J278">
    <cfRule type="cellIs" dxfId="57" priority="32" stopIfTrue="1" operator="equal">
      <formula>J247</formula>
    </cfRule>
  </conditionalFormatting>
  <conditionalFormatting sqref="J260:J274 A224:A225">
    <cfRule type="cellIs" dxfId="56" priority="31" stopIfTrue="1" operator="equal">
      <formula>A205</formula>
    </cfRule>
  </conditionalFormatting>
  <conditionalFormatting sqref="J258:J259">
    <cfRule type="cellIs" dxfId="55" priority="30" stopIfTrue="1" operator="equal">
      <formula>J241</formula>
    </cfRule>
  </conditionalFormatting>
  <conditionalFormatting sqref="J252">
    <cfRule type="cellIs" dxfId="54" priority="29" stopIfTrue="1" operator="equal">
      <formula>J246</formula>
    </cfRule>
  </conditionalFormatting>
  <conditionalFormatting sqref="J253">
    <cfRule type="cellIs" dxfId="53" priority="28" stopIfTrue="1" operator="equal">
      <formula>J246</formula>
    </cfRule>
  </conditionalFormatting>
  <conditionalFormatting sqref="J254">
    <cfRule type="cellIs" dxfId="52" priority="27" stopIfTrue="1" operator="equal">
      <formula>J246</formula>
    </cfRule>
  </conditionalFormatting>
  <conditionalFormatting sqref="J255">
    <cfRule type="cellIs" dxfId="51" priority="26" stopIfTrue="1" operator="equal">
      <formula>J246</formula>
    </cfRule>
  </conditionalFormatting>
  <conditionalFormatting sqref="B710:B712">
    <cfRule type="cellIs" dxfId="50" priority="25" stopIfTrue="1" operator="equal">
      <formula>B63494</formula>
    </cfRule>
  </conditionalFormatting>
  <conditionalFormatting sqref="B710:B712">
    <cfRule type="cellIs" dxfId="49" priority="24" stopIfTrue="1" operator="equal">
      <formula>B63506</formula>
    </cfRule>
  </conditionalFormatting>
  <conditionalFormatting sqref="B710:B712">
    <cfRule type="cellIs" dxfId="48" priority="23" stopIfTrue="1" operator="equal">
      <formula>#REF!</formula>
    </cfRule>
  </conditionalFormatting>
  <conditionalFormatting sqref="B710:B712">
    <cfRule type="cellIs" dxfId="47" priority="39" stopIfTrue="1" operator="equal">
      <formula>B63498</formula>
    </cfRule>
  </conditionalFormatting>
  <conditionalFormatting sqref="B710:B712">
    <cfRule type="cellIs" dxfId="46" priority="40" stopIfTrue="1" operator="equal">
      <formula>B63478</formula>
    </cfRule>
  </conditionalFormatting>
  <conditionalFormatting sqref="B710:B712">
    <cfRule type="cellIs" dxfId="45" priority="41" stopIfTrue="1" operator="equal">
      <formula>B63449</formula>
    </cfRule>
  </conditionalFormatting>
  <conditionalFormatting sqref="B710:B712">
    <cfRule type="cellIs" dxfId="44" priority="42" stopIfTrue="1" operator="equal">
      <formula>B63529</formula>
    </cfRule>
  </conditionalFormatting>
  <conditionalFormatting sqref="B58">
    <cfRule type="cellIs" dxfId="43" priority="43" stopIfTrue="1" operator="equal">
      <formula>#REF!</formula>
    </cfRule>
  </conditionalFormatting>
  <conditionalFormatting sqref="C78:C81">
    <cfRule type="cellIs" dxfId="42" priority="22" stopIfTrue="1" operator="equal">
      <formula>B19</formula>
    </cfRule>
  </conditionalFormatting>
  <conditionalFormatting sqref="B82:B83 B79:B80">
    <cfRule type="cellIs" dxfId="41" priority="21" stopIfTrue="1" operator="equal">
      <formula>#REF!</formula>
    </cfRule>
  </conditionalFormatting>
  <conditionalFormatting sqref="C82:C83">
    <cfRule type="cellIs" dxfId="40" priority="44" stopIfTrue="1" operator="equal">
      <formula>B22</formula>
    </cfRule>
  </conditionalFormatting>
  <conditionalFormatting sqref="A483:A490 A228 A199:A200 A204:A225 A137:A183 A116:A124 A105:A114 A97:A101">
    <cfRule type="cellIs" dxfId="39" priority="20" stopIfTrue="1" operator="equal">
      <formula>#REF!</formula>
    </cfRule>
  </conditionalFormatting>
  <conditionalFormatting sqref="A495 A233">
    <cfRule type="cellIs" dxfId="38" priority="19" stopIfTrue="1" operator="equal">
      <formula>#REF!</formula>
    </cfRule>
  </conditionalFormatting>
  <conditionalFormatting sqref="A224">
    <cfRule type="cellIs" dxfId="37" priority="18" stopIfTrue="1" operator="equal">
      <formula>A204</formula>
    </cfRule>
  </conditionalFormatting>
  <conditionalFormatting sqref="A228">
    <cfRule type="cellIs" dxfId="36" priority="17" stopIfTrue="1" operator="equal">
      <formula>A214</formula>
    </cfRule>
  </conditionalFormatting>
  <conditionalFormatting sqref="J294">
    <cfRule type="cellIs" dxfId="35" priority="45" stopIfTrue="1" operator="equal">
      <formula>J261</formula>
    </cfRule>
  </conditionalFormatting>
  <conditionalFormatting sqref="J293:J294">
    <cfRule type="cellIs" dxfId="34" priority="46" stopIfTrue="1" operator="equal">
      <formula>J261</formula>
    </cfRule>
  </conditionalFormatting>
  <conditionalFormatting sqref="J292:J293">
    <cfRule type="cellIs" dxfId="33" priority="47" stopIfTrue="1" operator="equal">
      <formula>J261</formula>
    </cfRule>
  </conditionalFormatting>
  <conditionalFormatting sqref="J291:J292">
    <cfRule type="cellIs" dxfId="32" priority="48" stopIfTrue="1" operator="equal">
      <formula>J261</formula>
    </cfRule>
  </conditionalFormatting>
  <conditionalFormatting sqref="J290:J291">
    <cfRule type="cellIs" dxfId="31" priority="49" stopIfTrue="1" operator="equal">
      <formula>J261</formula>
    </cfRule>
  </conditionalFormatting>
  <conditionalFormatting sqref="J289:J290">
    <cfRule type="cellIs" dxfId="30" priority="50" stopIfTrue="1" operator="equal">
      <formula>J261</formula>
    </cfRule>
  </conditionalFormatting>
  <conditionalFormatting sqref="J288:J289">
    <cfRule type="cellIs" dxfId="29" priority="51" stopIfTrue="1" operator="equal">
      <formula>J261</formula>
    </cfRule>
  </conditionalFormatting>
  <conditionalFormatting sqref="J287:J288">
    <cfRule type="cellIs" dxfId="28" priority="52" stopIfTrue="1" operator="equal">
      <formula>J261</formula>
    </cfRule>
  </conditionalFormatting>
  <conditionalFormatting sqref="J286:J287">
    <cfRule type="cellIs" dxfId="27" priority="53" stopIfTrue="1" operator="equal">
      <formula>J261</formula>
    </cfRule>
  </conditionalFormatting>
  <conditionalFormatting sqref="J285:J286">
    <cfRule type="cellIs" dxfId="26" priority="54" stopIfTrue="1" operator="equal">
      <formula>J261</formula>
    </cfRule>
  </conditionalFormatting>
  <conditionalFormatting sqref="J284:J285">
    <cfRule type="cellIs" dxfId="25" priority="55" stopIfTrue="1" operator="equal">
      <formula>J261</formula>
    </cfRule>
  </conditionalFormatting>
  <conditionalFormatting sqref="J283:J284">
    <cfRule type="cellIs" dxfId="24" priority="56" stopIfTrue="1" operator="equal">
      <formula>J261</formula>
    </cfRule>
  </conditionalFormatting>
  <conditionalFormatting sqref="J282:J283">
    <cfRule type="cellIs" dxfId="23" priority="57" stopIfTrue="1" operator="equal">
      <formula>J261</formula>
    </cfRule>
  </conditionalFormatting>
  <conditionalFormatting sqref="J281:J282">
    <cfRule type="cellIs" dxfId="22" priority="58" stopIfTrue="1" operator="equal">
      <formula>J261</formula>
    </cfRule>
  </conditionalFormatting>
  <conditionalFormatting sqref="J280:J281">
    <cfRule type="cellIs" dxfId="21" priority="59" stopIfTrue="1" operator="equal">
      <formula>J261</formula>
    </cfRule>
  </conditionalFormatting>
  <conditionalFormatting sqref="J279:J280">
    <cfRule type="cellIs" dxfId="20" priority="60" stopIfTrue="1" operator="equal">
      <formula>J261</formula>
    </cfRule>
  </conditionalFormatting>
  <conditionalFormatting sqref="J278:J279">
    <cfRule type="cellIs" dxfId="19" priority="61" stopIfTrue="1" operator="equal">
      <formula>J261</formula>
    </cfRule>
  </conditionalFormatting>
  <conditionalFormatting sqref="A477:A479 A464 A466:A475">
    <cfRule type="cellIs" dxfId="18" priority="16" stopIfTrue="1" operator="equal">
      <formula>#REF!</formula>
    </cfRule>
  </conditionalFormatting>
  <conditionalFormatting sqref="A434:A440">
    <cfRule type="cellIs" dxfId="17" priority="15" stopIfTrue="1" operator="equal">
      <formula>A62026</formula>
    </cfRule>
  </conditionalFormatting>
  <conditionalFormatting sqref="A436">
    <cfRule type="cellIs" dxfId="16" priority="14" stopIfTrue="1" operator="equal">
      <formula>A61600</formula>
    </cfRule>
  </conditionalFormatting>
  <conditionalFormatting sqref="A435">
    <cfRule type="cellIs" dxfId="15" priority="13" stopIfTrue="1" operator="equal">
      <formula>A61600</formula>
    </cfRule>
  </conditionalFormatting>
  <conditionalFormatting sqref="A441:A446">
    <cfRule type="cellIs" dxfId="14" priority="12" stopIfTrue="1" operator="equal">
      <formula>A62033</formula>
    </cfRule>
  </conditionalFormatting>
  <conditionalFormatting sqref="A443">
    <cfRule type="cellIs" dxfId="13" priority="11" stopIfTrue="1" operator="equal">
      <formula>A61607</formula>
    </cfRule>
  </conditionalFormatting>
  <conditionalFormatting sqref="A442">
    <cfRule type="cellIs" dxfId="12" priority="10" stopIfTrue="1" operator="equal">
      <formula>A61607</formula>
    </cfRule>
  </conditionalFormatting>
  <conditionalFormatting sqref="A594">
    <cfRule type="cellIs" dxfId="11" priority="9" stopIfTrue="1" operator="equal">
      <formula>A59877</formula>
    </cfRule>
  </conditionalFormatting>
  <conditionalFormatting sqref="A593">
    <cfRule type="cellIs" dxfId="10" priority="62" stopIfTrue="1" operator="equal">
      <formula>A59875</formula>
    </cfRule>
  </conditionalFormatting>
  <conditionalFormatting sqref="B710:B712">
    <cfRule type="cellIs" dxfId="9" priority="8" stopIfTrue="1" operator="equal">
      <formula>B63501</formula>
    </cfRule>
  </conditionalFormatting>
  <conditionalFormatting sqref="B711">
    <cfRule type="cellIs" dxfId="8" priority="7" stopIfTrue="1" operator="equal">
      <formula>B710</formula>
    </cfRule>
  </conditionalFormatting>
  <conditionalFormatting sqref="B710:B712">
    <cfRule type="cellIs" dxfId="7" priority="6" stopIfTrue="1" operator="equal">
      <formula>B63528</formula>
    </cfRule>
  </conditionalFormatting>
  <conditionalFormatting sqref="H522:H546 H516:H520">
    <cfRule type="expression" dxfId="6" priority="5" stopIfTrue="1">
      <formula>#REF!="ne"</formula>
    </cfRule>
  </conditionalFormatting>
  <conditionalFormatting sqref="F543:F544 F532:F538 F522:F529 F516:F519">
    <cfRule type="expression" dxfId="5" priority="4" stopIfTrue="1">
      <formula>#REF!="ne"</formula>
    </cfRule>
  </conditionalFormatting>
  <conditionalFormatting sqref="A522:A546 A516:A520">
    <cfRule type="cellIs" dxfId="4" priority="3" stopIfTrue="1" operator="equal">
      <formula>#REF!</formula>
    </cfRule>
  </conditionalFormatting>
  <conditionalFormatting sqref="B710:B712">
    <cfRule type="cellIs" dxfId="3" priority="63" stopIfTrue="1" operator="equal">
      <formula>B63518</formula>
    </cfRule>
  </conditionalFormatting>
  <conditionalFormatting sqref="A191 A193 B10:B11">
    <cfRule type="cellIs" dxfId="2" priority="2" stopIfTrue="1" operator="equal">
      <formula>#REF!</formula>
    </cfRule>
  </conditionalFormatting>
  <conditionalFormatting sqref="J277">
    <cfRule type="cellIs" dxfId="1" priority="65" stopIfTrue="1" operator="equal">
      <formula>J262</formula>
    </cfRule>
  </conditionalFormatting>
  <conditionalFormatting sqref="C79:C80">
    <cfRule type="cellIs" dxfId="0" priority="1" stopIfTrue="1" operator="equal">
      <formula>B19</formula>
    </cfRule>
  </conditionalFormatting>
  <pageMargins left="0.70866141732283472" right="0.70866141732283472" top="0.74803149606299213" bottom="0.74803149606299213" header="0.31496062992125984" footer="0.31496062992125984"/>
  <pageSetup paperSize="9" scale="61" fitToWidth="0" fitToHeight="0" orientation="portrait" r:id="rId1"/>
  <headerFooter>
    <oddFooter>&amp;L&amp;"Exo,Bold"&amp;8broj projekta:&amp;"Exo,Regular" PR-2-2016-420
&amp;"Exo,Bold"vrsta projekta:&amp;"Exo,Regular" ENERGETSKA OBNOVA OSNOVNE ŠKOLE PEHLIN &amp;R&amp;"Exo,Regular"&amp;8stranica&amp;"Exo,Bold" &amp;P/&amp;N</oddFooter>
  </headerFooter>
  <rowBreaks count="7" manualBreakCount="7">
    <brk id="86" max="16383" man="1"/>
    <brk id="132" max="16383" man="1"/>
    <brk id="238" max="16383" man="1"/>
    <brk id="399" min="1" max="6" man="1"/>
    <brk id="562" max="16383" man="1"/>
    <brk id="624" max="16383" man="1"/>
    <brk id="713" max="16383" man="1"/>
  </rowBreaks>
  <colBreaks count="1" manualBreakCount="1">
    <brk id="7" max="1048575" man="1"/>
  </col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72"/>
  <sheetViews>
    <sheetView showGridLines="0" zoomScaleNormal="100" zoomScaleSheetLayoutView="90" workbookViewId="0">
      <pane ySplit="4" topLeftCell="A35" activePane="bottomLeft" state="frozen"/>
      <selection pane="bottomLeft" activeCell="B48" sqref="B48:L48"/>
    </sheetView>
  </sheetViews>
  <sheetFormatPr defaultColWidth="8.5703125" defaultRowHeight="15"/>
  <cols>
    <col min="1" max="1" width="6.5703125" style="108" customWidth="1"/>
    <col min="2" max="8" width="12.28515625" style="108" customWidth="1"/>
    <col min="9" max="9" width="10.42578125" style="108" customWidth="1"/>
    <col min="10" max="16384" width="8.5703125" style="108"/>
  </cols>
  <sheetData>
    <row r="1" spans="1:12">
      <c r="A1" s="403"/>
      <c r="B1" s="403"/>
      <c r="C1" s="403"/>
      <c r="D1" s="403"/>
      <c r="E1" s="403"/>
      <c r="F1" s="403"/>
      <c r="G1" s="403"/>
      <c r="H1" s="403"/>
      <c r="I1" s="403"/>
      <c r="J1" s="403"/>
      <c r="K1" s="403"/>
      <c r="L1" s="403"/>
    </row>
    <row r="2" spans="1:12" ht="15" customHeight="1">
      <c r="A2" s="404"/>
      <c r="B2" s="741" t="s">
        <v>1029</v>
      </c>
      <c r="C2" s="742"/>
      <c r="D2" s="742"/>
      <c r="E2" s="742"/>
      <c r="F2" s="742"/>
      <c r="G2" s="742"/>
      <c r="H2" s="742"/>
      <c r="I2" s="405"/>
      <c r="J2" s="405"/>
      <c r="K2" s="405"/>
      <c r="L2" s="406"/>
    </row>
    <row r="3" spans="1:12" s="124" customFormat="1" ht="21" customHeight="1">
      <c r="A3" s="407"/>
      <c r="B3" s="407"/>
      <c r="C3" s="408"/>
      <c r="D3" s="409"/>
      <c r="E3" s="410"/>
      <c r="F3" s="409"/>
      <c r="G3" s="411"/>
      <c r="H3" s="412"/>
      <c r="I3" s="413"/>
      <c r="J3" s="413"/>
      <c r="K3" s="413"/>
      <c r="L3" s="413"/>
    </row>
    <row r="4" spans="1:12" ht="15" customHeight="1">
      <c r="A4" s="404"/>
      <c r="B4" s="743" t="s">
        <v>1024</v>
      </c>
      <c r="C4" s="744"/>
      <c r="D4" s="744"/>
      <c r="E4" s="744"/>
      <c r="F4" s="744"/>
      <c r="G4" s="744"/>
      <c r="H4" s="744"/>
      <c r="I4" s="744"/>
      <c r="J4" s="744"/>
      <c r="K4" s="744"/>
      <c r="L4" s="745"/>
    </row>
    <row r="5" spans="1:12">
      <c r="A5" s="403"/>
      <c r="B5" s="453"/>
      <c r="C5" s="453"/>
      <c r="D5" s="453"/>
      <c r="E5" s="453"/>
      <c r="F5" s="453"/>
      <c r="G5" s="453"/>
      <c r="H5" s="453"/>
      <c r="I5" s="453"/>
      <c r="J5" s="453"/>
      <c r="K5" s="453"/>
      <c r="L5" s="453"/>
    </row>
    <row r="6" spans="1:12" s="119" customFormat="1" ht="15" customHeight="1">
      <c r="A6" s="414"/>
      <c r="B6" s="748" t="s">
        <v>169</v>
      </c>
      <c r="C6" s="748"/>
      <c r="D6" s="748"/>
      <c r="E6" s="748"/>
      <c r="F6" s="748"/>
      <c r="G6" s="748"/>
      <c r="H6" s="748"/>
      <c r="I6" s="748"/>
      <c r="J6" s="748"/>
      <c r="K6" s="748"/>
      <c r="L6" s="748"/>
    </row>
    <row r="7" spans="1:12" s="119" customFormat="1" ht="99.75" customHeight="1">
      <c r="A7" s="414"/>
      <c r="B7" s="746" t="s">
        <v>1135</v>
      </c>
      <c r="C7" s="746"/>
      <c r="D7" s="746"/>
      <c r="E7" s="746"/>
      <c r="F7" s="746"/>
      <c r="G7" s="746"/>
      <c r="H7" s="746"/>
      <c r="I7" s="746"/>
      <c r="J7" s="746"/>
      <c r="K7" s="746"/>
      <c r="L7" s="746"/>
    </row>
    <row r="8" spans="1:12" s="119" customFormat="1" ht="15" customHeight="1">
      <c r="A8" s="414"/>
      <c r="B8" s="454"/>
      <c r="C8" s="415"/>
      <c r="D8" s="415"/>
      <c r="E8" s="415"/>
      <c r="F8" s="415"/>
      <c r="G8" s="415"/>
      <c r="H8" s="455"/>
      <c r="I8" s="456"/>
      <c r="J8" s="456"/>
      <c r="K8" s="456"/>
      <c r="L8" s="456"/>
    </row>
    <row r="9" spans="1:12" s="119" customFormat="1" ht="15" customHeight="1">
      <c r="A9" s="414"/>
      <c r="B9" s="747" t="s">
        <v>168</v>
      </c>
      <c r="C9" s="747"/>
      <c r="D9" s="747"/>
      <c r="E9" s="747"/>
      <c r="F9" s="747"/>
      <c r="G9" s="747"/>
      <c r="H9" s="747"/>
      <c r="I9" s="747"/>
      <c r="J9" s="747"/>
      <c r="K9" s="747"/>
      <c r="L9" s="747"/>
    </row>
    <row r="10" spans="1:12" s="119" customFormat="1" ht="5.0999999999999996" customHeight="1">
      <c r="A10" s="414"/>
      <c r="B10" s="454"/>
      <c r="C10" s="415"/>
      <c r="D10" s="415"/>
      <c r="E10" s="415"/>
      <c r="F10" s="415"/>
      <c r="G10" s="415"/>
      <c r="H10" s="455"/>
      <c r="I10" s="456"/>
      <c r="J10" s="456"/>
      <c r="K10" s="456"/>
      <c r="L10" s="456"/>
    </row>
    <row r="11" spans="1:12" s="119" customFormat="1" ht="363.75" customHeight="1">
      <c r="A11" s="414"/>
      <c r="B11" s="746" t="s">
        <v>1112</v>
      </c>
      <c r="C11" s="746"/>
      <c r="D11" s="746"/>
      <c r="E11" s="746"/>
      <c r="F11" s="746"/>
      <c r="G11" s="746"/>
      <c r="H11" s="746"/>
      <c r="I11" s="746"/>
      <c r="J11" s="746"/>
      <c r="K11" s="746"/>
      <c r="L11" s="746"/>
    </row>
    <row r="12" spans="1:12" s="119" customFormat="1" ht="15" customHeight="1">
      <c r="A12" s="414"/>
      <c r="B12" s="454"/>
      <c r="C12" s="415"/>
      <c r="D12" s="415"/>
      <c r="E12" s="415"/>
      <c r="F12" s="415"/>
      <c r="G12" s="415"/>
      <c r="H12" s="455"/>
      <c r="I12" s="456"/>
      <c r="J12" s="456"/>
      <c r="K12" s="456"/>
      <c r="L12" s="456"/>
    </row>
    <row r="13" spans="1:12" s="119" customFormat="1" ht="15" customHeight="1">
      <c r="A13" s="414"/>
      <c r="B13" s="749" t="s">
        <v>167</v>
      </c>
      <c r="C13" s="749"/>
      <c r="D13" s="749"/>
      <c r="E13" s="749"/>
      <c r="F13" s="749"/>
      <c r="G13" s="749"/>
      <c r="H13" s="749"/>
      <c r="I13" s="456"/>
      <c r="J13" s="456"/>
      <c r="K13" s="456"/>
      <c r="L13" s="456"/>
    </row>
    <row r="14" spans="1:12" s="119" customFormat="1" ht="5.0999999999999996" customHeight="1">
      <c r="A14" s="414"/>
      <c r="B14" s="415"/>
      <c r="C14" s="415"/>
      <c r="D14" s="415"/>
      <c r="E14" s="415"/>
      <c r="F14" s="415"/>
      <c r="G14" s="415"/>
      <c r="H14" s="415"/>
      <c r="I14" s="456"/>
      <c r="J14" s="456"/>
      <c r="K14" s="456"/>
      <c r="L14" s="456"/>
    </row>
    <row r="15" spans="1:12" s="119" customFormat="1" ht="19.5" customHeight="1">
      <c r="A15" s="414"/>
      <c r="B15" s="746" t="s">
        <v>1069</v>
      </c>
      <c r="C15" s="746"/>
      <c r="D15" s="746"/>
      <c r="E15" s="746"/>
      <c r="F15" s="746"/>
      <c r="G15" s="746"/>
      <c r="H15" s="746"/>
      <c r="I15" s="746"/>
      <c r="J15" s="746"/>
      <c r="K15" s="746"/>
      <c r="L15" s="746"/>
    </row>
    <row r="16" spans="1:12" s="119" customFormat="1" ht="15" customHeight="1">
      <c r="A16" s="414"/>
      <c r="B16" s="415"/>
      <c r="C16" s="415"/>
      <c r="D16" s="415"/>
      <c r="E16" s="415"/>
      <c r="F16" s="415"/>
      <c r="G16" s="415"/>
      <c r="H16" s="415"/>
      <c r="I16" s="456"/>
      <c r="J16" s="456"/>
      <c r="K16" s="456"/>
      <c r="L16" s="456"/>
    </row>
    <row r="17" spans="1:12" s="119" customFormat="1" ht="15" customHeight="1">
      <c r="A17" s="414"/>
      <c r="B17" s="747" t="s">
        <v>166</v>
      </c>
      <c r="C17" s="747"/>
      <c r="D17" s="747"/>
      <c r="E17" s="747"/>
      <c r="F17" s="747"/>
      <c r="G17" s="747"/>
      <c r="H17" s="747"/>
      <c r="I17" s="747"/>
      <c r="J17" s="747"/>
      <c r="K17" s="747"/>
      <c r="L17" s="747"/>
    </row>
    <row r="18" spans="1:12" s="119" customFormat="1" ht="5.0999999999999996" customHeight="1">
      <c r="A18" s="414"/>
      <c r="B18" s="457"/>
      <c r="C18" s="457"/>
      <c r="D18" s="457"/>
      <c r="E18" s="457"/>
      <c r="F18" s="457"/>
      <c r="G18" s="457"/>
      <c r="H18" s="457"/>
      <c r="I18" s="456"/>
      <c r="J18" s="456"/>
      <c r="K18" s="456"/>
      <c r="L18" s="456"/>
    </row>
    <row r="19" spans="1:12" s="119" customFormat="1" ht="96.75" customHeight="1">
      <c r="A19" s="414"/>
      <c r="B19" s="746" t="s">
        <v>165</v>
      </c>
      <c r="C19" s="746"/>
      <c r="D19" s="746"/>
      <c r="E19" s="746"/>
      <c r="F19" s="746"/>
      <c r="G19" s="746"/>
      <c r="H19" s="746"/>
      <c r="I19" s="746"/>
      <c r="J19" s="746"/>
      <c r="K19" s="746"/>
      <c r="L19" s="746"/>
    </row>
    <row r="20" spans="1:12" s="119" customFormat="1" ht="15" customHeight="1">
      <c r="A20" s="414"/>
      <c r="B20" s="451"/>
      <c r="C20" s="415"/>
      <c r="D20" s="415"/>
      <c r="E20" s="415"/>
      <c r="F20" s="415"/>
      <c r="G20" s="415"/>
      <c r="H20" s="415"/>
      <c r="I20" s="456"/>
      <c r="J20" s="456"/>
      <c r="K20" s="456"/>
      <c r="L20" s="456"/>
    </row>
    <row r="21" spans="1:12" s="119" customFormat="1" ht="15" customHeight="1">
      <c r="A21" s="414"/>
      <c r="B21" s="747" t="s">
        <v>164</v>
      </c>
      <c r="C21" s="747"/>
      <c r="D21" s="747"/>
      <c r="E21" s="747"/>
      <c r="F21" s="747"/>
      <c r="G21" s="747"/>
      <c r="H21" s="747"/>
      <c r="I21" s="747"/>
      <c r="J21" s="747"/>
      <c r="K21" s="747"/>
      <c r="L21" s="747"/>
    </row>
    <row r="22" spans="1:12" s="119" customFormat="1" ht="5.0999999999999996" customHeight="1">
      <c r="A22" s="414"/>
      <c r="B22" s="451"/>
      <c r="C22" s="415"/>
      <c r="D22" s="415"/>
      <c r="E22" s="415"/>
      <c r="F22" s="415"/>
      <c r="G22" s="415"/>
      <c r="H22" s="415"/>
      <c r="I22" s="456"/>
      <c r="J22" s="456"/>
      <c r="K22" s="456"/>
      <c r="L22" s="456"/>
    </row>
    <row r="23" spans="1:12" s="119" customFormat="1" ht="47.25" customHeight="1">
      <c r="A23" s="414"/>
      <c r="B23" s="746" t="s">
        <v>163</v>
      </c>
      <c r="C23" s="746"/>
      <c r="D23" s="746"/>
      <c r="E23" s="746"/>
      <c r="F23" s="746"/>
      <c r="G23" s="746"/>
      <c r="H23" s="746"/>
      <c r="I23" s="746"/>
      <c r="J23" s="746"/>
      <c r="K23" s="746"/>
      <c r="L23" s="746"/>
    </row>
    <row r="24" spans="1:12" s="119" customFormat="1" ht="15" customHeight="1">
      <c r="A24" s="414"/>
      <c r="B24" s="451"/>
      <c r="C24" s="415"/>
      <c r="D24" s="415"/>
      <c r="E24" s="415"/>
      <c r="F24" s="415"/>
      <c r="G24" s="415"/>
      <c r="H24" s="415"/>
      <c r="I24" s="456"/>
      <c r="J24" s="456"/>
      <c r="K24" s="456"/>
      <c r="L24" s="456"/>
    </row>
    <row r="25" spans="1:12" s="119" customFormat="1" ht="15" customHeight="1">
      <c r="A25" s="414"/>
      <c r="B25" s="747" t="s">
        <v>162</v>
      </c>
      <c r="C25" s="747"/>
      <c r="D25" s="747"/>
      <c r="E25" s="747"/>
      <c r="F25" s="747"/>
      <c r="G25" s="747"/>
      <c r="H25" s="747"/>
      <c r="I25" s="747"/>
      <c r="J25" s="747"/>
      <c r="K25" s="747"/>
      <c r="L25" s="747"/>
    </row>
    <row r="26" spans="1:12" s="119" customFormat="1" ht="5.0999999999999996" customHeight="1">
      <c r="A26" s="414"/>
      <c r="B26" s="451"/>
      <c r="C26" s="415"/>
      <c r="D26" s="415"/>
      <c r="E26" s="415"/>
      <c r="F26" s="415"/>
      <c r="G26" s="415"/>
      <c r="H26" s="415"/>
      <c r="I26" s="456"/>
      <c r="J26" s="456"/>
      <c r="K26" s="456"/>
      <c r="L26" s="456"/>
    </row>
    <row r="27" spans="1:12" s="119" customFormat="1" ht="80.099999999999994" customHeight="1">
      <c r="A27" s="414"/>
      <c r="B27" s="746" t="s">
        <v>161</v>
      </c>
      <c r="C27" s="746"/>
      <c r="D27" s="746"/>
      <c r="E27" s="746"/>
      <c r="F27" s="746"/>
      <c r="G27" s="746"/>
      <c r="H27" s="746"/>
      <c r="I27" s="746"/>
      <c r="J27" s="746"/>
      <c r="K27" s="746"/>
      <c r="L27" s="746"/>
    </row>
    <row r="28" spans="1:12" s="119" customFormat="1" ht="15" customHeight="1">
      <c r="A28" s="414"/>
      <c r="B28" s="415"/>
      <c r="C28" s="415"/>
      <c r="D28" s="415"/>
      <c r="E28" s="415"/>
      <c r="F28" s="415"/>
      <c r="G28" s="415"/>
      <c r="H28" s="415"/>
      <c r="I28" s="456"/>
      <c r="J28" s="456"/>
      <c r="K28" s="456"/>
      <c r="L28" s="456"/>
    </row>
    <row r="29" spans="1:12" s="119" customFormat="1" ht="15" customHeight="1">
      <c r="A29" s="414"/>
      <c r="B29" s="747" t="s">
        <v>160</v>
      </c>
      <c r="C29" s="747"/>
      <c r="D29" s="747"/>
      <c r="E29" s="747"/>
      <c r="F29" s="747"/>
      <c r="G29" s="747"/>
      <c r="H29" s="747"/>
      <c r="I29" s="747"/>
      <c r="J29" s="747"/>
      <c r="K29" s="747"/>
      <c r="L29" s="747"/>
    </row>
    <row r="30" spans="1:12" s="119" customFormat="1" ht="5.0999999999999996" customHeight="1">
      <c r="A30" s="414"/>
      <c r="B30" s="451"/>
      <c r="C30" s="415"/>
      <c r="D30" s="415"/>
      <c r="E30" s="415"/>
      <c r="F30" s="415"/>
      <c r="G30" s="415"/>
      <c r="H30" s="415"/>
      <c r="I30" s="456"/>
      <c r="J30" s="456"/>
      <c r="K30" s="456"/>
      <c r="L30" s="456"/>
    </row>
    <row r="31" spans="1:12" s="119" customFormat="1" ht="131.25" customHeight="1">
      <c r="A31" s="414"/>
      <c r="B31" s="746" t="s">
        <v>1070</v>
      </c>
      <c r="C31" s="746"/>
      <c r="D31" s="746"/>
      <c r="E31" s="746"/>
      <c r="F31" s="746"/>
      <c r="G31" s="746"/>
      <c r="H31" s="746"/>
      <c r="I31" s="746"/>
      <c r="J31" s="746"/>
      <c r="K31" s="746"/>
      <c r="L31" s="746"/>
    </row>
    <row r="32" spans="1:12" s="119" customFormat="1" ht="15" customHeight="1">
      <c r="A32" s="414"/>
      <c r="B32" s="451"/>
      <c r="C32" s="458"/>
      <c r="D32" s="459"/>
      <c r="E32" s="458"/>
      <c r="F32" s="460"/>
      <c r="G32" s="458"/>
      <c r="H32" s="458"/>
      <c r="I32" s="456"/>
      <c r="J32" s="456"/>
      <c r="K32" s="456"/>
      <c r="L32" s="456"/>
    </row>
    <row r="33" spans="1:12" s="123" customFormat="1" ht="15" customHeight="1">
      <c r="A33" s="416"/>
      <c r="B33" s="747" t="s">
        <v>159</v>
      </c>
      <c r="C33" s="747"/>
      <c r="D33" s="747"/>
      <c r="E33" s="747"/>
      <c r="F33" s="747"/>
      <c r="G33" s="747"/>
      <c r="H33" s="747"/>
      <c r="I33" s="747"/>
      <c r="J33" s="747"/>
      <c r="K33" s="747"/>
      <c r="L33" s="747"/>
    </row>
    <row r="34" spans="1:12" s="123" customFormat="1" ht="5.0999999999999996" customHeight="1">
      <c r="A34" s="416"/>
      <c r="B34" s="451"/>
      <c r="C34" s="458"/>
      <c r="D34" s="459"/>
      <c r="E34" s="458"/>
      <c r="F34" s="460"/>
      <c r="G34" s="458"/>
      <c r="H34" s="458"/>
      <c r="I34" s="461"/>
      <c r="J34" s="461"/>
      <c r="K34" s="461"/>
      <c r="L34" s="461"/>
    </row>
    <row r="35" spans="1:12" s="123" customFormat="1" ht="20.100000000000001" customHeight="1">
      <c r="A35" s="416"/>
      <c r="B35" s="746" t="s">
        <v>1111</v>
      </c>
      <c r="C35" s="751"/>
      <c r="D35" s="751"/>
      <c r="E35" s="751"/>
      <c r="F35" s="751"/>
      <c r="G35" s="751"/>
      <c r="H35" s="751"/>
      <c r="I35" s="751"/>
      <c r="J35" s="751"/>
      <c r="K35" s="751"/>
      <c r="L35" s="751"/>
    </row>
    <row r="36" spans="1:12" s="123" customFormat="1" ht="15" customHeight="1">
      <c r="A36" s="416"/>
      <c r="B36" s="451"/>
      <c r="C36" s="458"/>
      <c r="D36" s="459"/>
      <c r="E36" s="458"/>
      <c r="F36" s="460"/>
      <c r="G36" s="458"/>
      <c r="H36" s="458"/>
      <c r="I36" s="461"/>
      <c r="J36" s="461"/>
      <c r="K36" s="461"/>
      <c r="L36" s="461"/>
    </row>
    <row r="37" spans="1:12" s="119" customFormat="1" ht="15" customHeight="1">
      <c r="A37" s="414"/>
      <c r="B37" s="747" t="s">
        <v>158</v>
      </c>
      <c r="C37" s="747"/>
      <c r="D37" s="747"/>
      <c r="E37" s="747"/>
      <c r="F37" s="747"/>
      <c r="G37" s="747"/>
      <c r="H37" s="747"/>
      <c r="I37" s="747"/>
      <c r="J37" s="747"/>
      <c r="K37" s="747"/>
      <c r="L37" s="747"/>
    </row>
    <row r="38" spans="1:12" s="123" customFormat="1" ht="5.0999999999999996" customHeight="1">
      <c r="A38" s="416"/>
      <c r="B38" s="451"/>
      <c r="C38" s="458"/>
      <c r="D38" s="459"/>
      <c r="E38" s="458"/>
      <c r="F38" s="460"/>
      <c r="G38" s="458"/>
      <c r="H38" s="458"/>
      <c r="I38" s="461"/>
      <c r="J38" s="461"/>
      <c r="K38" s="461"/>
      <c r="L38" s="461"/>
    </row>
    <row r="39" spans="1:12" s="119" customFormat="1" ht="49.5" customHeight="1">
      <c r="A39" s="414"/>
      <c r="B39" s="746" t="s">
        <v>1071</v>
      </c>
      <c r="C39" s="746"/>
      <c r="D39" s="746"/>
      <c r="E39" s="746"/>
      <c r="F39" s="746"/>
      <c r="G39" s="746"/>
      <c r="H39" s="746"/>
      <c r="I39" s="746"/>
      <c r="J39" s="746"/>
      <c r="K39" s="746"/>
      <c r="L39" s="746"/>
    </row>
    <row r="40" spans="1:12" s="119" customFormat="1" ht="15" customHeight="1">
      <c r="A40" s="414"/>
      <c r="B40" s="415"/>
      <c r="C40" s="415"/>
      <c r="D40" s="415"/>
      <c r="E40" s="415"/>
      <c r="F40" s="415"/>
      <c r="G40" s="415"/>
      <c r="H40" s="415"/>
      <c r="I40" s="456"/>
      <c r="J40" s="456"/>
      <c r="K40" s="456"/>
      <c r="L40" s="456"/>
    </row>
    <row r="41" spans="1:12" s="119" customFormat="1" ht="15" customHeight="1">
      <c r="A41" s="414"/>
      <c r="B41" s="747" t="s">
        <v>157</v>
      </c>
      <c r="C41" s="747"/>
      <c r="D41" s="747"/>
      <c r="E41" s="747"/>
      <c r="F41" s="747"/>
      <c r="G41" s="747"/>
      <c r="H41" s="747"/>
      <c r="I41" s="747"/>
      <c r="J41" s="747"/>
      <c r="K41" s="747"/>
      <c r="L41" s="747"/>
    </row>
    <row r="42" spans="1:12" s="119" customFormat="1" ht="5.0999999999999996" customHeight="1">
      <c r="A42" s="414"/>
      <c r="B42" s="451"/>
      <c r="C42" s="458"/>
      <c r="D42" s="459"/>
      <c r="E42" s="458"/>
      <c r="F42" s="460"/>
      <c r="G42" s="458"/>
      <c r="H42" s="458"/>
      <c r="I42" s="456"/>
      <c r="J42" s="456"/>
      <c r="K42" s="456"/>
      <c r="L42" s="456"/>
    </row>
    <row r="43" spans="1:12" s="123" customFormat="1" ht="120" customHeight="1">
      <c r="A43" s="416"/>
      <c r="B43" s="746" t="s">
        <v>156</v>
      </c>
      <c r="C43" s="746"/>
      <c r="D43" s="746"/>
      <c r="E43" s="746"/>
      <c r="F43" s="746"/>
      <c r="G43" s="746"/>
      <c r="H43" s="746"/>
      <c r="I43" s="746"/>
      <c r="J43" s="746"/>
      <c r="K43" s="746"/>
      <c r="L43" s="746"/>
    </row>
    <row r="44" spans="1:12" s="119" customFormat="1" ht="15" customHeight="1">
      <c r="A44" s="414"/>
      <c r="B44" s="451"/>
      <c r="C44" s="417"/>
      <c r="D44" s="462"/>
      <c r="E44" s="417"/>
      <c r="F44" s="463"/>
      <c r="G44" s="417"/>
      <c r="H44" s="417"/>
      <c r="I44" s="456"/>
      <c r="J44" s="456"/>
      <c r="K44" s="456"/>
      <c r="L44" s="456"/>
    </row>
    <row r="45" spans="1:12" s="119" customFormat="1" ht="15" customHeight="1">
      <c r="A45" s="414"/>
      <c r="B45" s="750" t="s">
        <v>155</v>
      </c>
      <c r="C45" s="750"/>
      <c r="D45" s="750"/>
      <c r="E45" s="750"/>
      <c r="F45" s="750"/>
      <c r="G45" s="750"/>
      <c r="H45" s="417"/>
      <c r="I45" s="456"/>
      <c r="J45" s="456"/>
      <c r="K45" s="456"/>
      <c r="L45" s="456"/>
    </row>
    <row r="46" spans="1:12" s="119" customFormat="1" ht="5.0999999999999996" customHeight="1">
      <c r="A46" s="414"/>
      <c r="B46" s="451"/>
      <c r="C46" s="417"/>
      <c r="D46" s="462"/>
      <c r="E46" s="417"/>
      <c r="F46" s="463"/>
      <c r="G46" s="417"/>
      <c r="H46" s="417"/>
      <c r="I46" s="456"/>
      <c r="J46" s="456"/>
      <c r="K46" s="456"/>
      <c r="L46" s="456"/>
    </row>
    <row r="47" spans="1:12" s="119" customFormat="1" ht="79.5" customHeight="1">
      <c r="A47" s="414"/>
      <c r="B47" s="746" t="s">
        <v>154</v>
      </c>
      <c r="C47" s="746"/>
      <c r="D47" s="746"/>
      <c r="E47" s="746"/>
      <c r="F47" s="746"/>
      <c r="G47" s="746"/>
      <c r="H47" s="746"/>
      <c r="I47" s="746"/>
      <c r="J47" s="746"/>
      <c r="K47" s="746"/>
      <c r="L47" s="746"/>
    </row>
    <row r="48" spans="1:12" s="123" customFormat="1" ht="42.75" customHeight="1">
      <c r="A48" s="416"/>
      <c r="B48" s="746" t="s">
        <v>153</v>
      </c>
      <c r="C48" s="746"/>
      <c r="D48" s="746"/>
      <c r="E48" s="746"/>
      <c r="F48" s="746"/>
      <c r="G48" s="746"/>
      <c r="H48" s="746"/>
      <c r="I48" s="746"/>
      <c r="J48" s="746"/>
      <c r="K48" s="746"/>
      <c r="L48" s="746"/>
    </row>
    <row r="49" spans="1:12" s="119" customFormat="1" ht="67.5" customHeight="1">
      <c r="A49" s="414"/>
      <c r="B49" s="746" t="s">
        <v>152</v>
      </c>
      <c r="C49" s="746"/>
      <c r="D49" s="746"/>
      <c r="E49" s="746"/>
      <c r="F49" s="746"/>
      <c r="G49" s="746"/>
      <c r="H49" s="746"/>
      <c r="I49" s="746"/>
      <c r="J49" s="746"/>
      <c r="K49" s="746"/>
      <c r="L49" s="746"/>
    </row>
    <row r="50" spans="1:12" s="119" customFormat="1" ht="65.25" customHeight="1">
      <c r="A50" s="414"/>
      <c r="B50" s="746" t="s">
        <v>151</v>
      </c>
      <c r="C50" s="746"/>
      <c r="D50" s="746"/>
      <c r="E50" s="746"/>
      <c r="F50" s="746"/>
      <c r="G50" s="746"/>
      <c r="H50" s="746"/>
      <c r="I50" s="746"/>
      <c r="J50" s="746"/>
      <c r="K50" s="746"/>
      <c r="L50" s="746"/>
    </row>
    <row r="51" spans="1:12" s="119" customFormat="1" ht="15" customHeight="1">
      <c r="A51" s="122"/>
      <c r="B51" s="122"/>
      <c r="C51" s="122"/>
      <c r="D51" s="122"/>
      <c r="E51" s="122"/>
      <c r="F51" s="122"/>
      <c r="G51" s="122"/>
      <c r="H51" s="122"/>
    </row>
    <row r="52" spans="1:12" s="119" customFormat="1" ht="46.5" customHeight="1">
      <c r="B52" s="489"/>
      <c r="C52" s="120"/>
      <c r="D52" s="120"/>
      <c r="E52" s="120"/>
      <c r="F52" s="120"/>
      <c r="G52" s="120"/>
      <c r="H52" s="120"/>
    </row>
    <row r="53" spans="1:12" s="119" customFormat="1" ht="47.25" customHeight="1">
      <c r="B53" s="740"/>
      <c r="C53" s="740"/>
      <c r="D53" s="740"/>
      <c r="E53" s="740"/>
      <c r="F53" s="740"/>
      <c r="G53" s="740"/>
      <c r="H53" s="740"/>
      <c r="I53" s="740"/>
      <c r="J53" s="740"/>
      <c r="K53" s="740"/>
      <c r="L53" s="740"/>
    </row>
    <row r="54" spans="1:12" s="119" customFormat="1" ht="31.5" customHeight="1">
      <c r="B54" s="739"/>
      <c r="C54" s="739"/>
      <c r="D54" s="739"/>
      <c r="E54" s="739"/>
      <c r="F54" s="739"/>
      <c r="G54" s="739"/>
      <c r="H54" s="739"/>
      <c r="I54" s="739"/>
      <c r="J54" s="739"/>
      <c r="K54" s="739"/>
      <c r="L54" s="739"/>
    </row>
    <row r="55" spans="1:12" s="119" customFormat="1" ht="12.75" customHeight="1">
      <c r="B55" s="120"/>
      <c r="C55" s="120"/>
      <c r="D55" s="120"/>
      <c r="E55" s="120"/>
      <c r="F55" s="120"/>
      <c r="G55" s="120"/>
      <c r="H55" s="120"/>
    </row>
    <row r="56" spans="1:12" s="119" customFormat="1" ht="39" customHeight="1">
      <c r="B56" s="739"/>
      <c r="C56" s="739"/>
      <c r="D56" s="739"/>
      <c r="E56" s="739"/>
      <c r="F56" s="739"/>
      <c r="G56" s="739"/>
      <c r="H56" s="739"/>
      <c r="I56" s="739"/>
      <c r="J56" s="739"/>
      <c r="K56" s="739"/>
      <c r="L56" s="739"/>
    </row>
    <row r="57" spans="1:12" s="119" customFormat="1" ht="33" customHeight="1">
      <c r="B57" s="120"/>
      <c r="C57" s="120"/>
      <c r="D57" s="120"/>
      <c r="E57" s="120"/>
      <c r="F57" s="120"/>
      <c r="G57" s="120"/>
      <c r="H57" s="120"/>
    </row>
    <row r="58" spans="1:12" s="119" customFormat="1" ht="69.75" customHeight="1">
      <c r="B58" s="120"/>
      <c r="C58" s="120"/>
      <c r="D58" s="120"/>
      <c r="E58" s="120"/>
      <c r="F58" s="120"/>
      <c r="G58" s="120"/>
      <c r="H58" s="120"/>
    </row>
    <row r="59" spans="1:12" s="119" customFormat="1" ht="29.25" customHeight="1">
      <c r="B59" s="120"/>
      <c r="C59" s="120"/>
      <c r="D59" s="120"/>
      <c r="E59" s="120"/>
      <c r="F59" s="120"/>
      <c r="G59" s="120"/>
      <c r="H59" s="120"/>
    </row>
    <row r="60" spans="1:12" s="119" customFormat="1" ht="12.75" customHeight="1">
      <c r="B60" s="120"/>
      <c r="C60" s="120"/>
      <c r="D60" s="120"/>
      <c r="E60" s="120"/>
      <c r="F60" s="120"/>
      <c r="G60" s="120"/>
      <c r="H60" s="120"/>
    </row>
    <row r="61" spans="1:12" s="119" customFormat="1" ht="12.75" customHeight="1">
      <c r="B61" s="120"/>
      <c r="C61" s="120"/>
      <c r="D61" s="120"/>
      <c r="E61" s="120"/>
      <c r="F61" s="120"/>
      <c r="G61" s="120"/>
      <c r="H61" s="120"/>
    </row>
    <row r="62" spans="1:12" s="119" customFormat="1" ht="12.75" customHeight="1">
      <c r="B62" s="120"/>
      <c r="C62" s="120"/>
      <c r="D62" s="120"/>
      <c r="E62" s="120"/>
      <c r="F62" s="120"/>
      <c r="G62" s="120"/>
      <c r="H62" s="120"/>
    </row>
    <row r="63" spans="1:12" s="119" customFormat="1" ht="12.75" customHeight="1">
      <c r="B63" s="120"/>
      <c r="C63" s="120"/>
      <c r="D63" s="120"/>
      <c r="E63" s="120"/>
      <c r="F63" s="120"/>
      <c r="G63" s="120"/>
      <c r="H63" s="120"/>
    </row>
    <row r="64" spans="1:12" s="119" customFormat="1" ht="12.75" customHeight="1">
      <c r="B64" s="121"/>
      <c r="C64" s="121"/>
      <c r="D64" s="121"/>
      <c r="E64" s="121"/>
      <c r="F64" s="121"/>
      <c r="G64" s="121"/>
      <c r="H64" s="121"/>
    </row>
    <row r="65" spans="2:8" s="119" customFormat="1" ht="12.75" customHeight="1">
      <c r="B65" s="120"/>
      <c r="C65" s="120"/>
      <c r="D65" s="120"/>
      <c r="E65" s="120"/>
      <c r="F65" s="120"/>
      <c r="G65" s="120"/>
      <c r="H65" s="120"/>
    </row>
    <row r="66" spans="2:8" s="119" customFormat="1" ht="12.75" customHeight="1">
      <c r="B66" s="120"/>
      <c r="C66" s="120"/>
      <c r="D66" s="120"/>
      <c r="E66" s="120"/>
      <c r="F66" s="120"/>
      <c r="G66" s="120"/>
      <c r="H66" s="120"/>
    </row>
    <row r="67" spans="2:8" s="119" customFormat="1" ht="12.75" customHeight="1">
      <c r="B67" s="120"/>
      <c r="C67" s="120"/>
      <c r="D67" s="120"/>
      <c r="E67" s="120"/>
      <c r="F67" s="120"/>
      <c r="G67" s="120"/>
      <c r="H67" s="120"/>
    </row>
    <row r="68" spans="2:8" s="119" customFormat="1" ht="12.75" customHeight="1">
      <c r="B68" s="120"/>
      <c r="C68" s="120"/>
      <c r="D68" s="120"/>
      <c r="E68" s="120"/>
      <c r="F68" s="120"/>
      <c r="G68" s="120"/>
      <c r="H68" s="120"/>
    </row>
    <row r="69" spans="2:8" s="119" customFormat="1" ht="12.75" customHeight="1">
      <c r="B69" s="120"/>
      <c r="C69" s="120"/>
      <c r="D69" s="120"/>
      <c r="E69" s="120"/>
      <c r="F69" s="120"/>
      <c r="G69" s="120"/>
      <c r="H69" s="120"/>
    </row>
    <row r="70" spans="2:8" s="119" customFormat="1" ht="12.75" customHeight="1">
      <c r="B70" s="120"/>
      <c r="C70" s="120"/>
      <c r="D70" s="120"/>
      <c r="E70" s="120"/>
      <c r="F70" s="120"/>
      <c r="G70" s="120"/>
      <c r="H70" s="120"/>
    </row>
    <row r="71" spans="2:8" s="119" customFormat="1" ht="22.5" customHeight="1">
      <c r="B71" s="120"/>
      <c r="C71" s="120"/>
      <c r="D71" s="120"/>
      <c r="E71" s="120"/>
      <c r="F71" s="120"/>
      <c r="G71" s="120"/>
      <c r="H71" s="120"/>
    </row>
    <row r="72" spans="2:8" s="119" customFormat="1" ht="24" customHeight="1">
      <c r="B72" s="120"/>
      <c r="C72" s="120"/>
      <c r="D72" s="120"/>
      <c r="E72" s="120"/>
      <c r="F72" s="120"/>
      <c r="G72" s="120"/>
      <c r="H72" s="120"/>
    </row>
  </sheetData>
  <mergeCells count="30">
    <mergeCell ref="B19:L19"/>
    <mergeCell ref="B50:L50"/>
    <mergeCell ref="B45:G45"/>
    <mergeCell ref="B23:L23"/>
    <mergeCell ref="B25:L25"/>
    <mergeCell ref="B27:L27"/>
    <mergeCell ref="B29:L29"/>
    <mergeCell ref="B31:L31"/>
    <mergeCell ref="B33:L33"/>
    <mergeCell ref="B35:L35"/>
    <mergeCell ref="B37:L37"/>
    <mergeCell ref="B39:L39"/>
    <mergeCell ref="B41:L41"/>
    <mergeCell ref="B43:L43"/>
    <mergeCell ref="B54:L54"/>
    <mergeCell ref="B56:L56"/>
    <mergeCell ref="B53:L53"/>
    <mergeCell ref="B2:H2"/>
    <mergeCell ref="B4:L4"/>
    <mergeCell ref="B47:L47"/>
    <mergeCell ref="B48:L48"/>
    <mergeCell ref="B49:L49"/>
    <mergeCell ref="B21:L21"/>
    <mergeCell ref="B6:L6"/>
    <mergeCell ref="B7:L7"/>
    <mergeCell ref="B9:L9"/>
    <mergeCell ref="B11:L11"/>
    <mergeCell ref="B13:H13"/>
    <mergeCell ref="B15:L15"/>
    <mergeCell ref="B17:L17"/>
  </mergeCells>
  <pageMargins left="0.70000000000000007" right="0.70000000000000007" top="0.75" bottom="0.75" header="0.30000000000000004" footer="0.30000000000000004"/>
  <pageSetup paperSize="9" scale="64" fitToWidth="0" fitToHeight="0" orientation="portrait" r:id="rId1"/>
  <headerFooter>
    <oddHeader>&amp;L&amp;"Exo,Bold"&amp;9                                                       DINOCOP d.o.o. &amp;"Exo,Regular"/ Pušća 103 / HR – 51513 Omišalj / oib 12459462285 / t. +38551 841 666 / e. dinocop@dinocop.hr</oddHeader>
    <oddFooter>&amp;L&amp;"Exo,Bold"&amp;8broj projekta: &amp;"Exo,Regular"PR-2-2016-420
&amp;"Exo,Bold"vrsta projekta: &amp;"Exo,Regular"ENERGETSKA OBNOVA OSNOVNE ŠKOLE PEHLIN &amp;R&amp;"Exo,Regular"&amp;8stranica &amp;"Exo,Bold"&amp;P/&amp;N</oddFooter>
  </headerFooter>
  <rowBreaks count="1" manualBreakCount="1">
    <brk id="27" max="11"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42"/>
  <sheetViews>
    <sheetView showGridLines="0" zoomScaleNormal="100" zoomScaleSheetLayoutView="100" workbookViewId="0">
      <pane ySplit="1" topLeftCell="A2" activePane="bottomLeft" state="frozen"/>
      <selection activeCell="C30" sqref="C30:I30"/>
      <selection pane="bottomLeft" activeCell="I30" sqref="I30"/>
    </sheetView>
  </sheetViews>
  <sheetFormatPr defaultColWidth="8.5703125" defaultRowHeight="15"/>
  <cols>
    <col min="1" max="1" width="6.5703125" style="108" customWidth="1"/>
    <col min="2" max="2" width="35.140625" style="108" customWidth="1"/>
    <col min="3" max="5" width="12.28515625" style="108" customWidth="1"/>
    <col min="6" max="6" width="18" style="108" customWidth="1"/>
    <col min="7" max="7" width="10.42578125" style="108" customWidth="1"/>
    <col min="8" max="16384" width="8.5703125" style="108"/>
  </cols>
  <sheetData>
    <row r="1" spans="1:6" ht="21">
      <c r="A1" s="752" t="s">
        <v>1037</v>
      </c>
      <c r="B1" s="752"/>
      <c r="C1" s="752"/>
      <c r="D1" s="752"/>
      <c r="E1" s="752"/>
      <c r="F1" s="752"/>
    </row>
    <row r="2" spans="1:6">
      <c r="A2" s="561"/>
      <c r="B2" s="562"/>
      <c r="C2" s="562"/>
      <c r="D2" s="563"/>
      <c r="E2" s="563"/>
      <c r="F2" s="564"/>
    </row>
    <row r="3" spans="1:6">
      <c r="A3" s="561"/>
      <c r="B3" s="562"/>
      <c r="C3" s="562"/>
      <c r="D3" s="563"/>
      <c r="E3" s="563"/>
      <c r="F3" s="564"/>
    </row>
    <row r="4" spans="1:6">
      <c r="A4" s="565" t="s">
        <v>842</v>
      </c>
      <c r="B4" s="566" t="s">
        <v>841</v>
      </c>
      <c r="C4" s="567"/>
      <c r="D4" s="568"/>
      <c r="E4" s="568"/>
      <c r="F4" s="590"/>
    </row>
    <row r="5" spans="1:6" ht="5.0999999999999996" customHeight="1">
      <c r="A5" s="571"/>
      <c r="B5" s="572"/>
      <c r="C5" s="572"/>
      <c r="D5" s="572"/>
      <c r="E5" s="575"/>
      <c r="F5" s="576"/>
    </row>
    <row r="6" spans="1:6">
      <c r="A6" s="571" t="s">
        <v>840</v>
      </c>
      <c r="B6" s="572" t="str">
        <f>'100_PRIPREMNI_RADOVI'!B6:G6</f>
        <v>PRIPREMNI RADOVI</v>
      </c>
      <c r="C6" s="572"/>
      <c r="D6" s="572"/>
      <c r="E6" s="575" t="s">
        <v>147</v>
      </c>
      <c r="F6" s="591">
        <f>'100_PRIPREMNI_RADOVI'!G50</f>
        <v>0</v>
      </c>
    </row>
    <row r="7" spans="1:6">
      <c r="A7" s="571" t="s">
        <v>839</v>
      </c>
      <c r="B7" s="572" t="str">
        <f>'200_ZIDARSKI_RADOVI'!B4:G4</f>
        <v>ZIDARSKI RADOVI</v>
      </c>
      <c r="C7" s="572"/>
      <c r="D7" s="572"/>
      <c r="E7" s="575" t="s">
        <v>147</v>
      </c>
      <c r="F7" s="592">
        <f>'200_ZIDARSKI_RADOVI'!G19</f>
        <v>0</v>
      </c>
    </row>
    <row r="8" spans="1:6">
      <c r="A8" s="571" t="s">
        <v>838</v>
      </c>
      <c r="B8" s="572" t="str">
        <f>'300_IZOLATERSKI_RADOVI'!B4:G4</f>
        <v>IZOLATERSKI RADOVI</v>
      </c>
      <c r="C8" s="572"/>
      <c r="D8" s="572"/>
      <c r="E8" s="575" t="s">
        <v>147</v>
      </c>
      <c r="F8" s="592">
        <f>'300_IZOLATERSKI_RADOVI'!G18</f>
        <v>0</v>
      </c>
    </row>
    <row r="9" spans="1:6">
      <c r="A9" s="571" t="s">
        <v>837</v>
      </c>
      <c r="B9" s="572" t="str">
        <f>'400_FASADERSKI_RADOVI'!B4:G4</f>
        <v>FASADERSKI RADOVI</v>
      </c>
      <c r="C9" s="572"/>
      <c r="D9" s="572"/>
      <c r="E9" s="575" t="s">
        <v>147</v>
      </c>
      <c r="F9" s="592">
        <f>'400_FASADERSKI_RADOVI'!G23</f>
        <v>0</v>
      </c>
    </row>
    <row r="10" spans="1:6">
      <c r="A10" s="571"/>
      <c r="B10" s="572"/>
      <c r="C10" s="572"/>
      <c r="D10" s="572"/>
      <c r="E10" s="575"/>
      <c r="F10" s="593"/>
    </row>
    <row r="11" spans="1:6">
      <c r="A11" s="753" t="s">
        <v>836</v>
      </c>
      <c r="B11" s="753"/>
      <c r="C11" s="753"/>
      <c r="D11" s="753"/>
      <c r="E11" s="573" t="s">
        <v>147</v>
      </c>
      <c r="F11" s="594">
        <f>SUM(F6:F9)</f>
        <v>0</v>
      </c>
    </row>
    <row r="12" spans="1:6">
      <c r="A12" s="571"/>
      <c r="B12" s="572"/>
      <c r="C12" s="572"/>
      <c r="D12" s="572"/>
      <c r="E12" s="575"/>
      <c r="F12" s="595"/>
    </row>
    <row r="13" spans="1:6">
      <c r="A13" s="565" t="s">
        <v>835</v>
      </c>
      <c r="B13" s="566" t="s">
        <v>834</v>
      </c>
      <c r="C13" s="567"/>
      <c r="D13" s="568"/>
      <c r="E13" s="568"/>
      <c r="F13" s="590"/>
    </row>
    <row r="14" spans="1:6" ht="5.0999999999999996" customHeight="1">
      <c r="A14" s="571"/>
      <c r="B14" s="572"/>
      <c r="C14" s="572"/>
      <c r="D14" s="572"/>
      <c r="E14" s="575"/>
      <c r="F14" s="576"/>
    </row>
    <row r="15" spans="1:6">
      <c r="A15" s="571" t="s">
        <v>833</v>
      </c>
      <c r="B15" s="572" t="str">
        <f>'500_ALU_STOLARIJA'!B6:H6</f>
        <v>ALU STOLARIJA</v>
      </c>
      <c r="C15" s="572"/>
      <c r="D15" s="572"/>
      <c r="E15" s="575" t="s">
        <v>147</v>
      </c>
      <c r="F15" s="591">
        <f>'500_ALU_STOLARIJA'!H215</f>
        <v>0</v>
      </c>
    </row>
    <row r="16" spans="1:6">
      <c r="A16" s="571" t="s">
        <v>832</v>
      </c>
      <c r="B16" s="572" t="str">
        <f>'600_KAMENOREZAČKI_RADOVI'!B4:I4</f>
        <v>KAMENOREZAČKI RADOVI</v>
      </c>
      <c r="C16" s="572"/>
      <c r="D16" s="572"/>
      <c r="E16" s="575" t="s">
        <v>147</v>
      </c>
      <c r="F16" s="592">
        <f>'600_KAMENOREZAČKI_RADOVI'!I70</f>
        <v>0</v>
      </c>
    </row>
    <row r="17" spans="1:6">
      <c r="A17" s="571" t="s">
        <v>831</v>
      </c>
      <c r="B17" s="572" t="str">
        <f>'700_LIMARSKI_RADOVI'!B4:G4</f>
        <v>LIMARSKI RADOVI</v>
      </c>
      <c r="C17" s="562"/>
      <c r="D17" s="562"/>
      <c r="E17" s="575" t="s">
        <v>147</v>
      </c>
      <c r="F17" s="592">
        <f>'700_LIMARSKI_RADOVI'!G28</f>
        <v>0</v>
      </c>
    </row>
    <row r="18" spans="1:6">
      <c r="A18" s="571" t="s">
        <v>830</v>
      </c>
      <c r="B18" s="572" t="str">
        <f>'800_LIČILAČKI_RADOVI'!B4:G4</f>
        <v>LIČILAČKI RADOVI</v>
      </c>
      <c r="C18" s="562"/>
      <c r="D18" s="562"/>
      <c r="E18" s="575" t="s">
        <v>147</v>
      </c>
      <c r="F18" s="592">
        <f>'800_LIČILAČKI_RADOVI'!G14</f>
        <v>0</v>
      </c>
    </row>
    <row r="19" spans="1:6">
      <c r="A19" s="571" t="s">
        <v>829</v>
      </c>
      <c r="B19" s="572" t="str">
        <f>'900_BRAVARSKI_RADOVI'!B4:G4</f>
        <v>BRAVARSKI RADOVI</v>
      </c>
      <c r="C19" s="562"/>
      <c r="D19" s="562"/>
      <c r="E19" s="575" t="s">
        <v>147</v>
      </c>
      <c r="F19" s="592">
        <f>'900_BRAVARSKI_RADOVI'!G19</f>
        <v>0</v>
      </c>
    </row>
    <row r="20" spans="1:6">
      <c r="A20" s="571" t="s">
        <v>1058</v>
      </c>
      <c r="B20" s="572" t="str">
        <f>'1000_UREĐENJE_OKOLIŠA'!B4:G4</f>
        <v>UREĐENJE OKOLIŠA</v>
      </c>
      <c r="C20" s="562"/>
      <c r="D20" s="562"/>
      <c r="E20" s="575" t="s">
        <v>147</v>
      </c>
      <c r="F20" s="592">
        <f>'1000_UREĐENJE_OKOLIŠA'!G17</f>
        <v>0</v>
      </c>
    </row>
    <row r="21" spans="1:6">
      <c r="A21" s="571" t="s">
        <v>1059</v>
      </c>
      <c r="B21" s="572" t="str">
        <f>'1100_KIPARSKI_RADOVI'!B4:G4</f>
        <v>KIPARSKI RADOVI</v>
      </c>
      <c r="C21" s="562"/>
      <c r="D21" s="562"/>
      <c r="E21" s="575" t="s">
        <v>147</v>
      </c>
      <c r="F21" s="592">
        <f>'1100_KIPARSKI_RADOVI'!G12</f>
        <v>0</v>
      </c>
    </row>
    <row r="22" spans="1:6">
      <c r="A22" s="571" t="s">
        <v>1060</v>
      </c>
      <c r="B22" s="572" t="str">
        <f>'1200_GIPSKARTONSKI_RADOVI'!B4:G4</f>
        <v>GIPSKARTONSKI RADOVI</v>
      </c>
      <c r="C22" s="562"/>
      <c r="D22" s="562"/>
      <c r="E22" s="575" t="s">
        <v>147</v>
      </c>
      <c r="F22" s="592">
        <f>'1200_GIPSKARTONSKI_RADOVI'!G12</f>
        <v>0</v>
      </c>
    </row>
    <row r="23" spans="1:6">
      <c r="A23" s="571" t="s">
        <v>1061</v>
      </c>
      <c r="B23" s="572" t="str">
        <f>'1300_OSTALI_RADOVI'!B4:H4</f>
        <v>OSTALI RADOVI</v>
      </c>
      <c r="C23" s="562"/>
      <c r="D23" s="562"/>
      <c r="E23" s="575" t="s">
        <v>147</v>
      </c>
      <c r="F23" s="592">
        <f>'1300_OSTALI_RADOVI'!H28</f>
        <v>0</v>
      </c>
    </row>
    <row r="24" spans="1:6">
      <c r="A24" s="571"/>
      <c r="B24" s="572"/>
      <c r="C24" s="572"/>
      <c r="D24" s="572"/>
      <c r="E24" s="575"/>
      <c r="F24" s="593"/>
    </row>
    <row r="25" spans="1:6">
      <c r="A25" s="571"/>
      <c r="B25" s="596" t="s">
        <v>828</v>
      </c>
      <c r="C25" s="562"/>
      <c r="D25" s="562"/>
      <c r="E25" s="573" t="s">
        <v>147</v>
      </c>
      <c r="F25" s="597">
        <f>SUM(F15:F23)</f>
        <v>0</v>
      </c>
    </row>
    <row r="26" spans="1:6">
      <c r="A26" s="571"/>
      <c r="B26" s="572"/>
      <c r="C26" s="572"/>
      <c r="D26" s="572"/>
      <c r="E26" s="575"/>
      <c r="F26" s="593"/>
    </row>
    <row r="27" spans="1:6" s="380" customFormat="1">
      <c r="A27" s="598"/>
      <c r="B27" s="579"/>
      <c r="C27" s="579"/>
      <c r="D27" s="579"/>
      <c r="E27" s="599"/>
      <c r="F27" s="593"/>
    </row>
    <row r="28" spans="1:6" s="109" customFormat="1" ht="15" customHeight="1">
      <c r="A28" s="565"/>
      <c r="B28" s="567"/>
      <c r="C28" s="567"/>
      <c r="D28" s="577"/>
      <c r="E28" s="569" t="s">
        <v>1032</v>
      </c>
      <c r="F28" s="570">
        <f>F11+F25</f>
        <v>0</v>
      </c>
    </row>
    <row r="29" spans="1:6" s="109" customFormat="1" ht="15" customHeight="1">
      <c r="A29" s="583"/>
      <c r="B29" s="572"/>
      <c r="C29" s="572"/>
      <c r="D29" s="587"/>
      <c r="E29" s="588"/>
      <c r="F29" s="589"/>
    </row>
    <row r="30" spans="1:6" s="109" customFormat="1" ht="15" customHeight="1">
      <c r="A30" s="583"/>
      <c r="B30" s="572"/>
      <c r="C30" s="572"/>
      <c r="D30" s="584"/>
      <c r="E30" s="585" t="s">
        <v>1033</v>
      </c>
      <c r="F30" s="586">
        <f>F28*0.25</f>
        <v>0</v>
      </c>
    </row>
    <row r="31" spans="1:6" s="109" customFormat="1" ht="15" customHeight="1">
      <c r="A31" s="583"/>
      <c r="B31" s="572"/>
      <c r="C31" s="572"/>
      <c r="D31" s="587"/>
      <c r="E31" s="588"/>
      <c r="F31" s="589"/>
    </row>
    <row r="32" spans="1:6" s="109" customFormat="1" ht="15" customHeight="1">
      <c r="A32" s="565"/>
      <c r="B32" s="567"/>
      <c r="C32" s="567"/>
      <c r="D32" s="577"/>
      <c r="E32" s="569" t="s">
        <v>146</v>
      </c>
      <c r="F32" s="570">
        <f>F28+F30</f>
        <v>0</v>
      </c>
    </row>
    <row r="33" spans="1:7">
      <c r="A33" s="118"/>
      <c r="B33" s="117"/>
      <c r="C33" s="117"/>
      <c r="D33" s="117"/>
      <c r="E33" s="116"/>
      <c r="F33" s="115"/>
    </row>
    <row r="34" spans="1:7" ht="15" customHeight="1">
      <c r="A34" s="114"/>
      <c r="B34" s="113"/>
      <c r="C34" s="113"/>
      <c r="D34" s="112"/>
      <c r="E34" s="111"/>
      <c r="F34" s="110"/>
    </row>
    <row r="35" spans="1:7" ht="20.100000000000001" customHeight="1">
      <c r="A35" s="737" t="s">
        <v>1038</v>
      </c>
      <c r="B35" s="738"/>
      <c r="C35" s="738"/>
      <c r="D35" s="738"/>
      <c r="E35" s="738"/>
      <c r="F35" s="738"/>
    </row>
    <row r="36" spans="1:7" ht="20.100000000000001" customHeight="1">
      <c r="A36" s="738"/>
      <c r="B36" s="738"/>
      <c r="C36" s="738"/>
      <c r="D36" s="738"/>
      <c r="E36" s="738"/>
      <c r="F36" s="738"/>
    </row>
    <row r="37" spans="1:7">
      <c r="A37" s="738"/>
      <c r="B37" s="738"/>
      <c r="C37" s="738"/>
      <c r="D37" s="738"/>
      <c r="E37" s="738"/>
      <c r="F37" s="738"/>
    </row>
    <row r="38" spans="1:7" ht="20.100000000000001" customHeight="1">
      <c r="A38" s="738"/>
      <c r="B38" s="738"/>
      <c r="C38" s="738"/>
      <c r="D38" s="738"/>
      <c r="E38" s="738"/>
      <c r="F38" s="738"/>
    </row>
    <row r="39" spans="1:7" s="384" customFormat="1" ht="13.5">
      <c r="A39" s="418"/>
      <c r="B39" s="419"/>
      <c r="C39" s="420"/>
      <c r="D39" s="421"/>
      <c r="E39" s="422"/>
      <c r="F39" s="423"/>
      <c r="G39" s="385"/>
    </row>
    <row r="40" spans="1:7" s="382" customFormat="1" ht="12.75">
      <c r="A40" s="398"/>
      <c r="B40" s="399"/>
      <c r="C40" s="400"/>
      <c r="D40" s="401"/>
      <c r="E40" s="401" t="s">
        <v>40</v>
      </c>
      <c r="F40" s="402"/>
      <c r="G40" s="383"/>
    </row>
    <row r="41" spans="1:7" s="382" customFormat="1" ht="12.75">
      <c r="A41" s="398"/>
      <c r="B41" s="399"/>
      <c r="C41" s="400"/>
      <c r="D41" s="401"/>
      <c r="E41" s="488" t="s">
        <v>1063</v>
      </c>
      <c r="F41" s="402"/>
      <c r="G41" s="383"/>
    </row>
    <row r="42" spans="1:7" s="384" customFormat="1" ht="13.5">
      <c r="A42" s="418"/>
      <c r="B42" s="419"/>
      <c r="C42" s="420"/>
      <c r="D42" s="421"/>
      <c r="E42" s="424"/>
      <c r="F42" s="423"/>
      <c r="G42" s="385"/>
    </row>
  </sheetData>
  <mergeCells count="3">
    <mergeCell ref="A1:F1"/>
    <mergeCell ref="A11:D11"/>
    <mergeCell ref="A35:F38"/>
  </mergeCells>
  <pageMargins left="0.70000000000000007" right="0.70000000000000007" top="0.75" bottom="0.75" header="0.30000000000000004" footer="0.30000000000000004"/>
  <pageSetup paperSize="9" scale="92" fitToWidth="0" fitToHeight="0" orientation="portrait" r:id="rId1"/>
  <headerFooter>
    <oddHeader>&amp;L&amp;"Exo,Bold"&amp;9     DINOCOP d.o.o. &amp;"Exo,Regular"/ Pušća 103 / HR – 51513 Omišalj / oib 12459462285 / t. +38551 841 666 / e. dinocop@dinocop.hr</oddHeader>
    <oddFooter>&amp;L&amp;"Exo,Bold"&amp;8broj projekta: &amp;"Exo,Regular"PR-2-2016-420
&amp;"Exo,Bold"vrsta projekta:&amp;"Exo,Regular" ENERGETSKA OBNOVA OSNOVNE ŠKOLE PEHLIN &amp;R&amp;"Exo,Regular"&amp;8stranica &amp;"Exo,Bold"&amp;P/&amp;N</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50"/>
  <sheetViews>
    <sheetView showGridLines="0" topLeftCell="A47" zoomScaleNormal="100" zoomScaleSheetLayoutView="100" workbookViewId="0">
      <selection activeCell="C58" sqref="C58"/>
    </sheetView>
  </sheetViews>
  <sheetFormatPr defaultColWidth="8.5703125" defaultRowHeight="15"/>
  <cols>
    <col min="1" max="1" width="5.42578125" style="133" customWidth="1"/>
    <col min="2" max="2" width="18" style="133" customWidth="1"/>
    <col min="3" max="3" width="46.5703125" style="133" customWidth="1"/>
    <col min="4" max="4" width="7.5703125" style="133" customWidth="1"/>
    <col min="5" max="5" width="12.140625" style="616" customWidth="1"/>
    <col min="6" max="6" width="12.140625" style="622" customWidth="1"/>
    <col min="7" max="7" width="14.140625" style="622" customWidth="1"/>
    <col min="8" max="8" width="10.42578125" style="133" customWidth="1"/>
    <col min="9" max="16384" width="8.5703125" style="133"/>
  </cols>
  <sheetData>
    <row r="1" spans="1:8" ht="15.75">
      <c r="A1" s="617" t="s">
        <v>1048</v>
      </c>
      <c r="B1" s="618"/>
      <c r="C1" s="618"/>
      <c r="D1" s="618"/>
      <c r="E1" s="618"/>
      <c r="F1" s="621"/>
      <c r="G1" s="621"/>
      <c r="H1" s="381"/>
    </row>
    <row r="2" spans="1:8" ht="15" customHeight="1">
      <c r="A2" s="608"/>
      <c r="D2" s="609"/>
      <c r="E2" s="610"/>
    </row>
    <row r="3" spans="1:8">
      <c r="A3" s="759" t="s">
        <v>181</v>
      </c>
      <c r="B3" s="760" t="s">
        <v>180</v>
      </c>
      <c r="C3" s="761" t="s">
        <v>179</v>
      </c>
      <c r="D3" s="762" t="s">
        <v>178</v>
      </c>
      <c r="E3" s="755" t="s">
        <v>177</v>
      </c>
      <c r="F3" s="756" t="s">
        <v>176</v>
      </c>
      <c r="G3" s="756"/>
    </row>
    <row r="4" spans="1:8" ht="15.75" customHeight="1">
      <c r="A4" s="759"/>
      <c r="B4" s="760"/>
      <c r="C4" s="761"/>
      <c r="D4" s="762"/>
      <c r="E4" s="755"/>
      <c r="F4" s="623" t="s">
        <v>175</v>
      </c>
      <c r="G4" s="623" t="s">
        <v>174</v>
      </c>
    </row>
    <row r="5" spans="1:8" ht="7.5" customHeight="1">
      <c r="A5" s="608"/>
      <c r="D5" s="609"/>
      <c r="E5" s="610"/>
    </row>
    <row r="6" spans="1:8" s="613" customFormat="1">
      <c r="A6" s="612">
        <v>100</v>
      </c>
      <c r="B6" s="758" t="s">
        <v>171</v>
      </c>
      <c r="C6" s="758"/>
      <c r="D6" s="758"/>
      <c r="E6" s="758"/>
      <c r="F6" s="758"/>
      <c r="G6" s="758"/>
    </row>
    <row r="7" spans="1:8" ht="7.5" customHeight="1">
      <c r="A7" s="608"/>
      <c r="D7" s="609"/>
      <c r="E7" s="610"/>
    </row>
    <row r="8" spans="1:8" ht="197.25" customHeight="1">
      <c r="A8" s="549">
        <v>101</v>
      </c>
      <c r="B8" s="550" t="s">
        <v>234</v>
      </c>
      <c r="C8" s="551" t="s">
        <v>233</v>
      </c>
      <c r="D8" s="548" t="s">
        <v>183</v>
      </c>
      <c r="E8" s="614">
        <v>3463</v>
      </c>
      <c r="F8" s="624"/>
      <c r="G8" s="625">
        <f t="shared" ref="G8:G16" si="0">E8*F8</f>
        <v>0</v>
      </c>
    </row>
    <row r="9" spans="1:8" ht="129.94999999999999" customHeight="1">
      <c r="A9" s="549">
        <v>102</v>
      </c>
      <c r="B9" s="550" t="s">
        <v>232</v>
      </c>
      <c r="C9" s="551" t="s">
        <v>231</v>
      </c>
      <c r="D9" s="548" t="s">
        <v>183</v>
      </c>
      <c r="E9" s="479">
        <v>70</v>
      </c>
      <c r="F9" s="624"/>
      <c r="G9" s="625">
        <f t="shared" si="0"/>
        <v>0</v>
      </c>
    </row>
    <row r="10" spans="1:8" ht="75" customHeight="1">
      <c r="A10" s="549">
        <v>103</v>
      </c>
      <c r="B10" s="550" t="s">
        <v>230</v>
      </c>
      <c r="C10" s="551" t="s">
        <v>229</v>
      </c>
      <c r="D10" s="548" t="s">
        <v>228</v>
      </c>
      <c r="E10" s="479">
        <v>1</v>
      </c>
      <c r="F10" s="624"/>
      <c r="G10" s="625">
        <f t="shared" si="0"/>
        <v>0</v>
      </c>
    </row>
    <row r="11" spans="1:8" ht="101.25" customHeight="1">
      <c r="A11" s="549">
        <v>104</v>
      </c>
      <c r="B11" s="550" t="s">
        <v>227</v>
      </c>
      <c r="C11" s="551" t="s">
        <v>1227</v>
      </c>
      <c r="D11" s="548" t="s">
        <v>2</v>
      </c>
      <c r="E11" s="479">
        <v>6</v>
      </c>
      <c r="F11" s="624"/>
      <c r="G11" s="625">
        <f t="shared" si="0"/>
        <v>0</v>
      </c>
    </row>
    <row r="12" spans="1:8" s="137" customFormat="1" ht="105.75" customHeight="1">
      <c r="A12" s="549">
        <v>105</v>
      </c>
      <c r="B12" s="550" t="s">
        <v>226</v>
      </c>
      <c r="C12" s="551" t="s">
        <v>1228</v>
      </c>
      <c r="D12" s="548" t="s">
        <v>2</v>
      </c>
      <c r="E12" s="479">
        <v>2</v>
      </c>
      <c r="F12" s="624"/>
      <c r="G12" s="625">
        <f t="shared" si="0"/>
        <v>0</v>
      </c>
    </row>
    <row r="13" spans="1:8" s="137" customFormat="1" ht="156.75" customHeight="1">
      <c r="A13" s="549">
        <v>106</v>
      </c>
      <c r="B13" s="550" t="s">
        <v>225</v>
      </c>
      <c r="C13" s="551" t="s">
        <v>1206</v>
      </c>
      <c r="D13" s="548" t="s">
        <v>2</v>
      </c>
      <c r="E13" s="479">
        <v>2</v>
      </c>
      <c r="F13" s="624"/>
      <c r="G13" s="625">
        <f t="shared" si="0"/>
        <v>0</v>
      </c>
    </row>
    <row r="14" spans="1:8" s="137" customFormat="1" ht="150.75" customHeight="1">
      <c r="A14" s="549">
        <v>107</v>
      </c>
      <c r="B14" s="550" t="s">
        <v>224</v>
      </c>
      <c r="C14" s="551" t="s">
        <v>1204</v>
      </c>
      <c r="D14" s="548" t="s">
        <v>2</v>
      </c>
      <c r="E14" s="479">
        <v>14</v>
      </c>
      <c r="F14" s="624"/>
      <c r="G14" s="625">
        <f t="shared" si="0"/>
        <v>0</v>
      </c>
    </row>
    <row r="15" spans="1:8" s="137" customFormat="1" ht="153" customHeight="1">
      <c r="A15" s="549">
        <v>108</v>
      </c>
      <c r="B15" s="550" t="s">
        <v>223</v>
      </c>
      <c r="C15" s="551" t="s">
        <v>1207</v>
      </c>
      <c r="D15" s="548" t="s">
        <v>2</v>
      </c>
      <c r="E15" s="479">
        <v>4</v>
      </c>
      <c r="F15" s="624"/>
      <c r="G15" s="625">
        <f t="shared" si="0"/>
        <v>0</v>
      </c>
    </row>
    <row r="16" spans="1:8" s="137" customFormat="1" ht="108.75" customHeight="1">
      <c r="A16" s="549">
        <v>109</v>
      </c>
      <c r="B16" s="550" t="s">
        <v>222</v>
      </c>
      <c r="C16" s="551" t="s">
        <v>1208</v>
      </c>
      <c r="D16" s="548" t="s">
        <v>2</v>
      </c>
      <c r="E16" s="479">
        <v>2</v>
      </c>
      <c r="F16" s="624"/>
      <c r="G16" s="625">
        <f t="shared" si="0"/>
        <v>0</v>
      </c>
    </row>
    <row r="17" spans="1:8" s="137" customFormat="1" ht="107.25" customHeight="1">
      <c r="A17" s="757">
        <v>110</v>
      </c>
      <c r="B17" s="550" t="s">
        <v>221</v>
      </c>
      <c r="C17" s="551" t="s">
        <v>1209</v>
      </c>
      <c r="D17" s="600"/>
      <c r="E17" s="601"/>
      <c r="F17" s="626"/>
      <c r="G17" s="627"/>
    </row>
    <row r="18" spans="1:8" ht="15" customHeight="1">
      <c r="A18" s="757"/>
      <c r="B18" s="552" t="s">
        <v>220</v>
      </c>
      <c r="C18" s="428" t="s">
        <v>219</v>
      </c>
      <c r="D18" s="548" t="s">
        <v>2</v>
      </c>
      <c r="E18" s="479">
        <v>2</v>
      </c>
      <c r="F18" s="624"/>
      <c r="G18" s="625">
        <f>E18*F18</f>
        <v>0</v>
      </c>
    </row>
    <row r="19" spans="1:8" ht="15" customHeight="1">
      <c r="A19" s="757"/>
      <c r="B19" s="552" t="s">
        <v>218</v>
      </c>
      <c r="C19" s="428" t="s">
        <v>217</v>
      </c>
      <c r="D19" s="548" t="s">
        <v>2</v>
      </c>
      <c r="E19" s="479">
        <v>2</v>
      </c>
      <c r="F19" s="624"/>
      <c r="G19" s="625">
        <f>E19*F19</f>
        <v>0</v>
      </c>
    </row>
    <row r="20" spans="1:8" ht="123" customHeight="1">
      <c r="A20" s="757">
        <v>111</v>
      </c>
      <c r="B20" s="432" t="s">
        <v>216</v>
      </c>
      <c r="C20" s="560" t="s">
        <v>1210</v>
      </c>
      <c r="D20" s="600"/>
      <c r="E20" s="601"/>
      <c r="F20" s="626"/>
      <c r="G20" s="627"/>
      <c r="H20" s="128"/>
    </row>
    <row r="21" spans="1:8" ht="15" customHeight="1">
      <c r="A21" s="757"/>
      <c r="B21" s="552" t="s">
        <v>215</v>
      </c>
      <c r="C21" s="560" t="s">
        <v>214</v>
      </c>
      <c r="D21" s="433" t="s">
        <v>202</v>
      </c>
      <c r="E21" s="434">
        <v>342.5</v>
      </c>
      <c r="F21" s="628"/>
      <c r="G21" s="625">
        <f>F21*E21</f>
        <v>0</v>
      </c>
    </row>
    <row r="22" spans="1:8" ht="15" customHeight="1">
      <c r="A22" s="757"/>
      <c r="B22" s="552" t="s">
        <v>213</v>
      </c>
      <c r="C22" s="560" t="s">
        <v>212</v>
      </c>
      <c r="D22" s="433" t="s">
        <v>202</v>
      </c>
      <c r="E22" s="434">
        <v>63.45</v>
      </c>
      <c r="F22" s="628"/>
      <c r="G22" s="625">
        <f>F22*E22</f>
        <v>0</v>
      </c>
    </row>
    <row r="23" spans="1:8" ht="104.25" customHeight="1">
      <c r="A23" s="547">
        <v>112</v>
      </c>
      <c r="B23" s="432" t="s">
        <v>211</v>
      </c>
      <c r="C23" s="560" t="s">
        <v>1072</v>
      </c>
      <c r="D23" s="433" t="s">
        <v>2</v>
      </c>
      <c r="E23" s="434">
        <v>115</v>
      </c>
      <c r="F23" s="628"/>
      <c r="G23" s="625">
        <f>E23*F23</f>
        <v>0</v>
      </c>
      <c r="H23" s="128"/>
    </row>
    <row r="24" spans="1:8" ht="112.5" customHeight="1">
      <c r="A24" s="547">
        <v>113</v>
      </c>
      <c r="B24" s="432" t="s">
        <v>210</v>
      </c>
      <c r="C24" s="560" t="s">
        <v>1211</v>
      </c>
      <c r="D24" s="433" t="s">
        <v>2</v>
      </c>
      <c r="E24" s="434">
        <v>29</v>
      </c>
      <c r="F24" s="628"/>
      <c r="G24" s="625">
        <f>E24*F24</f>
        <v>0</v>
      </c>
    </row>
    <row r="25" spans="1:8" ht="108.75" customHeight="1">
      <c r="A25" s="547">
        <v>114</v>
      </c>
      <c r="B25" s="432" t="s">
        <v>209</v>
      </c>
      <c r="C25" s="560" t="s">
        <v>1212</v>
      </c>
      <c r="D25" s="433" t="s">
        <v>2</v>
      </c>
      <c r="E25" s="434">
        <v>27</v>
      </c>
      <c r="F25" s="628"/>
      <c r="G25" s="625">
        <f>E25*F25</f>
        <v>0</v>
      </c>
      <c r="H25" s="128"/>
    </row>
    <row r="26" spans="1:8" ht="111.75" customHeight="1">
      <c r="A26" s="547">
        <v>115</v>
      </c>
      <c r="B26" s="432" t="s">
        <v>208</v>
      </c>
      <c r="C26" s="560" t="s">
        <v>1213</v>
      </c>
      <c r="D26" s="433" t="s">
        <v>2</v>
      </c>
      <c r="E26" s="434">
        <v>8</v>
      </c>
      <c r="F26" s="628"/>
      <c r="G26" s="625">
        <f>F26*E26</f>
        <v>0</v>
      </c>
      <c r="H26" s="128"/>
    </row>
    <row r="27" spans="1:8" ht="117.75" customHeight="1">
      <c r="A27" s="754">
        <v>116</v>
      </c>
      <c r="B27" s="432" t="s">
        <v>207</v>
      </c>
      <c r="C27" s="560" t="s">
        <v>1214</v>
      </c>
      <c r="D27" s="600"/>
      <c r="E27" s="601"/>
      <c r="F27" s="626"/>
      <c r="G27" s="627"/>
      <c r="H27" s="128"/>
    </row>
    <row r="28" spans="1:8" ht="15" customHeight="1">
      <c r="A28" s="754"/>
      <c r="B28" s="552" t="s">
        <v>206</v>
      </c>
      <c r="C28" s="560" t="s">
        <v>205</v>
      </c>
      <c r="D28" s="433" t="s">
        <v>202</v>
      </c>
      <c r="E28" s="434">
        <v>273</v>
      </c>
      <c r="F28" s="628"/>
      <c r="G28" s="625">
        <f t="shared" ref="G28:G48" si="1">F28*E28</f>
        <v>0</v>
      </c>
    </row>
    <row r="29" spans="1:8" ht="15" customHeight="1">
      <c r="A29" s="754"/>
      <c r="B29" s="552" t="s">
        <v>204</v>
      </c>
      <c r="C29" s="560" t="s">
        <v>203</v>
      </c>
      <c r="D29" s="433" t="s">
        <v>202</v>
      </c>
      <c r="E29" s="434">
        <v>115</v>
      </c>
      <c r="F29" s="628"/>
      <c r="G29" s="625">
        <f t="shared" si="1"/>
        <v>0</v>
      </c>
    </row>
    <row r="30" spans="1:8" ht="127.5" customHeight="1">
      <c r="A30" s="549">
        <v>117</v>
      </c>
      <c r="B30" s="550" t="s">
        <v>201</v>
      </c>
      <c r="C30" s="551" t="s">
        <v>1229</v>
      </c>
      <c r="D30" s="548" t="s">
        <v>2</v>
      </c>
      <c r="E30" s="479">
        <v>8</v>
      </c>
      <c r="F30" s="624"/>
      <c r="G30" s="625">
        <f t="shared" si="1"/>
        <v>0</v>
      </c>
    </row>
    <row r="31" spans="1:8" ht="128.25" customHeight="1">
      <c r="A31" s="549">
        <v>118</v>
      </c>
      <c r="B31" s="550" t="s">
        <v>200</v>
      </c>
      <c r="C31" s="551" t="s">
        <v>1230</v>
      </c>
      <c r="D31" s="548" t="s">
        <v>2</v>
      </c>
      <c r="E31" s="479">
        <v>2</v>
      </c>
      <c r="F31" s="624"/>
      <c r="G31" s="625">
        <f t="shared" si="1"/>
        <v>0</v>
      </c>
    </row>
    <row r="32" spans="1:8" ht="129.75" customHeight="1">
      <c r="A32" s="549">
        <v>119</v>
      </c>
      <c r="B32" s="554" t="s">
        <v>199</v>
      </c>
      <c r="C32" s="555" t="s">
        <v>1231</v>
      </c>
      <c r="D32" s="470" t="s">
        <v>1079</v>
      </c>
      <c r="E32" s="479">
        <v>1</v>
      </c>
      <c r="F32" s="624"/>
      <c r="G32" s="625">
        <f t="shared" si="1"/>
        <v>0</v>
      </c>
    </row>
    <row r="33" spans="1:8" ht="138.75" customHeight="1">
      <c r="A33" s="549">
        <v>120</v>
      </c>
      <c r="B33" s="554" t="s">
        <v>198</v>
      </c>
      <c r="C33" s="555" t="s">
        <v>1232</v>
      </c>
      <c r="D33" s="470" t="s">
        <v>1079</v>
      </c>
      <c r="E33" s="479">
        <v>1</v>
      </c>
      <c r="F33" s="624"/>
      <c r="G33" s="625">
        <f t="shared" si="1"/>
        <v>0</v>
      </c>
    </row>
    <row r="34" spans="1:8" s="136" customFormat="1" ht="141.75" customHeight="1">
      <c r="A34" s="549">
        <v>121</v>
      </c>
      <c r="B34" s="554" t="s">
        <v>197</v>
      </c>
      <c r="C34" s="555" t="s">
        <v>1233</v>
      </c>
      <c r="D34" s="470" t="s">
        <v>1079</v>
      </c>
      <c r="E34" s="479">
        <v>1</v>
      </c>
      <c r="F34" s="624"/>
      <c r="G34" s="625">
        <f t="shared" si="1"/>
        <v>0</v>
      </c>
    </row>
    <row r="35" spans="1:8" s="136" customFormat="1" ht="150.75" customHeight="1">
      <c r="A35" s="549">
        <v>122</v>
      </c>
      <c r="B35" s="554" t="s">
        <v>196</v>
      </c>
      <c r="C35" s="555" t="s">
        <v>1234</v>
      </c>
      <c r="D35" s="470" t="s">
        <v>1079</v>
      </c>
      <c r="E35" s="479">
        <v>1</v>
      </c>
      <c r="F35" s="624"/>
      <c r="G35" s="625">
        <f t="shared" si="1"/>
        <v>0</v>
      </c>
    </row>
    <row r="36" spans="1:8" s="137" customFormat="1" ht="108" customHeight="1">
      <c r="A36" s="549">
        <v>123</v>
      </c>
      <c r="B36" s="550" t="s">
        <v>195</v>
      </c>
      <c r="C36" s="551" t="s">
        <v>1215</v>
      </c>
      <c r="D36" s="548" t="s">
        <v>2</v>
      </c>
      <c r="E36" s="479">
        <v>1</v>
      </c>
      <c r="F36" s="624"/>
      <c r="G36" s="625">
        <f t="shared" si="1"/>
        <v>0</v>
      </c>
    </row>
    <row r="37" spans="1:8" ht="148.5" customHeight="1">
      <c r="A37" s="549">
        <v>124</v>
      </c>
      <c r="B37" s="550" t="s">
        <v>194</v>
      </c>
      <c r="C37" s="551" t="s">
        <v>1216</v>
      </c>
      <c r="D37" s="433" t="s">
        <v>183</v>
      </c>
      <c r="E37" s="434">
        <v>11</v>
      </c>
      <c r="F37" s="628"/>
      <c r="G37" s="625">
        <f t="shared" si="1"/>
        <v>0</v>
      </c>
    </row>
    <row r="38" spans="1:8" ht="135.75" customHeight="1">
      <c r="A38" s="547">
        <v>125</v>
      </c>
      <c r="B38" s="432" t="s">
        <v>193</v>
      </c>
      <c r="C38" s="560" t="s">
        <v>1217</v>
      </c>
      <c r="D38" s="433" t="s">
        <v>183</v>
      </c>
      <c r="E38" s="434">
        <v>206</v>
      </c>
      <c r="F38" s="628"/>
      <c r="G38" s="625">
        <f t="shared" si="1"/>
        <v>0</v>
      </c>
      <c r="H38" s="128"/>
    </row>
    <row r="39" spans="1:8" ht="138.75" customHeight="1">
      <c r="A39" s="547">
        <v>126</v>
      </c>
      <c r="B39" s="432" t="s">
        <v>192</v>
      </c>
      <c r="C39" s="560" t="s">
        <v>1218</v>
      </c>
      <c r="D39" s="433" t="s">
        <v>183</v>
      </c>
      <c r="E39" s="434">
        <v>52</v>
      </c>
      <c r="F39" s="628"/>
      <c r="G39" s="625">
        <f t="shared" si="1"/>
        <v>0</v>
      </c>
      <c r="H39" s="128"/>
    </row>
    <row r="40" spans="1:8" s="131" customFormat="1" ht="109.5" customHeight="1">
      <c r="A40" s="547">
        <v>127</v>
      </c>
      <c r="B40" s="432" t="s">
        <v>191</v>
      </c>
      <c r="C40" s="560" t="s">
        <v>1219</v>
      </c>
      <c r="D40" s="433" t="s">
        <v>183</v>
      </c>
      <c r="E40" s="434">
        <v>12</v>
      </c>
      <c r="F40" s="628"/>
      <c r="G40" s="625">
        <f t="shared" si="1"/>
        <v>0</v>
      </c>
      <c r="H40" s="132"/>
    </row>
    <row r="41" spans="1:8" ht="104.25" customHeight="1">
      <c r="A41" s="547">
        <v>128</v>
      </c>
      <c r="B41" s="432" t="s">
        <v>190</v>
      </c>
      <c r="C41" s="560" t="s">
        <v>1220</v>
      </c>
      <c r="D41" s="433" t="s">
        <v>183</v>
      </c>
      <c r="E41" s="434">
        <v>42</v>
      </c>
      <c r="F41" s="628"/>
      <c r="G41" s="625">
        <f t="shared" si="1"/>
        <v>0</v>
      </c>
      <c r="H41" s="128"/>
    </row>
    <row r="42" spans="1:8" ht="108" customHeight="1">
      <c r="A42" s="547">
        <v>129</v>
      </c>
      <c r="B42" s="432" t="s">
        <v>189</v>
      </c>
      <c r="C42" s="560" t="s">
        <v>1221</v>
      </c>
      <c r="D42" s="433" t="s">
        <v>183</v>
      </c>
      <c r="E42" s="434">
        <v>3</v>
      </c>
      <c r="F42" s="628"/>
      <c r="G42" s="625">
        <f t="shared" si="1"/>
        <v>0</v>
      </c>
      <c r="H42" s="128"/>
    </row>
    <row r="43" spans="1:8" ht="97.5" customHeight="1">
      <c r="A43" s="547">
        <v>130</v>
      </c>
      <c r="B43" s="432" t="s">
        <v>188</v>
      </c>
      <c r="C43" s="560" t="s">
        <v>1222</v>
      </c>
      <c r="D43" s="433" t="s">
        <v>183</v>
      </c>
      <c r="E43" s="434">
        <v>54</v>
      </c>
      <c r="F43" s="628"/>
      <c r="G43" s="625">
        <f t="shared" si="1"/>
        <v>0</v>
      </c>
      <c r="H43" s="128"/>
    </row>
    <row r="44" spans="1:8" s="129" customFormat="1" ht="97.5" customHeight="1">
      <c r="A44" s="547">
        <v>131</v>
      </c>
      <c r="B44" s="432" t="s">
        <v>187</v>
      </c>
      <c r="C44" s="560" t="s">
        <v>1223</v>
      </c>
      <c r="D44" s="433" t="s">
        <v>183</v>
      </c>
      <c r="E44" s="434">
        <v>62</v>
      </c>
      <c r="F44" s="628"/>
      <c r="G44" s="625">
        <f t="shared" si="1"/>
        <v>0</v>
      </c>
      <c r="H44" s="130"/>
    </row>
    <row r="45" spans="1:8" s="129" customFormat="1" ht="96.75" customHeight="1">
      <c r="A45" s="547">
        <v>132</v>
      </c>
      <c r="B45" s="432" t="s">
        <v>186</v>
      </c>
      <c r="C45" s="560" t="s">
        <v>1224</v>
      </c>
      <c r="D45" s="433" t="s">
        <v>183</v>
      </c>
      <c r="E45" s="434">
        <v>51</v>
      </c>
      <c r="F45" s="628"/>
      <c r="G45" s="625">
        <f t="shared" si="1"/>
        <v>0</v>
      </c>
      <c r="H45" s="130"/>
    </row>
    <row r="46" spans="1:8" ht="80.099999999999994" customHeight="1">
      <c r="A46" s="547">
        <v>133</v>
      </c>
      <c r="B46" s="432" t="s">
        <v>185</v>
      </c>
      <c r="C46" s="560" t="s">
        <v>184</v>
      </c>
      <c r="D46" s="433" t="s">
        <v>183</v>
      </c>
      <c r="E46" s="434">
        <v>258</v>
      </c>
      <c r="F46" s="628"/>
      <c r="G46" s="625">
        <f t="shared" si="1"/>
        <v>0</v>
      </c>
      <c r="H46" s="128"/>
    </row>
    <row r="47" spans="1:8" s="144" customFormat="1" ht="135.75" customHeight="1">
      <c r="A47" s="549">
        <v>134</v>
      </c>
      <c r="B47" s="432" t="s">
        <v>182</v>
      </c>
      <c r="C47" s="560" t="s">
        <v>1225</v>
      </c>
      <c r="D47" s="433" t="s">
        <v>2</v>
      </c>
      <c r="E47" s="479">
        <v>5</v>
      </c>
      <c r="F47" s="624"/>
      <c r="G47" s="625">
        <f t="shared" si="1"/>
        <v>0</v>
      </c>
    </row>
    <row r="48" spans="1:8" s="144" customFormat="1" ht="160.5" customHeight="1">
      <c r="A48" s="549">
        <v>135</v>
      </c>
      <c r="B48" s="432" t="s">
        <v>173</v>
      </c>
      <c r="C48" s="560" t="s">
        <v>1226</v>
      </c>
      <c r="D48" s="433" t="s">
        <v>172</v>
      </c>
      <c r="E48" s="479">
        <v>4</v>
      </c>
      <c r="F48" s="624"/>
      <c r="G48" s="625">
        <f t="shared" si="1"/>
        <v>0</v>
      </c>
    </row>
    <row r="49" spans="1:7" ht="7.5" customHeight="1">
      <c r="A49" s="608"/>
      <c r="D49" s="609"/>
      <c r="E49" s="610"/>
    </row>
    <row r="50" spans="1:7" s="615" customFormat="1" ht="20.100000000000001" customHeight="1">
      <c r="A50" s="603">
        <v>100</v>
      </c>
      <c r="B50" s="604" t="s">
        <v>1039</v>
      </c>
      <c r="C50" s="605"/>
      <c r="D50" s="606"/>
      <c r="E50" s="607"/>
      <c r="F50" s="620" t="s">
        <v>147</v>
      </c>
      <c r="G50" s="619">
        <f>SUM(G8:G49)</f>
        <v>0</v>
      </c>
    </row>
  </sheetData>
  <mergeCells count="10">
    <mergeCell ref="A27:A29"/>
    <mergeCell ref="E3:E4"/>
    <mergeCell ref="F3:G3"/>
    <mergeCell ref="A20:A22"/>
    <mergeCell ref="B6:G6"/>
    <mergeCell ref="A3:A4"/>
    <mergeCell ref="B3:B4"/>
    <mergeCell ref="C3:C4"/>
    <mergeCell ref="D3:D4"/>
    <mergeCell ref="A17:A19"/>
  </mergeCells>
  <pageMargins left="0.70866141732283472" right="0.70866141732283472" top="0.74803149606299213" bottom="0.74803149606299213" header="0.31496062992125984" footer="0.31496062992125984"/>
  <pageSetup paperSize="9" scale="76" fitToWidth="0" fitToHeight="0" orientation="portrait" r:id="rId1"/>
  <headerFooter>
    <oddHeader>&amp;C&amp;"Exo,Bold"&amp;8DINOCOP d.o.o. &amp;"Exo,Regular"/ Pušća 103 / HR – 51513 Omišalj / oib 12459462285 / t. +38551 841 666 / e. dinocop@dinocop.hr</oddHeader>
    <oddFooter>&amp;L&amp;"Exo,Bold"&amp;8broj projekta:&amp;"Exo,Regular" PR-2-2016-420
&amp;"Exo,Bold"vrsta projekta:&amp;"Exo,Regular" ENERGETSKA OBNOVA OSNOVNE ŠKOLE PEHLIN &amp;R&amp;"Exo,Regular"&amp;8stranica&amp;"Exo,Bold" &amp;P/&amp;N</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19"/>
  <sheetViews>
    <sheetView showGridLines="0" topLeftCell="A4" zoomScaleNormal="100" zoomScaleSheetLayoutView="90" workbookViewId="0">
      <selection activeCell="B4" sqref="B4:G4"/>
    </sheetView>
  </sheetViews>
  <sheetFormatPr defaultColWidth="8.5703125" defaultRowHeight="15"/>
  <cols>
    <col min="1" max="1" width="5.42578125" style="108" customWidth="1"/>
    <col min="2" max="2" width="18" style="108" customWidth="1"/>
    <col min="3" max="3" width="69.42578125" style="108" customWidth="1"/>
    <col min="4" max="4" width="6.42578125" style="108" customWidth="1"/>
    <col min="5" max="5" width="12.140625" style="108" customWidth="1"/>
    <col min="6" max="7" width="12.140625" style="134" customWidth="1"/>
    <col min="8" max="8" width="10.42578125" style="108" customWidth="1"/>
    <col min="9" max="16384" width="8.5703125" style="108"/>
  </cols>
  <sheetData>
    <row r="1" spans="1:7" s="133" customFormat="1">
      <c r="A1" s="759" t="s">
        <v>181</v>
      </c>
      <c r="B1" s="760" t="s">
        <v>180</v>
      </c>
      <c r="C1" s="761" t="s">
        <v>179</v>
      </c>
      <c r="D1" s="762" t="s">
        <v>178</v>
      </c>
      <c r="E1" s="763" t="s">
        <v>177</v>
      </c>
      <c r="F1" s="756" t="s">
        <v>176</v>
      </c>
      <c r="G1" s="756"/>
    </row>
    <row r="2" spans="1:7" s="133" customFormat="1" ht="15.75" customHeight="1">
      <c r="A2" s="759"/>
      <c r="B2" s="760"/>
      <c r="C2" s="761"/>
      <c r="D2" s="762"/>
      <c r="E2" s="763"/>
      <c r="F2" s="623" t="s">
        <v>175</v>
      </c>
      <c r="G2" s="623" t="s">
        <v>174</v>
      </c>
    </row>
    <row r="3" spans="1:7" s="133" customFormat="1" ht="7.5" customHeight="1">
      <c r="A3" s="608"/>
      <c r="D3" s="609"/>
      <c r="E3" s="610"/>
      <c r="F3" s="622"/>
      <c r="G3" s="622"/>
    </row>
    <row r="4" spans="1:7" s="133" customFormat="1">
      <c r="A4" s="612">
        <v>200</v>
      </c>
      <c r="B4" s="758" t="s">
        <v>235</v>
      </c>
      <c r="C4" s="758"/>
      <c r="D4" s="758"/>
      <c r="E4" s="758"/>
      <c r="F4" s="758"/>
      <c r="G4" s="758"/>
    </row>
    <row r="5" spans="1:7" ht="7.5" customHeight="1">
      <c r="A5" s="404"/>
      <c r="B5" s="403"/>
      <c r="C5" s="403"/>
      <c r="D5" s="425"/>
      <c r="E5" s="426"/>
      <c r="F5" s="629"/>
      <c r="G5" s="629"/>
    </row>
    <row r="6" spans="1:7" ht="123" customHeight="1">
      <c r="A6" s="435">
        <v>201</v>
      </c>
      <c r="B6" s="427" t="s">
        <v>1064</v>
      </c>
      <c r="C6" s="431" t="s">
        <v>1073</v>
      </c>
      <c r="D6" s="429" t="s">
        <v>183</v>
      </c>
      <c r="E6" s="430">
        <v>206</v>
      </c>
      <c r="F6" s="624"/>
      <c r="G6" s="630">
        <f t="shared" ref="G6:G17" si="0">F6*E6</f>
        <v>0</v>
      </c>
    </row>
    <row r="7" spans="1:7" ht="125.25" customHeight="1">
      <c r="A7" s="435">
        <v>202</v>
      </c>
      <c r="B7" s="427" t="s">
        <v>246</v>
      </c>
      <c r="C7" s="431" t="s">
        <v>1074</v>
      </c>
      <c r="D7" s="429" t="s">
        <v>183</v>
      </c>
      <c r="E7" s="430">
        <v>52</v>
      </c>
      <c r="F7" s="624"/>
      <c r="G7" s="630">
        <f t="shared" si="0"/>
        <v>0</v>
      </c>
    </row>
    <row r="8" spans="1:7" ht="150" customHeight="1">
      <c r="A8" s="452">
        <v>203</v>
      </c>
      <c r="B8" s="427" t="s">
        <v>245</v>
      </c>
      <c r="C8" s="431" t="s">
        <v>1075</v>
      </c>
      <c r="D8" s="429" t="s">
        <v>183</v>
      </c>
      <c r="E8" s="430">
        <v>8</v>
      </c>
      <c r="F8" s="624"/>
      <c r="G8" s="630">
        <f t="shared" si="0"/>
        <v>0</v>
      </c>
    </row>
    <row r="9" spans="1:7" ht="141.75" customHeight="1">
      <c r="A9" s="452">
        <v>204</v>
      </c>
      <c r="B9" s="490" t="s">
        <v>244</v>
      </c>
      <c r="C9" s="491" t="s">
        <v>1091</v>
      </c>
      <c r="D9" s="429" t="s">
        <v>183</v>
      </c>
      <c r="E9" s="430">
        <v>3</v>
      </c>
      <c r="F9" s="624"/>
      <c r="G9" s="630">
        <f t="shared" si="0"/>
        <v>0</v>
      </c>
    </row>
    <row r="10" spans="1:7" ht="134.25" customHeight="1">
      <c r="A10" s="452">
        <v>205</v>
      </c>
      <c r="B10" s="490" t="s">
        <v>243</v>
      </c>
      <c r="C10" s="491" t="s">
        <v>1083</v>
      </c>
      <c r="D10" s="429" t="s">
        <v>183</v>
      </c>
      <c r="E10" s="430">
        <v>5</v>
      </c>
      <c r="F10" s="624"/>
      <c r="G10" s="630">
        <f t="shared" si="0"/>
        <v>0</v>
      </c>
    </row>
    <row r="11" spans="1:7" ht="138" customHeight="1">
      <c r="A11" s="452">
        <v>206</v>
      </c>
      <c r="B11" s="490" t="s">
        <v>242</v>
      </c>
      <c r="C11" s="491" t="s">
        <v>1084</v>
      </c>
      <c r="D11" s="429" t="s">
        <v>183</v>
      </c>
      <c r="E11" s="430">
        <v>6</v>
      </c>
      <c r="F11" s="624"/>
      <c r="G11" s="630">
        <f t="shared" si="0"/>
        <v>0</v>
      </c>
    </row>
    <row r="12" spans="1:7" ht="138.75" customHeight="1">
      <c r="A12" s="464">
        <v>207</v>
      </c>
      <c r="B12" s="492" t="s">
        <v>241</v>
      </c>
      <c r="C12" s="493" t="s">
        <v>1085</v>
      </c>
      <c r="D12" s="465" t="s">
        <v>183</v>
      </c>
      <c r="E12" s="466">
        <v>5</v>
      </c>
      <c r="F12" s="631"/>
      <c r="G12" s="632">
        <f t="shared" si="0"/>
        <v>0</v>
      </c>
    </row>
    <row r="13" spans="1:7" ht="155.25" customHeight="1">
      <c r="A13" s="452">
        <v>208</v>
      </c>
      <c r="B13" s="490" t="s">
        <v>240</v>
      </c>
      <c r="C13" s="491" t="s">
        <v>1086</v>
      </c>
      <c r="D13" s="429" t="s">
        <v>183</v>
      </c>
      <c r="E13" s="430">
        <v>4</v>
      </c>
      <c r="F13" s="624"/>
      <c r="G13" s="630">
        <f t="shared" si="0"/>
        <v>0</v>
      </c>
    </row>
    <row r="14" spans="1:7" ht="143.25" customHeight="1">
      <c r="A14" s="452">
        <v>209</v>
      </c>
      <c r="B14" s="490" t="s">
        <v>239</v>
      </c>
      <c r="C14" s="491" t="s">
        <v>1087</v>
      </c>
      <c r="D14" s="429" t="s">
        <v>183</v>
      </c>
      <c r="E14" s="430">
        <v>4</v>
      </c>
      <c r="F14" s="624"/>
      <c r="G14" s="630">
        <f t="shared" si="0"/>
        <v>0</v>
      </c>
    </row>
    <row r="15" spans="1:7" ht="148.5" customHeight="1">
      <c r="A15" s="452">
        <v>210</v>
      </c>
      <c r="B15" s="490" t="s">
        <v>238</v>
      </c>
      <c r="C15" s="491" t="s">
        <v>1088</v>
      </c>
      <c r="D15" s="429" t="s">
        <v>183</v>
      </c>
      <c r="E15" s="430">
        <v>1</v>
      </c>
      <c r="F15" s="624"/>
      <c r="G15" s="630">
        <f t="shared" si="0"/>
        <v>0</v>
      </c>
    </row>
    <row r="16" spans="1:7" ht="205.5" customHeight="1">
      <c r="A16" s="435">
        <v>211</v>
      </c>
      <c r="B16" s="490" t="s">
        <v>237</v>
      </c>
      <c r="C16" s="491" t="s">
        <v>1089</v>
      </c>
      <c r="D16" s="429" t="s">
        <v>183</v>
      </c>
      <c r="E16" s="430">
        <v>197</v>
      </c>
      <c r="F16" s="624"/>
      <c r="G16" s="630">
        <f t="shared" si="0"/>
        <v>0</v>
      </c>
    </row>
    <row r="17" spans="1:7" ht="123" customHeight="1">
      <c r="A17" s="452">
        <v>212</v>
      </c>
      <c r="B17" s="490" t="s">
        <v>236</v>
      </c>
      <c r="C17" s="491" t="s">
        <v>1090</v>
      </c>
      <c r="D17" s="429" t="s">
        <v>183</v>
      </c>
      <c r="E17" s="430">
        <v>1</v>
      </c>
      <c r="F17" s="624"/>
      <c r="G17" s="630">
        <f t="shared" si="0"/>
        <v>0</v>
      </c>
    </row>
    <row r="18" spans="1:7" ht="7.5" customHeight="1">
      <c r="A18" s="404"/>
      <c r="B18" s="403"/>
      <c r="C18" s="403"/>
      <c r="D18" s="425"/>
      <c r="E18" s="426"/>
      <c r="F18" s="629"/>
      <c r="G18" s="629"/>
    </row>
    <row r="19" spans="1:7" s="615" customFormat="1" ht="20.100000000000001" customHeight="1">
      <c r="A19" s="603">
        <v>200</v>
      </c>
      <c r="B19" s="604" t="s">
        <v>1044</v>
      </c>
      <c r="C19" s="605"/>
      <c r="D19" s="606"/>
      <c r="E19" s="620"/>
      <c r="F19" s="620" t="s">
        <v>147</v>
      </c>
      <c r="G19" s="619">
        <f>SUM(G6:G18)</f>
        <v>0</v>
      </c>
    </row>
  </sheetData>
  <mergeCells count="7">
    <mergeCell ref="B4:G4"/>
    <mergeCell ref="F1:G1"/>
    <mergeCell ref="A1:A2"/>
    <mergeCell ref="B1:B2"/>
    <mergeCell ref="C1:C2"/>
    <mergeCell ref="D1:D2"/>
    <mergeCell ref="E1:E2"/>
  </mergeCells>
  <pageMargins left="0.70866141732283472" right="0.70866141732283472" top="0.74803149606299213" bottom="0.74803149606299213" header="0.31496062992125984" footer="0.31496062992125984"/>
  <pageSetup paperSize="9" scale="65" fitToWidth="0" fitToHeight="0" orientation="portrait" r:id="rId1"/>
  <headerFooter>
    <oddHeader>&amp;C&amp;"Exo,Bold"&amp;8DINOCOP d.o.o.&amp;"Exo,Regular" / Pušća 103 / HR – 51513 Omišalj / oib 12459462285 / t. +38551 841 666 / e. dinocop@dinocop.hr</oddHeader>
    <oddFooter>&amp;L&amp;"Exo,Bold"&amp;8broj projekta:&amp;"Exo,Regular" PR-2-2016-420
&amp;"Exo,Bold"vrsta projekta:&amp;"Exo,Regular" ENERGETSKA OBNOVA OSNOVNE ŠKOLE PEHLIN &amp;R&amp;"Exo,Regular"&amp;8stranica&amp;"Exo,Bold" &amp;P/&amp;N</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18"/>
  <sheetViews>
    <sheetView showGridLines="0" topLeftCell="A16" zoomScaleNormal="100" zoomScaleSheetLayoutView="90" workbookViewId="0">
      <selection activeCell="F16" sqref="F16"/>
    </sheetView>
  </sheetViews>
  <sheetFormatPr defaultColWidth="8.5703125" defaultRowHeight="15"/>
  <cols>
    <col min="1" max="1" width="5.42578125" style="133" customWidth="1"/>
    <col min="2" max="2" width="18" style="133" customWidth="1"/>
    <col min="3" max="3" width="69.42578125" style="133" customWidth="1"/>
    <col min="4" max="4" width="5.85546875" style="133" customWidth="1"/>
    <col min="5" max="5" width="11.140625" style="133" customWidth="1"/>
    <col min="6" max="6" width="12.140625" style="622" customWidth="1"/>
    <col min="7" max="7" width="14.5703125" style="622" customWidth="1"/>
    <col min="8" max="8" width="10.42578125" style="133" customWidth="1"/>
    <col min="9" max="16384" width="8.5703125" style="133"/>
  </cols>
  <sheetData>
    <row r="1" spans="1:7">
      <c r="A1" s="759" t="s">
        <v>181</v>
      </c>
      <c r="B1" s="760" t="s">
        <v>180</v>
      </c>
      <c r="C1" s="761" t="s">
        <v>179</v>
      </c>
      <c r="D1" s="762" t="s">
        <v>178</v>
      </c>
      <c r="E1" s="763" t="s">
        <v>177</v>
      </c>
      <c r="F1" s="756" t="s">
        <v>176</v>
      </c>
      <c r="G1" s="756"/>
    </row>
    <row r="2" spans="1:7" ht="15.75" customHeight="1">
      <c r="A2" s="759"/>
      <c r="B2" s="760"/>
      <c r="C2" s="761"/>
      <c r="D2" s="762"/>
      <c r="E2" s="763"/>
      <c r="F2" s="623" t="s">
        <v>175</v>
      </c>
      <c r="G2" s="623" t="s">
        <v>174</v>
      </c>
    </row>
    <row r="3" spans="1:7" ht="7.5" customHeight="1">
      <c r="A3" s="608"/>
      <c r="D3" s="609"/>
      <c r="E3" s="610"/>
    </row>
    <row r="4" spans="1:7">
      <c r="A4" s="612">
        <v>300</v>
      </c>
      <c r="B4" s="758" t="s">
        <v>247</v>
      </c>
      <c r="C4" s="758"/>
      <c r="D4" s="758"/>
      <c r="E4" s="758"/>
      <c r="F4" s="758"/>
      <c r="G4" s="758"/>
    </row>
    <row r="5" spans="1:7" ht="7.5" customHeight="1">
      <c r="A5" s="608"/>
      <c r="D5" s="609"/>
      <c r="E5" s="610"/>
    </row>
    <row r="6" spans="1:7" ht="113.25" customHeight="1">
      <c r="A6" s="549">
        <v>301</v>
      </c>
      <c r="B6" s="554" t="s">
        <v>1065</v>
      </c>
      <c r="C6" s="474" t="s">
        <v>1103</v>
      </c>
      <c r="D6" s="548" t="s">
        <v>183</v>
      </c>
      <c r="E6" s="479">
        <v>11</v>
      </c>
      <c r="F6" s="624"/>
      <c r="G6" s="625">
        <f>F6*E6</f>
        <v>0</v>
      </c>
    </row>
    <row r="7" spans="1:7" ht="166.5" customHeight="1">
      <c r="A7" s="549">
        <v>302</v>
      </c>
      <c r="B7" s="554" t="s">
        <v>257</v>
      </c>
      <c r="C7" s="469" t="s">
        <v>1102</v>
      </c>
      <c r="D7" s="433" t="s">
        <v>202</v>
      </c>
      <c r="E7" s="479">
        <v>319</v>
      </c>
      <c r="F7" s="624"/>
      <c r="G7" s="625">
        <f>F7*E7</f>
        <v>0</v>
      </c>
    </row>
    <row r="8" spans="1:7" ht="167.25" customHeight="1">
      <c r="A8" s="549">
        <v>303</v>
      </c>
      <c r="B8" s="554" t="s">
        <v>256</v>
      </c>
      <c r="C8" s="469" t="s">
        <v>1101</v>
      </c>
      <c r="D8" s="433" t="s">
        <v>202</v>
      </c>
      <c r="E8" s="479">
        <v>136</v>
      </c>
      <c r="F8" s="624"/>
      <c r="G8" s="625">
        <f>F8*E8</f>
        <v>0</v>
      </c>
    </row>
    <row r="9" spans="1:7" ht="136.5" customHeight="1">
      <c r="A9" s="549">
        <v>304</v>
      </c>
      <c r="B9" s="554" t="s">
        <v>255</v>
      </c>
      <c r="C9" s="474" t="s">
        <v>1100</v>
      </c>
      <c r="D9" s="548" t="s">
        <v>254</v>
      </c>
      <c r="E9" s="479">
        <v>405.95</v>
      </c>
      <c r="F9" s="624"/>
      <c r="G9" s="625">
        <f>E9*F9</f>
        <v>0</v>
      </c>
    </row>
    <row r="10" spans="1:7" ht="230.25" customHeight="1">
      <c r="A10" s="547">
        <v>305</v>
      </c>
      <c r="B10" s="432" t="s">
        <v>253</v>
      </c>
      <c r="C10" s="560" t="s">
        <v>1097</v>
      </c>
      <c r="D10" s="433" t="s">
        <v>183</v>
      </c>
      <c r="E10" s="475">
        <v>78</v>
      </c>
      <c r="F10" s="628"/>
      <c r="G10" s="625">
        <f t="shared" ref="G10:G16" si="0">F10*E10</f>
        <v>0</v>
      </c>
    </row>
    <row r="11" spans="1:7" ht="235.5" customHeight="1">
      <c r="A11" s="547">
        <v>306</v>
      </c>
      <c r="B11" s="432" t="s">
        <v>252</v>
      </c>
      <c r="C11" s="560" t="s">
        <v>1098</v>
      </c>
      <c r="D11" s="433" t="s">
        <v>183</v>
      </c>
      <c r="E11" s="475">
        <v>871</v>
      </c>
      <c r="F11" s="628"/>
      <c r="G11" s="625">
        <f t="shared" si="0"/>
        <v>0</v>
      </c>
    </row>
    <row r="12" spans="1:7" ht="194.25" customHeight="1">
      <c r="A12" s="547">
        <v>307</v>
      </c>
      <c r="B12" s="432" t="s">
        <v>251</v>
      </c>
      <c r="C12" s="560" t="s">
        <v>1093</v>
      </c>
      <c r="D12" s="433" t="s">
        <v>183</v>
      </c>
      <c r="E12" s="475">
        <v>54</v>
      </c>
      <c r="F12" s="628"/>
      <c r="G12" s="625">
        <f t="shared" si="0"/>
        <v>0</v>
      </c>
    </row>
    <row r="13" spans="1:7" ht="192" customHeight="1">
      <c r="A13" s="547">
        <v>308</v>
      </c>
      <c r="B13" s="432" t="s">
        <v>250</v>
      </c>
      <c r="C13" s="560" t="s">
        <v>1094</v>
      </c>
      <c r="D13" s="433" t="s">
        <v>183</v>
      </c>
      <c r="E13" s="475">
        <v>62</v>
      </c>
      <c r="F13" s="628"/>
      <c r="G13" s="625">
        <f t="shared" si="0"/>
        <v>0</v>
      </c>
    </row>
    <row r="14" spans="1:7" ht="203.25" customHeight="1">
      <c r="A14" s="547">
        <v>309</v>
      </c>
      <c r="B14" s="432" t="s">
        <v>249</v>
      </c>
      <c r="C14" s="560" t="s">
        <v>1095</v>
      </c>
      <c r="D14" s="433" t="s">
        <v>183</v>
      </c>
      <c r="E14" s="475">
        <v>51</v>
      </c>
      <c r="F14" s="628"/>
      <c r="G14" s="625">
        <f t="shared" si="0"/>
        <v>0</v>
      </c>
    </row>
    <row r="15" spans="1:7" ht="197.25" customHeight="1">
      <c r="A15" s="547">
        <v>310</v>
      </c>
      <c r="B15" s="432" t="s">
        <v>248</v>
      </c>
      <c r="C15" s="560" t="s">
        <v>1096</v>
      </c>
      <c r="D15" s="433" t="s">
        <v>183</v>
      </c>
      <c r="E15" s="475">
        <v>12</v>
      </c>
      <c r="F15" s="628"/>
      <c r="G15" s="625">
        <f t="shared" si="0"/>
        <v>0</v>
      </c>
    </row>
    <row r="16" spans="1:7" ht="211.5" customHeight="1">
      <c r="A16" s="547">
        <v>311</v>
      </c>
      <c r="B16" s="432" t="s">
        <v>1076</v>
      </c>
      <c r="C16" s="560" t="s">
        <v>1099</v>
      </c>
      <c r="D16" s="433" t="s">
        <v>183</v>
      </c>
      <c r="E16" s="475">
        <v>630</v>
      </c>
      <c r="F16" s="628"/>
      <c r="G16" s="625">
        <f t="shared" si="0"/>
        <v>0</v>
      </c>
    </row>
    <row r="17" spans="1:7" s="615" customFormat="1" ht="20.100000000000001" customHeight="1">
      <c r="A17" s="608"/>
      <c r="B17" s="133"/>
      <c r="C17" s="133"/>
      <c r="D17" s="609"/>
      <c r="E17" s="610"/>
      <c r="F17" s="622"/>
      <c r="G17" s="622"/>
    </row>
    <row r="18" spans="1:7">
      <c r="A18" s="603">
        <v>300</v>
      </c>
      <c r="B18" s="604" t="s">
        <v>1045</v>
      </c>
      <c r="C18" s="605"/>
      <c r="D18" s="606"/>
      <c r="E18" s="620"/>
      <c r="F18" s="620" t="s">
        <v>147</v>
      </c>
      <c r="G18" s="619">
        <f>SUM(G6:G16)</f>
        <v>0</v>
      </c>
    </row>
  </sheetData>
  <mergeCells count="7">
    <mergeCell ref="B4:G4"/>
    <mergeCell ref="F1:G1"/>
    <mergeCell ref="A1:A2"/>
    <mergeCell ref="B1:B2"/>
    <mergeCell ref="C1:C2"/>
    <mergeCell ref="D1:D2"/>
    <mergeCell ref="E1:E2"/>
  </mergeCells>
  <pageMargins left="0.70866141732283472" right="0.70866141732283472" top="0.74803149606299213" bottom="0.74803149606299213" header="0.31496062992125984" footer="0.31496062992125984"/>
  <pageSetup paperSize="9" scale="65" fitToWidth="0" fitToHeight="0" orientation="portrait" r:id="rId1"/>
  <headerFooter>
    <oddHeader>&amp;C&amp;"Exo,Bold"&amp;8DINOCOP d.o.o.&amp;"Exo,Regular" / Pušća 103 / HR – 51513 Omišalj / oib 12459462285 / t. +38551 841 666 / e. dinocop@dinocop.hr</oddHeader>
    <oddFooter>&amp;L&amp;"Exo,Bold"&amp;8broj projekta:&amp;"Exo,Regular" PR-2-2016-420
&amp;"Exo,Bold"vrsta projekta: &amp;"Exo,Regular"ENERGETSKA OBNOVA OSNOVNE ŠKOLE PEHLIN &amp;R&amp;"Exo,Regular"&amp;8stranica&amp;"Exo,Bold" &amp;P/&amp;N</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23"/>
  <sheetViews>
    <sheetView showGridLines="0" topLeftCell="A16" zoomScaleNormal="100" zoomScaleSheetLayoutView="90" workbookViewId="0">
      <selection activeCell="C16" sqref="C16"/>
    </sheetView>
  </sheetViews>
  <sheetFormatPr defaultColWidth="8.5703125" defaultRowHeight="15"/>
  <cols>
    <col min="1" max="1" width="4.7109375" style="133" customWidth="1"/>
    <col min="2" max="2" width="18" style="133" customWidth="1"/>
    <col min="3" max="3" width="69.42578125" style="133" customWidth="1"/>
    <col min="4" max="4" width="4.42578125" style="133" customWidth="1"/>
    <col min="5" max="5" width="14.140625" style="133" customWidth="1"/>
    <col min="6" max="6" width="9.85546875" style="622" customWidth="1"/>
    <col min="7" max="7" width="16.140625" style="622" customWidth="1"/>
    <col min="8" max="8" width="10.42578125" style="133" customWidth="1"/>
    <col min="9" max="16384" width="8.5703125" style="133"/>
  </cols>
  <sheetData>
    <row r="1" spans="1:7">
      <c r="A1" s="765" t="s">
        <v>181</v>
      </c>
      <c r="B1" s="766" t="s">
        <v>180</v>
      </c>
      <c r="C1" s="767" t="s">
        <v>179</v>
      </c>
      <c r="D1" s="768" t="s">
        <v>178</v>
      </c>
      <c r="E1" s="769" t="s">
        <v>177</v>
      </c>
      <c r="F1" s="770" t="s">
        <v>176</v>
      </c>
      <c r="G1" s="770"/>
    </row>
    <row r="2" spans="1:7" ht="15.75" customHeight="1">
      <c r="A2" s="765"/>
      <c r="B2" s="766"/>
      <c r="C2" s="767"/>
      <c r="D2" s="768"/>
      <c r="E2" s="769"/>
      <c r="F2" s="633" t="s">
        <v>175</v>
      </c>
      <c r="G2" s="633" t="s">
        <v>174</v>
      </c>
    </row>
    <row r="3" spans="1:7" ht="7.5" customHeight="1">
      <c r="A3" s="634"/>
      <c r="B3" s="135"/>
      <c r="C3" s="135"/>
      <c r="D3" s="635"/>
      <c r="E3" s="636"/>
      <c r="F3" s="638"/>
      <c r="G3" s="638"/>
    </row>
    <row r="4" spans="1:7">
      <c r="A4" s="637">
        <v>400</v>
      </c>
      <c r="B4" s="764" t="s">
        <v>258</v>
      </c>
      <c r="C4" s="764"/>
      <c r="D4" s="764"/>
      <c r="E4" s="764"/>
      <c r="F4" s="764"/>
      <c r="G4" s="764"/>
    </row>
    <row r="5" spans="1:7" ht="7.5" customHeight="1">
      <c r="A5" s="634"/>
      <c r="B5" s="135"/>
      <c r="C5" s="135"/>
      <c r="D5" s="635"/>
      <c r="E5" s="636"/>
      <c r="F5" s="638"/>
      <c r="G5" s="638"/>
    </row>
    <row r="6" spans="1:7" s="135" customFormat="1" ht="302.25" customHeight="1">
      <c r="A6" s="553">
        <v>401</v>
      </c>
      <c r="B6" s="468" t="s">
        <v>1066</v>
      </c>
      <c r="C6" s="469" t="s">
        <v>1104</v>
      </c>
      <c r="D6" s="470" t="s">
        <v>183</v>
      </c>
      <c r="E6" s="471">
        <v>1669</v>
      </c>
      <c r="F6" s="640"/>
      <c r="G6" s="639">
        <f>F6*E6</f>
        <v>0</v>
      </c>
    </row>
    <row r="7" spans="1:7" s="494" customFormat="1" ht="262.5" customHeight="1">
      <c r="A7" s="553">
        <v>402</v>
      </c>
      <c r="B7" s="468" t="s">
        <v>276</v>
      </c>
      <c r="C7" s="474" t="s">
        <v>1175</v>
      </c>
      <c r="D7" s="470" t="s">
        <v>183</v>
      </c>
      <c r="E7" s="471">
        <v>1670</v>
      </c>
      <c r="F7" s="640"/>
      <c r="G7" s="639">
        <f t="shared" ref="G7:G21" si="0">E7*F7</f>
        <v>0</v>
      </c>
    </row>
    <row r="8" spans="1:7" ht="225" customHeight="1">
      <c r="A8" s="553">
        <v>403</v>
      </c>
      <c r="B8" s="468" t="s">
        <v>275</v>
      </c>
      <c r="C8" s="474" t="s">
        <v>1176</v>
      </c>
      <c r="D8" s="470" t="s">
        <v>183</v>
      </c>
      <c r="E8" s="472">
        <v>73</v>
      </c>
      <c r="F8" s="640"/>
      <c r="G8" s="639">
        <f t="shared" si="0"/>
        <v>0</v>
      </c>
    </row>
    <row r="9" spans="1:7" ht="189.75" customHeight="1">
      <c r="A9" s="553">
        <v>404</v>
      </c>
      <c r="B9" s="468" t="s">
        <v>274</v>
      </c>
      <c r="C9" s="474" t="s">
        <v>1177</v>
      </c>
      <c r="D9" s="470" t="s">
        <v>183</v>
      </c>
      <c r="E9" s="472">
        <v>70</v>
      </c>
      <c r="F9" s="640"/>
      <c r="G9" s="639">
        <f t="shared" si="0"/>
        <v>0</v>
      </c>
    </row>
    <row r="10" spans="1:7" ht="160.5" customHeight="1">
      <c r="A10" s="553">
        <v>405</v>
      </c>
      <c r="B10" s="468" t="s">
        <v>273</v>
      </c>
      <c r="C10" s="474" t="s">
        <v>1107</v>
      </c>
      <c r="D10" s="470" t="s">
        <v>183</v>
      </c>
      <c r="E10" s="472">
        <v>421</v>
      </c>
      <c r="F10" s="640"/>
      <c r="G10" s="639">
        <f t="shared" si="0"/>
        <v>0</v>
      </c>
    </row>
    <row r="11" spans="1:7" ht="188.25" customHeight="1">
      <c r="A11" s="553">
        <v>406</v>
      </c>
      <c r="B11" s="468" t="s">
        <v>272</v>
      </c>
      <c r="C11" s="474" t="s">
        <v>1177</v>
      </c>
      <c r="D11" s="470" t="s">
        <v>183</v>
      </c>
      <c r="E11" s="472">
        <v>421</v>
      </c>
      <c r="F11" s="640"/>
      <c r="G11" s="639">
        <f t="shared" si="0"/>
        <v>0</v>
      </c>
    </row>
    <row r="12" spans="1:7" s="135" customFormat="1" ht="320.25" customHeight="1">
      <c r="A12" s="553">
        <v>407</v>
      </c>
      <c r="B12" s="468" t="s">
        <v>271</v>
      </c>
      <c r="C12" s="469" t="s">
        <v>1108</v>
      </c>
      <c r="D12" s="470" t="s">
        <v>183</v>
      </c>
      <c r="E12" s="471">
        <v>44</v>
      </c>
      <c r="F12" s="640"/>
      <c r="G12" s="639">
        <f t="shared" si="0"/>
        <v>0</v>
      </c>
    </row>
    <row r="13" spans="1:7" ht="181.5" customHeight="1">
      <c r="A13" s="553">
        <v>408</v>
      </c>
      <c r="B13" s="468" t="s">
        <v>270</v>
      </c>
      <c r="C13" s="474" t="s">
        <v>1178</v>
      </c>
      <c r="D13" s="470" t="s">
        <v>183</v>
      </c>
      <c r="E13" s="472">
        <v>44</v>
      </c>
      <c r="F13" s="640"/>
      <c r="G13" s="639">
        <f t="shared" si="0"/>
        <v>0</v>
      </c>
    </row>
    <row r="14" spans="1:7" ht="240.75" customHeight="1">
      <c r="A14" s="553">
        <v>409</v>
      </c>
      <c r="B14" s="468" t="s">
        <v>269</v>
      </c>
      <c r="C14" s="474" t="s">
        <v>268</v>
      </c>
      <c r="D14" s="470" t="s">
        <v>183</v>
      </c>
      <c r="E14" s="472">
        <v>216</v>
      </c>
      <c r="F14" s="640"/>
      <c r="G14" s="639">
        <f t="shared" si="0"/>
        <v>0</v>
      </c>
    </row>
    <row r="15" spans="1:7" s="494" customFormat="1" ht="127.5" customHeight="1">
      <c r="A15" s="473">
        <v>410</v>
      </c>
      <c r="B15" s="468" t="s">
        <v>267</v>
      </c>
      <c r="C15" s="523" t="s">
        <v>1105</v>
      </c>
      <c r="D15" s="476" t="s">
        <v>183</v>
      </c>
      <c r="E15" s="477">
        <v>216</v>
      </c>
      <c r="F15" s="641"/>
      <c r="G15" s="639">
        <f t="shared" si="0"/>
        <v>0</v>
      </c>
    </row>
    <row r="16" spans="1:7" s="135" customFormat="1" ht="210.75" customHeight="1">
      <c r="A16" s="473">
        <v>411</v>
      </c>
      <c r="B16" s="468" t="s">
        <v>266</v>
      </c>
      <c r="C16" s="474" t="s">
        <v>265</v>
      </c>
      <c r="D16" s="470" t="s">
        <v>183</v>
      </c>
      <c r="E16" s="472">
        <v>1</v>
      </c>
      <c r="F16" s="640"/>
      <c r="G16" s="639">
        <f t="shared" si="0"/>
        <v>0</v>
      </c>
    </row>
    <row r="17" spans="1:7" s="494" customFormat="1" ht="87" customHeight="1">
      <c r="A17" s="473">
        <v>412</v>
      </c>
      <c r="B17" s="468" t="s">
        <v>264</v>
      </c>
      <c r="C17" s="523" t="s">
        <v>263</v>
      </c>
      <c r="D17" s="476" t="s">
        <v>254</v>
      </c>
      <c r="E17" s="477">
        <v>379</v>
      </c>
      <c r="F17" s="641"/>
      <c r="G17" s="639">
        <f t="shared" si="0"/>
        <v>0</v>
      </c>
    </row>
    <row r="18" spans="1:7" ht="228" customHeight="1">
      <c r="A18" s="473">
        <v>413</v>
      </c>
      <c r="B18" s="468" t="s">
        <v>262</v>
      </c>
      <c r="C18" s="523" t="s">
        <v>1109</v>
      </c>
      <c r="D18" s="476" t="s">
        <v>183</v>
      </c>
      <c r="E18" s="477">
        <v>197</v>
      </c>
      <c r="F18" s="641"/>
      <c r="G18" s="639">
        <f t="shared" si="0"/>
        <v>0</v>
      </c>
    </row>
    <row r="19" spans="1:7" s="494" customFormat="1" ht="261" customHeight="1">
      <c r="A19" s="553">
        <v>414</v>
      </c>
      <c r="B19" s="468" t="s">
        <v>261</v>
      </c>
      <c r="C19" s="523" t="s">
        <v>1179</v>
      </c>
      <c r="D19" s="476" t="s">
        <v>183</v>
      </c>
      <c r="E19" s="477">
        <v>197</v>
      </c>
      <c r="F19" s="641"/>
      <c r="G19" s="639">
        <f t="shared" si="0"/>
        <v>0</v>
      </c>
    </row>
    <row r="20" spans="1:7" s="135" customFormat="1" ht="221.25" customHeight="1">
      <c r="A20" s="473">
        <v>415</v>
      </c>
      <c r="B20" s="468" t="s">
        <v>260</v>
      </c>
      <c r="C20" s="474" t="s">
        <v>1110</v>
      </c>
      <c r="D20" s="470" t="s">
        <v>183</v>
      </c>
      <c r="E20" s="472">
        <v>38</v>
      </c>
      <c r="F20" s="640"/>
      <c r="G20" s="639">
        <f t="shared" si="0"/>
        <v>0</v>
      </c>
    </row>
    <row r="21" spans="1:7" s="494" customFormat="1" ht="133.5" customHeight="1">
      <c r="A21" s="473">
        <v>416</v>
      </c>
      <c r="B21" s="468" t="s">
        <v>259</v>
      </c>
      <c r="C21" s="523" t="s">
        <v>1106</v>
      </c>
      <c r="D21" s="476" t="s">
        <v>183</v>
      </c>
      <c r="E21" s="477">
        <v>38</v>
      </c>
      <c r="F21" s="641"/>
      <c r="G21" s="639">
        <f t="shared" si="0"/>
        <v>0</v>
      </c>
    </row>
    <row r="22" spans="1:7" ht="7.5" customHeight="1">
      <c r="A22" s="608"/>
      <c r="D22" s="609"/>
      <c r="E22" s="610"/>
    </row>
    <row r="23" spans="1:7" s="615" customFormat="1" ht="20.100000000000001" customHeight="1">
      <c r="A23" s="603">
        <v>400</v>
      </c>
      <c r="B23" s="604" t="s">
        <v>1046</v>
      </c>
      <c r="C23" s="605"/>
      <c r="D23" s="606"/>
      <c r="E23" s="620"/>
      <c r="F23" s="620" t="s">
        <v>147</v>
      </c>
      <c r="G23" s="619">
        <f>SUM(G6:G22)</f>
        <v>0</v>
      </c>
    </row>
  </sheetData>
  <mergeCells count="7">
    <mergeCell ref="B4:G4"/>
    <mergeCell ref="A1:A2"/>
    <mergeCell ref="B1:B2"/>
    <mergeCell ref="C1:C2"/>
    <mergeCell ref="D1:D2"/>
    <mergeCell ref="E1:E2"/>
    <mergeCell ref="F1:G1"/>
  </mergeCells>
  <pageMargins left="0.70866141732283472" right="0.70866141732283472" top="0.74803149606299213" bottom="0.74803149606299213" header="0.31496062992125984" footer="0.31496062992125984"/>
  <pageSetup paperSize="9" scale="65" fitToWidth="0" fitToHeight="0" orientation="portrait" r:id="rId1"/>
  <headerFooter>
    <oddHeader>&amp;C&amp;"Exo,Bold"&amp;8DINOCOP d.o.o.&amp;"Exo,Regular" / Pušća 103 / HR – 51513 Omišalj / oib 12459462285 / t. +38551 841 666 / e. dinocop@dinocop.hr</oddHeader>
    <oddFooter>&amp;L&amp;"Exo,Bold"&amp;8broj projekta:&amp;"Exo,Regular" PR-2-2016-420
&amp;"Exo,Bold"vrsta projekta:&amp;"Exo,Regular" ENERGETSKA OBNOVA OSNOVNE ŠKOLE PEHLIN &amp;R&amp;"Exo,Regular"&amp;8stranica&amp;"Exo,Bold" &amp;P/&amp;N</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H215"/>
  <sheetViews>
    <sheetView showGridLines="0" topLeftCell="A6" zoomScaleNormal="100" zoomScaleSheetLayoutView="90" workbookViewId="0">
      <selection sqref="A1:H1"/>
    </sheetView>
  </sheetViews>
  <sheetFormatPr defaultColWidth="8.5703125" defaultRowHeight="15"/>
  <cols>
    <col min="1" max="1" width="5.5703125" style="133" customWidth="1"/>
    <col min="2" max="2" width="20.85546875" style="133" bestFit="1" customWidth="1"/>
    <col min="3" max="3" width="30.85546875" style="133" bestFit="1" customWidth="1"/>
    <col min="4" max="4" width="29.42578125" style="133" customWidth="1"/>
    <col min="5" max="5" width="6.42578125" style="133" customWidth="1"/>
    <col min="6" max="6" width="8" style="133" customWidth="1"/>
    <col min="7" max="7" width="14.85546875" style="622" customWidth="1"/>
    <col min="8" max="8" width="16.140625" style="622" customWidth="1"/>
    <col min="9" max="9" width="10.42578125" style="133" customWidth="1"/>
    <col min="10" max="16384" width="8.5703125" style="133"/>
  </cols>
  <sheetData>
    <row r="1" spans="1:8" ht="15.75">
      <c r="A1" s="771" t="s">
        <v>594</v>
      </c>
      <c r="B1" s="772"/>
      <c r="C1" s="772"/>
      <c r="D1" s="772"/>
      <c r="E1" s="772"/>
      <c r="F1" s="772"/>
      <c r="G1" s="772"/>
      <c r="H1" s="773"/>
    </row>
    <row r="2" spans="1:8" ht="15" customHeight="1">
      <c r="A2" s="608"/>
      <c r="D2" s="609"/>
      <c r="E2" s="610"/>
      <c r="F2" s="611"/>
    </row>
    <row r="3" spans="1:8">
      <c r="A3" s="759" t="s">
        <v>181</v>
      </c>
      <c r="B3" s="760" t="s">
        <v>180</v>
      </c>
      <c r="C3" s="761" t="s">
        <v>179</v>
      </c>
      <c r="D3" s="761"/>
      <c r="E3" s="762" t="s">
        <v>178</v>
      </c>
      <c r="F3" s="763" t="s">
        <v>177</v>
      </c>
      <c r="G3" s="756" t="s">
        <v>176</v>
      </c>
      <c r="H3" s="756"/>
    </row>
    <row r="4" spans="1:8" ht="15.75" customHeight="1">
      <c r="A4" s="759"/>
      <c r="B4" s="760"/>
      <c r="C4" s="761"/>
      <c r="D4" s="761"/>
      <c r="E4" s="762"/>
      <c r="F4" s="763"/>
      <c r="G4" s="623" t="s">
        <v>175</v>
      </c>
      <c r="H4" s="623" t="s">
        <v>174</v>
      </c>
    </row>
    <row r="5" spans="1:8" ht="7.5" customHeight="1">
      <c r="A5" s="608"/>
      <c r="E5" s="609"/>
      <c r="F5" s="642"/>
    </row>
    <row r="6" spans="1:8">
      <c r="A6" s="612">
        <v>500</v>
      </c>
      <c r="B6" s="758" t="s">
        <v>277</v>
      </c>
      <c r="C6" s="758"/>
      <c r="D6" s="758"/>
      <c r="E6" s="758"/>
      <c r="F6" s="758"/>
      <c r="G6" s="758"/>
      <c r="H6" s="758"/>
    </row>
    <row r="7" spans="1:8" ht="7.5" customHeight="1">
      <c r="A7" s="608"/>
      <c r="E7" s="609"/>
      <c r="F7" s="642"/>
    </row>
    <row r="8" spans="1:8" ht="81.75" customHeight="1">
      <c r="A8" s="781" t="s">
        <v>1082</v>
      </c>
      <c r="B8" s="781"/>
      <c r="C8" s="781"/>
      <c r="D8" s="781"/>
      <c r="E8" s="781"/>
      <c r="F8" s="781"/>
      <c r="G8" s="781"/>
      <c r="H8" s="781"/>
    </row>
    <row r="9" spans="1:8" ht="39.950000000000003" customHeight="1">
      <c r="A9" s="781" t="s">
        <v>593</v>
      </c>
      <c r="B9" s="781"/>
      <c r="C9" s="781"/>
      <c r="D9" s="781"/>
      <c r="E9" s="781"/>
      <c r="F9" s="781"/>
      <c r="G9" s="781"/>
      <c r="H9" s="781"/>
    </row>
    <row r="10" spans="1:8" ht="7.5" customHeight="1">
      <c r="A10" s="782"/>
      <c r="B10" s="783"/>
      <c r="C10" s="783"/>
      <c r="D10" s="783"/>
      <c r="E10" s="783"/>
      <c r="F10" s="783"/>
      <c r="G10" s="783"/>
      <c r="H10" s="784"/>
    </row>
    <row r="11" spans="1:8" ht="15" customHeight="1">
      <c r="A11" s="785" t="s">
        <v>592</v>
      </c>
      <c r="B11" s="785"/>
      <c r="C11" s="785"/>
      <c r="D11" s="785"/>
      <c r="E11" s="785"/>
      <c r="F11" s="785"/>
      <c r="G11" s="785"/>
      <c r="H11" s="785"/>
    </row>
    <row r="12" spans="1:8" ht="108" customHeight="1">
      <c r="A12" s="786" t="s">
        <v>1200</v>
      </c>
      <c r="B12" s="786"/>
      <c r="C12" s="786"/>
      <c r="D12" s="786"/>
      <c r="E12" s="786"/>
      <c r="F12" s="786"/>
      <c r="G12" s="786"/>
      <c r="H12" s="786"/>
    </row>
    <row r="13" spans="1:8" ht="15" customHeight="1">
      <c r="A13" s="781" t="s">
        <v>591</v>
      </c>
      <c r="B13" s="781"/>
      <c r="C13" s="781"/>
      <c r="D13" s="781"/>
      <c r="E13" s="781"/>
      <c r="F13" s="781"/>
      <c r="G13" s="781"/>
      <c r="H13" s="781"/>
    </row>
    <row r="14" spans="1:8" ht="7.5" customHeight="1">
      <c r="A14" s="782"/>
      <c r="B14" s="783"/>
      <c r="C14" s="783"/>
      <c r="D14" s="783"/>
      <c r="E14" s="783"/>
      <c r="F14" s="783"/>
      <c r="G14" s="783"/>
      <c r="H14" s="784"/>
    </row>
    <row r="15" spans="1:8" ht="15" customHeight="1">
      <c r="A15" s="785" t="s">
        <v>590</v>
      </c>
      <c r="B15" s="785"/>
      <c r="C15" s="785"/>
      <c r="D15" s="785"/>
      <c r="E15" s="785"/>
      <c r="F15" s="785"/>
      <c r="G15" s="785"/>
      <c r="H15" s="785"/>
    </row>
    <row r="16" spans="1:8" ht="30.75" customHeight="1">
      <c r="A16" s="787" t="s">
        <v>1092</v>
      </c>
      <c r="B16" s="787"/>
      <c r="C16" s="787"/>
      <c r="D16" s="787"/>
      <c r="E16" s="787"/>
      <c r="F16" s="787"/>
      <c r="G16" s="787"/>
      <c r="H16" s="787"/>
    </row>
    <row r="17" spans="1:8" ht="15" hidden="1" customHeight="1">
      <c r="A17" s="787"/>
      <c r="B17" s="787"/>
      <c r="C17" s="787"/>
      <c r="D17" s="787"/>
      <c r="E17" s="787"/>
      <c r="F17" s="787"/>
      <c r="G17" s="787"/>
      <c r="H17" s="787"/>
    </row>
    <row r="18" spans="1:8" ht="7.5" customHeight="1">
      <c r="A18" s="782"/>
      <c r="B18" s="783"/>
      <c r="C18" s="783"/>
      <c r="D18" s="783"/>
      <c r="E18" s="783"/>
      <c r="F18" s="783"/>
      <c r="G18" s="783"/>
      <c r="H18" s="784"/>
    </row>
    <row r="19" spans="1:8" ht="15" customHeight="1">
      <c r="A19" s="785" t="s">
        <v>589</v>
      </c>
      <c r="B19" s="785"/>
      <c r="C19" s="785"/>
      <c r="D19" s="785"/>
      <c r="E19" s="785"/>
      <c r="F19" s="785"/>
      <c r="G19" s="785"/>
      <c r="H19" s="785"/>
    </row>
    <row r="20" spans="1:8" ht="39" customHeight="1">
      <c r="A20" s="788" t="s">
        <v>1180</v>
      </c>
      <c r="B20" s="788"/>
      <c r="C20" s="788"/>
      <c r="D20" s="788"/>
      <c r="E20" s="788"/>
      <c r="F20" s="788"/>
      <c r="G20" s="788"/>
      <c r="H20" s="788"/>
    </row>
    <row r="21" spans="1:8" ht="28.5" customHeight="1">
      <c r="A21" s="788"/>
      <c r="B21" s="788"/>
      <c r="C21" s="788"/>
      <c r="D21" s="788"/>
      <c r="E21" s="788"/>
      <c r="F21" s="788"/>
      <c r="G21" s="788"/>
      <c r="H21" s="788"/>
    </row>
    <row r="22" spans="1:8" ht="7.5" customHeight="1">
      <c r="A22" s="782"/>
      <c r="B22" s="783"/>
      <c r="C22" s="783"/>
      <c r="D22" s="783"/>
      <c r="E22" s="783"/>
      <c r="F22" s="783"/>
      <c r="G22" s="783"/>
      <c r="H22" s="784"/>
    </row>
    <row r="23" spans="1:8" ht="15" customHeight="1">
      <c r="A23" s="785" t="s">
        <v>588</v>
      </c>
      <c r="B23" s="785"/>
      <c r="C23" s="785"/>
      <c r="D23" s="785"/>
      <c r="E23" s="785"/>
      <c r="F23" s="785"/>
      <c r="G23" s="785"/>
      <c r="H23" s="785"/>
    </row>
    <row r="24" spans="1:8" ht="119.25" customHeight="1">
      <c r="A24" s="787" t="s">
        <v>587</v>
      </c>
      <c r="B24" s="787"/>
      <c r="C24" s="787"/>
      <c r="D24" s="787"/>
      <c r="E24" s="787"/>
      <c r="F24" s="787"/>
      <c r="G24" s="787"/>
      <c r="H24" s="787"/>
    </row>
    <row r="25" spans="1:8" ht="80.099999999999994" customHeight="1">
      <c r="A25" s="787" t="s">
        <v>586</v>
      </c>
      <c r="B25" s="787"/>
      <c r="C25" s="787"/>
      <c r="D25" s="787"/>
      <c r="E25" s="787"/>
      <c r="F25" s="787"/>
      <c r="G25" s="787"/>
      <c r="H25" s="787"/>
    </row>
    <row r="26" spans="1:8" ht="39.950000000000003" customHeight="1">
      <c r="A26" s="787" t="s">
        <v>585</v>
      </c>
      <c r="B26" s="787"/>
      <c r="C26" s="787"/>
      <c r="D26" s="787"/>
      <c r="E26" s="787"/>
      <c r="F26" s="787"/>
      <c r="G26" s="787"/>
      <c r="H26" s="787"/>
    </row>
    <row r="27" spans="1:8" ht="60" customHeight="1">
      <c r="A27" s="787" t="s">
        <v>584</v>
      </c>
      <c r="B27" s="787"/>
      <c r="C27" s="787"/>
      <c r="D27" s="787"/>
      <c r="E27" s="787"/>
      <c r="F27" s="787"/>
      <c r="G27" s="787"/>
      <c r="H27" s="787"/>
    </row>
    <row r="28" spans="1:8" ht="94.5" customHeight="1">
      <c r="A28" s="757">
        <v>501</v>
      </c>
      <c r="B28" s="550" t="s">
        <v>583</v>
      </c>
      <c r="C28" s="775" t="s">
        <v>582</v>
      </c>
      <c r="D28" s="775"/>
      <c r="E28" s="646"/>
      <c r="F28" s="647"/>
      <c r="G28" s="648"/>
      <c r="H28" s="649"/>
    </row>
    <row r="29" spans="1:8" ht="15" customHeight="1">
      <c r="A29" s="757"/>
      <c r="B29" s="776" t="s">
        <v>581</v>
      </c>
      <c r="C29" s="428" t="s">
        <v>580</v>
      </c>
      <c r="D29" s="481" t="s">
        <v>579</v>
      </c>
      <c r="E29" s="548" t="s">
        <v>2</v>
      </c>
      <c r="F29" s="479">
        <v>4</v>
      </c>
      <c r="G29" s="624"/>
      <c r="H29" s="625">
        <f>F29*G29</f>
        <v>0</v>
      </c>
    </row>
    <row r="30" spans="1:8" ht="15" customHeight="1">
      <c r="A30" s="757"/>
      <c r="B30" s="776"/>
      <c r="C30" s="428" t="s">
        <v>578</v>
      </c>
      <c r="D30" s="481" t="s">
        <v>577</v>
      </c>
      <c r="E30" s="548" t="s">
        <v>2</v>
      </c>
      <c r="F30" s="479">
        <v>4</v>
      </c>
      <c r="G30" s="624"/>
      <c r="H30" s="625">
        <f t="shared" ref="H30:H32" si="0">F30*G30</f>
        <v>0</v>
      </c>
    </row>
    <row r="31" spans="1:8" ht="15" customHeight="1">
      <c r="A31" s="757"/>
      <c r="B31" s="776" t="s">
        <v>576</v>
      </c>
      <c r="C31" s="428" t="s">
        <v>575</v>
      </c>
      <c r="D31" s="481" t="s">
        <v>574</v>
      </c>
      <c r="E31" s="548" t="s">
        <v>2</v>
      </c>
      <c r="F31" s="479">
        <v>1</v>
      </c>
      <c r="G31" s="624"/>
      <c r="H31" s="625">
        <f t="shared" si="0"/>
        <v>0</v>
      </c>
    </row>
    <row r="32" spans="1:8" ht="15" customHeight="1">
      <c r="A32" s="757"/>
      <c r="B32" s="776"/>
      <c r="C32" s="428" t="s">
        <v>573</v>
      </c>
      <c r="D32" s="481" t="s">
        <v>572</v>
      </c>
      <c r="E32" s="548" t="s">
        <v>2</v>
      </c>
      <c r="F32" s="479">
        <v>1</v>
      </c>
      <c r="G32" s="624"/>
      <c r="H32" s="625">
        <f t="shared" si="0"/>
        <v>0</v>
      </c>
    </row>
    <row r="33" spans="1:8" ht="93" customHeight="1">
      <c r="A33" s="757">
        <v>502</v>
      </c>
      <c r="B33" s="774" t="s">
        <v>571</v>
      </c>
      <c r="C33" s="775" t="s">
        <v>570</v>
      </c>
      <c r="D33" s="775"/>
      <c r="E33" s="646"/>
      <c r="F33" s="647"/>
      <c r="G33" s="648"/>
      <c r="H33" s="649"/>
    </row>
    <row r="34" spans="1:8" ht="15" customHeight="1">
      <c r="A34" s="757"/>
      <c r="B34" s="774"/>
      <c r="C34" s="428" t="s">
        <v>569</v>
      </c>
      <c r="D34" s="481" t="s">
        <v>564</v>
      </c>
      <c r="E34" s="548" t="s">
        <v>2</v>
      </c>
      <c r="F34" s="479">
        <v>1</v>
      </c>
      <c r="G34" s="624"/>
      <c r="H34" s="625">
        <f>F34*G34</f>
        <v>0</v>
      </c>
    </row>
    <row r="35" spans="1:8" ht="15" customHeight="1">
      <c r="A35" s="757"/>
      <c r="B35" s="774"/>
      <c r="C35" s="428" t="s">
        <v>568</v>
      </c>
      <c r="D35" s="481" t="s">
        <v>562</v>
      </c>
      <c r="E35" s="548" t="s">
        <v>2</v>
      </c>
      <c r="F35" s="479">
        <v>1</v>
      </c>
      <c r="G35" s="624"/>
      <c r="H35" s="625">
        <f>F35*G35</f>
        <v>0</v>
      </c>
    </row>
    <row r="36" spans="1:8" ht="72.75" customHeight="1">
      <c r="A36" s="757">
        <v>503</v>
      </c>
      <c r="B36" s="774" t="s">
        <v>567</v>
      </c>
      <c r="C36" s="775" t="s">
        <v>566</v>
      </c>
      <c r="D36" s="775"/>
      <c r="E36" s="646"/>
      <c r="F36" s="647"/>
      <c r="G36" s="648"/>
      <c r="H36" s="649"/>
    </row>
    <row r="37" spans="1:8" ht="15" customHeight="1">
      <c r="A37" s="757"/>
      <c r="B37" s="774"/>
      <c r="C37" s="428" t="s">
        <v>565</v>
      </c>
      <c r="D37" s="481" t="s">
        <v>564</v>
      </c>
      <c r="E37" s="548" t="s">
        <v>2</v>
      </c>
      <c r="F37" s="479">
        <v>1</v>
      </c>
      <c r="G37" s="624"/>
      <c r="H37" s="625">
        <f>F37*G37</f>
        <v>0</v>
      </c>
    </row>
    <row r="38" spans="1:8" ht="15" customHeight="1">
      <c r="A38" s="757"/>
      <c r="B38" s="774"/>
      <c r="C38" s="428" t="s">
        <v>563</v>
      </c>
      <c r="D38" s="481" t="s">
        <v>562</v>
      </c>
      <c r="E38" s="548" t="s">
        <v>2</v>
      </c>
      <c r="F38" s="479">
        <v>1</v>
      </c>
      <c r="G38" s="624"/>
      <c r="H38" s="625">
        <f>F38*G38</f>
        <v>0</v>
      </c>
    </row>
    <row r="39" spans="1:8" ht="159.94999999999999" customHeight="1">
      <c r="A39" s="757">
        <v>504</v>
      </c>
      <c r="B39" s="774" t="s">
        <v>561</v>
      </c>
      <c r="C39" s="775" t="s">
        <v>560</v>
      </c>
      <c r="D39" s="775"/>
      <c r="E39" s="646"/>
      <c r="F39" s="647"/>
      <c r="G39" s="648"/>
      <c r="H39" s="649"/>
    </row>
    <row r="40" spans="1:8" ht="15" customHeight="1">
      <c r="A40" s="757"/>
      <c r="B40" s="774"/>
      <c r="C40" s="428" t="s">
        <v>559</v>
      </c>
      <c r="D40" s="481" t="s">
        <v>558</v>
      </c>
      <c r="E40" s="548" t="s">
        <v>2</v>
      </c>
      <c r="F40" s="479">
        <v>1</v>
      </c>
      <c r="G40" s="624"/>
      <c r="H40" s="625">
        <f>F40*G40</f>
        <v>0</v>
      </c>
    </row>
    <row r="41" spans="1:8" ht="80.099999999999994" customHeight="1">
      <c r="A41" s="757">
        <v>505</v>
      </c>
      <c r="B41" s="556" t="s">
        <v>343</v>
      </c>
      <c r="C41" s="775" t="s">
        <v>557</v>
      </c>
      <c r="D41" s="775"/>
      <c r="E41" s="646"/>
      <c r="F41" s="647"/>
      <c r="G41" s="648"/>
      <c r="H41" s="649"/>
    </row>
    <row r="42" spans="1:8" ht="15" customHeight="1">
      <c r="A42" s="757"/>
      <c r="B42" s="776" t="s">
        <v>556</v>
      </c>
      <c r="C42" s="428" t="s">
        <v>555</v>
      </c>
      <c r="D42" s="481" t="s">
        <v>546</v>
      </c>
      <c r="E42" s="548" t="s">
        <v>2</v>
      </c>
      <c r="F42" s="479">
        <v>2</v>
      </c>
      <c r="G42" s="624"/>
      <c r="H42" s="625">
        <f>F42*G42</f>
        <v>0</v>
      </c>
    </row>
    <row r="43" spans="1:8" ht="15" customHeight="1">
      <c r="A43" s="757"/>
      <c r="B43" s="776"/>
      <c r="C43" s="428" t="s">
        <v>554</v>
      </c>
      <c r="D43" s="481" t="s">
        <v>409</v>
      </c>
      <c r="E43" s="548" t="s">
        <v>2</v>
      </c>
      <c r="F43" s="479">
        <v>2</v>
      </c>
      <c r="G43" s="624"/>
      <c r="H43" s="625">
        <f t="shared" ref="H43:H45" si="1">F43*G43</f>
        <v>0</v>
      </c>
    </row>
    <row r="44" spans="1:8" ht="15" customHeight="1">
      <c r="A44" s="757"/>
      <c r="B44" s="776" t="s">
        <v>553</v>
      </c>
      <c r="C44" s="428" t="s">
        <v>552</v>
      </c>
      <c r="D44" s="481" t="s">
        <v>551</v>
      </c>
      <c r="E44" s="548" t="s">
        <v>2</v>
      </c>
      <c r="F44" s="479">
        <v>2</v>
      </c>
      <c r="G44" s="624"/>
      <c r="H44" s="625">
        <f t="shared" si="1"/>
        <v>0</v>
      </c>
    </row>
    <row r="45" spans="1:8" ht="15" customHeight="1">
      <c r="A45" s="757"/>
      <c r="B45" s="776"/>
      <c r="C45" s="428" t="s">
        <v>550</v>
      </c>
      <c r="D45" s="481" t="s">
        <v>549</v>
      </c>
      <c r="E45" s="548" t="s">
        <v>2</v>
      </c>
      <c r="F45" s="479">
        <v>2</v>
      </c>
      <c r="G45" s="624"/>
      <c r="H45" s="625">
        <f t="shared" si="1"/>
        <v>0</v>
      </c>
    </row>
    <row r="46" spans="1:8" ht="80.099999999999994" customHeight="1">
      <c r="A46" s="757">
        <v>506</v>
      </c>
      <c r="B46" s="774" t="s">
        <v>343</v>
      </c>
      <c r="C46" s="775" t="s">
        <v>548</v>
      </c>
      <c r="D46" s="775"/>
      <c r="E46" s="646"/>
      <c r="F46" s="647"/>
      <c r="G46" s="648"/>
      <c r="H46" s="649"/>
    </row>
    <row r="47" spans="1:8" ht="15" customHeight="1">
      <c r="A47" s="757"/>
      <c r="B47" s="774"/>
      <c r="C47" s="428" t="s">
        <v>547</v>
      </c>
      <c r="D47" s="481" t="s">
        <v>546</v>
      </c>
      <c r="E47" s="548" t="s">
        <v>2</v>
      </c>
      <c r="F47" s="479">
        <v>2</v>
      </c>
      <c r="G47" s="624"/>
      <c r="H47" s="625">
        <f>F47*G47</f>
        <v>0</v>
      </c>
    </row>
    <row r="48" spans="1:8" ht="15" customHeight="1">
      <c r="A48" s="757"/>
      <c r="B48" s="774"/>
      <c r="C48" s="428" t="s">
        <v>545</v>
      </c>
      <c r="D48" s="481" t="s">
        <v>409</v>
      </c>
      <c r="E48" s="548" t="s">
        <v>2</v>
      </c>
      <c r="F48" s="479">
        <v>2</v>
      </c>
      <c r="G48" s="624"/>
      <c r="H48" s="625">
        <f>F48*G48</f>
        <v>0</v>
      </c>
    </row>
    <row r="49" spans="1:8" ht="80.099999999999994" customHeight="1">
      <c r="A49" s="757">
        <v>507</v>
      </c>
      <c r="B49" s="774" t="s">
        <v>343</v>
      </c>
      <c r="C49" s="775" t="s">
        <v>544</v>
      </c>
      <c r="D49" s="775"/>
      <c r="E49" s="646"/>
      <c r="F49" s="647"/>
      <c r="G49" s="648"/>
      <c r="H49" s="649"/>
    </row>
    <row r="50" spans="1:8" ht="15" customHeight="1">
      <c r="A50" s="757"/>
      <c r="B50" s="774"/>
      <c r="C50" s="428" t="s">
        <v>543</v>
      </c>
      <c r="D50" s="481" t="s">
        <v>411</v>
      </c>
      <c r="E50" s="548" t="s">
        <v>2</v>
      </c>
      <c r="F50" s="479">
        <v>1</v>
      </c>
      <c r="G50" s="624"/>
      <c r="H50" s="625">
        <f>G50*F50</f>
        <v>0</v>
      </c>
    </row>
    <row r="51" spans="1:8" ht="15" customHeight="1">
      <c r="A51" s="757"/>
      <c r="B51" s="774"/>
      <c r="C51" s="428" t="s">
        <v>542</v>
      </c>
      <c r="D51" s="481" t="s">
        <v>409</v>
      </c>
      <c r="E51" s="548" t="s">
        <v>2</v>
      </c>
      <c r="F51" s="479">
        <v>1</v>
      </c>
      <c r="G51" s="624"/>
      <c r="H51" s="625">
        <f>G51*F51</f>
        <v>0</v>
      </c>
    </row>
    <row r="52" spans="1:8" ht="80.099999999999994" customHeight="1">
      <c r="A52" s="757">
        <v>508</v>
      </c>
      <c r="B52" s="774" t="s">
        <v>343</v>
      </c>
      <c r="C52" s="775" t="s">
        <v>541</v>
      </c>
      <c r="D52" s="775"/>
      <c r="E52" s="646"/>
      <c r="F52" s="647"/>
      <c r="G52" s="648"/>
      <c r="H52" s="649"/>
    </row>
    <row r="53" spans="1:8" ht="15" customHeight="1">
      <c r="A53" s="757"/>
      <c r="B53" s="774"/>
      <c r="C53" s="428" t="s">
        <v>540</v>
      </c>
      <c r="D53" s="481" t="s">
        <v>411</v>
      </c>
      <c r="E53" s="548" t="s">
        <v>2</v>
      </c>
      <c r="F53" s="479">
        <v>1</v>
      </c>
      <c r="G53" s="624"/>
      <c r="H53" s="625">
        <f>F53*G53</f>
        <v>0</v>
      </c>
    </row>
    <row r="54" spans="1:8" ht="15" customHeight="1">
      <c r="A54" s="757"/>
      <c r="B54" s="774"/>
      <c r="C54" s="428" t="s">
        <v>539</v>
      </c>
      <c r="D54" s="481" t="s">
        <v>409</v>
      </c>
      <c r="E54" s="548" t="s">
        <v>2</v>
      </c>
      <c r="F54" s="479">
        <v>1</v>
      </c>
      <c r="G54" s="624"/>
      <c r="H54" s="625">
        <f>F54*G54</f>
        <v>0</v>
      </c>
    </row>
    <row r="55" spans="1:8" ht="80.099999999999994" customHeight="1">
      <c r="A55" s="757">
        <v>509</v>
      </c>
      <c r="B55" s="774" t="s">
        <v>310</v>
      </c>
      <c r="C55" s="775" t="s">
        <v>538</v>
      </c>
      <c r="D55" s="775"/>
      <c r="E55" s="646"/>
      <c r="F55" s="647"/>
      <c r="G55" s="648"/>
      <c r="H55" s="649"/>
    </row>
    <row r="56" spans="1:8" ht="15" customHeight="1">
      <c r="A56" s="757"/>
      <c r="B56" s="774"/>
      <c r="C56" s="428" t="s">
        <v>537</v>
      </c>
      <c r="D56" s="481" t="s">
        <v>536</v>
      </c>
      <c r="E56" s="548" t="s">
        <v>2</v>
      </c>
      <c r="F56" s="479">
        <v>4</v>
      </c>
      <c r="G56" s="624"/>
      <c r="H56" s="625">
        <f>F56*G56</f>
        <v>0</v>
      </c>
    </row>
    <row r="57" spans="1:8" ht="15" customHeight="1">
      <c r="A57" s="757"/>
      <c r="B57" s="774"/>
      <c r="C57" s="428" t="s">
        <v>535</v>
      </c>
      <c r="D57" s="481" t="s">
        <v>429</v>
      </c>
      <c r="E57" s="548" t="s">
        <v>2</v>
      </c>
      <c r="F57" s="479">
        <v>4</v>
      </c>
      <c r="G57" s="624"/>
      <c r="H57" s="625">
        <f>F57*G57</f>
        <v>0</v>
      </c>
    </row>
    <row r="58" spans="1:8" ht="80.099999999999994" customHeight="1">
      <c r="A58" s="757">
        <v>510</v>
      </c>
      <c r="B58" s="774" t="s">
        <v>380</v>
      </c>
      <c r="C58" s="775" t="s">
        <v>534</v>
      </c>
      <c r="D58" s="775"/>
      <c r="E58" s="646"/>
      <c r="F58" s="647"/>
      <c r="G58" s="648"/>
      <c r="H58" s="649"/>
    </row>
    <row r="59" spans="1:8" ht="15" customHeight="1">
      <c r="A59" s="757"/>
      <c r="B59" s="774"/>
      <c r="C59" s="428" t="s">
        <v>533</v>
      </c>
      <c r="D59" s="481" t="s">
        <v>440</v>
      </c>
      <c r="E59" s="548" t="s">
        <v>2</v>
      </c>
      <c r="F59" s="479">
        <v>2</v>
      </c>
      <c r="G59" s="624"/>
      <c r="H59" s="625">
        <f>F59*G59</f>
        <v>0</v>
      </c>
    </row>
    <row r="60" spans="1:8" ht="15" customHeight="1">
      <c r="A60" s="757"/>
      <c r="B60" s="774"/>
      <c r="C60" s="428" t="s">
        <v>532</v>
      </c>
      <c r="D60" s="481" t="s">
        <v>438</v>
      </c>
      <c r="E60" s="548" t="s">
        <v>2</v>
      </c>
      <c r="F60" s="479">
        <v>2</v>
      </c>
      <c r="G60" s="624"/>
      <c r="H60" s="625">
        <f>F60*G60</f>
        <v>0</v>
      </c>
    </row>
    <row r="61" spans="1:8" ht="159.94999999999999" customHeight="1">
      <c r="A61" s="757">
        <v>511</v>
      </c>
      <c r="B61" s="774" t="s">
        <v>531</v>
      </c>
      <c r="C61" s="775" t="s">
        <v>530</v>
      </c>
      <c r="D61" s="775"/>
      <c r="E61" s="646"/>
      <c r="F61" s="647"/>
      <c r="G61" s="648"/>
      <c r="H61" s="649"/>
    </row>
    <row r="62" spans="1:8" ht="15" customHeight="1">
      <c r="A62" s="757"/>
      <c r="B62" s="774"/>
      <c r="C62" s="428" t="s">
        <v>529</v>
      </c>
      <c r="D62" s="481" t="s">
        <v>528</v>
      </c>
      <c r="E62" s="548" t="s">
        <v>2</v>
      </c>
      <c r="F62" s="479">
        <v>1</v>
      </c>
      <c r="G62" s="624"/>
      <c r="H62" s="625">
        <f>F62*G62</f>
        <v>0</v>
      </c>
    </row>
    <row r="63" spans="1:8" ht="15" customHeight="1">
      <c r="A63" s="757"/>
      <c r="B63" s="774"/>
      <c r="C63" s="428" t="s">
        <v>527</v>
      </c>
      <c r="D63" s="481" t="s">
        <v>354</v>
      </c>
      <c r="E63" s="548" t="s">
        <v>2</v>
      </c>
      <c r="F63" s="479">
        <v>1</v>
      </c>
      <c r="G63" s="624"/>
      <c r="H63" s="625">
        <f>F63*G63</f>
        <v>0</v>
      </c>
    </row>
    <row r="64" spans="1:8" ht="80.099999999999994" customHeight="1">
      <c r="A64" s="757">
        <v>512</v>
      </c>
      <c r="B64" s="774" t="s">
        <v>310</v>
      </c>
      <c r="C64" s="775" t="s">
        <v>526</v>
      </c>
      <c r="D64" s="775"/>
      <c r="E64" s="646"/>
      <c r="F64" s="647"/>
      <c r="G64" s="648"/>
      <c r="H64" s="649"/>
    </row>
    <row r="65" spans="1:8" ht="15" customHeight="1">
      <c r="A65" s="757"/>
      <c r="B65" s="774"/>
      <c r="C65" s="428" t="s">
        <v>525</v>
      </c>
      <c r="D65" s="481" t="s">
        <v>524</v>
      </c>
      <c r="E65" s="548" t="s">
        <v>2</v>
      </c>
      <c r="F65" s="479">
        <v>4</v>
      </c>
      <c r="G65" s="624"/>
      <c r="H65" s="625">
        <f>F65*G65</f>
        <v>0</v>
      </c>
    </row>
    <row r="66" spans="1:8" ht="15" customHeight="1">
      <c r="A66" s="757"/>
      <c r="B66" s="774"/>
      <c r="C66" s="428" t="s">
        <v>523</v>
      </c>
      <c r="D66" s="481" t="s">
        <v>522</v>
      </c>
      <c r="E66" s="548" t="s">
        <v>2</v>
      </c>
      <c r="F66" s="479">
        <v>4</v>
      </c>
      <c r="G66" s="624"/>
      <c r="H66" s="625">
        <f>F66*G66</f>
        <v>0</v>
      </c>
    </row>
    <row r="67" spans="1:8" ht="80.099999999999994" customHeight="1">
      <c r="A67" s="757">
        <v>513</v>
      </c>
      <c r="B67" s="774" t="s">
        <v>310</v>
      </c>
      <c r="C67" s="775" t="s">
        <v>521</v>
      </c>
      <c r="D67" s="775"/>
      <c r="E67" s="646"/>
      <c r="F67" s="647"/>
      <c r="G67" s="648"/>
      <c r="H67" s="649"/>
    </row>
    <row r="68" spans="1:8" ht="15" customHeight="1">
      <c r="A68" s="757"/>
      <c r="B68" s="774"/>
      <c r="C68" s="428" t="s">
        <v>520</v>
      </c>
      <c r="D68" s="481" t="s">
        <v>519</v>
      </c>
      <c r="E68" s="548" t="s">
        <v>2</v>
      </c>
      <c r="F68" s="479">
        <v>2</v>
      </c>
      <c r="G68" s="624"/>
      <c r="H68" s="625">
        <f>F68*G68</f>
        <v>0</v>
      </c>
    </row>
    <row r="69" spans="1:8" ht="15" customHeight="1">
      <c r="A69" s="757"/>
      <c r="B69" s="774"/>
      <c r="C69" s="428" t="s">
        <v>518</v>
      </c>
      <c r="D69" s="481" t="s">
        <v>354</v>
      </c>
      <c r="E69" s="548" t="s">
        <v>2</v>
      </c>
      <c r="F69" s="479">
        <v>2</v>
      </c>
      <c r="G69" s="624"/>
      <c r="H69" s="625">
        <f>F69*G69</f>
        <v>0</v>
      </c>
    </row>
    <row r="70" spans="1:8" ht="80.099999999999994" customHeight="1">
      <c r="A70" s="757">
        <v>514</v>
      </c>
      <c r="B70" s="774" t="s">
        <v>310</v>
      </c>
      <c r="C70" s="775" t="s">
        <v>517</v>
      </c>
      <c r="D70" s="775"/>
      <c r="E70" s="646"/>
      <c r="F70" s="647"/>
      <c r="G70" s="648"/>
      <c r="H70" s="649"/>
    </row>
    <row r="71" spans="1:8" ht="15" customHeight="1">
      <c r="A71" s="757"/>
      <c r="B71" s="774"/>
      <c r="C71" s="428" t="s">
        <v>516</v>
      </c>
      <c r="D71" s="481" t="s">
        <v>515</v>
      </c>
      <c r="E71" s="548" t="s">
        <v>2</v>
      </c>
      <c r="F71" s="479">
        <v>12</v>
      </c>
      <c r="G71" s="624"/>
      <c r="H71" s="625">
        <f>F71*G71</f>
        <v>0</v>
      </c>
    </row>
    <row r="72" spans="1:8" ht="15" customHeight="1">
      <c r="A72" s="757"/>
      <c r="B72" s="774"/>
      <c r="C72" s="428" t="s">
        <v>514</v>
      </c>
      <c r="D72" s="481" t="s">
        <v>492</v>
      </c>
      <c r="E72" s="548" t="s">
        <v>2</v>
      </c>
      <c r="F72" s="479">
        <v>12</v>
      </c>
      <c r="G72" s="624"/>
      <c r="H72" s="625">
        <f>F72*G72</f>
        <v>0</v>
      </c>
    </row>
    <row r="73" spans="1:8" ht="80.099999999999994" customHeight="1">
      <c r="A73" s="757">
        <v>515</v>
      </c>
      <c r="B73" s="556" t="s">
        <v>293</v>
      </c>
      <c r="C73" s="775" t="s">
        <v>513</v>
      </c>
      <c r="D73" s="775"/>
      <c r="E73" s="646"/>
      <c r="F73" s="647"/>
      <c r="G73" s="648"/>
      <c r="H73" s="649"/>
    </row>
    <row r="74" spans="1:8" ht="15.75" customHeight="1">
      <c r="A74" s="757"/>
      <c r="B74" s="776" t="s">
        <v>512</v>
      </c>
      <c r="C74" s="428" t="s">
        <v>511</v>
      </c>
      <c r="D74" s="481" t="s">
        <v>510</v>
      </c>
      <c r="E74" s="548" t="s">
        <v>2</v>
      </c>
      <c r="F74" s="479">
        <v>4</v>
      </c>
      <c r="G74" s="624"/>
      <c r="H74" s="625">
        <f>F74*G74</f>
        <v>0</v>
      </c>
    </row>
    <row r="75" spans="1:8" ht="15" customHeight="1">
      <c r="A75" s="757"/>
      <c r="B75" s="776"/>
      <c r="C75" s="428" t="s">
        <v>509</v>
      </c>
      <c r="D75" s="481" t="s">
        <v>508</v>
      </c>
      <c r="E75" s="548" t="s">
        <v>2</v>
      </c>
      <c r="F75" s="479">
        <v>4</v>
      </c>
      <c r="G75" s="624"/>
      <c r="H75" s="625">
        <f t="shared" ref="H75:H77" si="2">F75*G75</f>
        <v>0</v>
      </c>
    </row>
    <row r="76" spans="1:8" ht="15" customHeight="1">
      <c r="A76" s="757"/>
      <c r="B76" s="776" t="s">
        <v>507</v>
      </c>
      <c r="C76" s="428" t="s">
        <v>506</v>
      </c>
      <c r="D76" s="481" t="s">
        <v>505</v>
      </c>
      <c r="E76" s="548" t="s">
        <v>2</v>
      </c>
      <c r="F76" s="479">
        <v>4</v>
      </c>
      <c r="G76" s="624"/>
      <c r="H76" s="625">
        <f t="shared" si="2"/>
        <v>0</v>
      </c>
    </row>
    <row r="77" spans="1:8" ht="15" customHeight="1">
      <c r="A77" s="757"/>
      <c r="B77" s="776"/>
      <c r="C77" s="428" t="s">
        <v>504</v>
      </c>
      <c r="D77" s="481" t="s">
        <v>503</v>
      </c>
      <c r="E77" s="548" t="s">
        <v>2</v>
      </c>
      <c r="F77" s="479">
        <v>4</v>
      </c>
      <c r="G77" s="624"/>
      <c r="H77" s="625">
        <f t="shared" si="2"/>
        <v>0</v>
      </c>
    </row>
    <row r="78" spans="1:8" ht="87" customHeight="1">
      <c r="A78" s="757">
        <v>516</v>
      </c>
      <c r="B78" s="556" t="s">
        <v>310</v>
      </c>
      <c r="C78" s="775" t="s">
        <v>502</v>
      </c>
      <c r="D78" s="775"/>
      <c r="E78" s="646"/>
      <c r="F78" s="647"/>
      <c r="G78" s="648"/>
      <c r="H78" s="649"/>
    </row>
    <row r="79" spans="1:8" ht="15" customHeight="1">
      <c r="A79" s="757"/>
      <c r="B79" s="776" t="s">
        <v>501</v>
      </c>
      <c r="C79" s="428" t="s">
        <v>500</v>
      </c>
      <c r="D79" s="481" t="s">
        <v>499</v>
      </c>
      <c r="E79" s="548" t="s">
        <v>2</v>
      </c>
      <c r="F79" s="479">
        <v>4</v>
      </c>
      <c r="G79" s="624"/>
      <c r="H79" s="625">
        <f>F79*G79</f>
        <v>0</v>
      </c>
    </row>
    <row r="80" spans="1:8" ht="15" customHeight="1">
      <c r="A80" s="757"/>
      <c r="B80" s="776"/>
      <c r="C80" s="428" t="s">
        <v>498</v>
      </c>
      <c r="D80" s="481" t="s">
        <v>497</v>
      </c>
      <c r="E80" s="548" t="s">
        <v>2</v>
      </c>
      <c r="F80" s="479">
        <v>4</v>
      </c>
      <c r="G80" s="624"/>
      <c r="H80" s="625">
        <f t="shared" ref="H80:H84" si="3">F80*G80</f>
        <v>0</v>
      </c>
    </row>
    <row r="81" spans="1:8" ht="15" customHeight="1">
      <c r="A81" s="757"/>
      <c r="B81" s="776" t="s">
        <v>496</v>
      </c>
      <c r="C81" s="428" t="s">
        <v>495</v>
      </c>
      <c r="D81" s="481" t="s">
        <v>494</v>
      </c>
      <c r="E81" s="548" t="s">
        <v>2</v>
      </c>
      <c r="F81" s="479">
        <v>2</v>
      </c>
      <c r="G81" s="624"/>
      <c r="H81" s="625">
        <f t="shared" si="3"/>
        <v>0</v>
      </c>
    </row>
    <row r="82" spans="1:8" ht="15" customHeight="1">
      <c r="A82" s="757"/>
      <c r="B82" s="776"/>
      <c r="C82" s="428" t="s">
        <v>493</v>
      </c>
      <c r="D82" s="481" t="s">
        <v>492</v>
      </c>
      <c r="E82" s="548" t="s">
        <v>2</v>
      </c>
      <c r="F82" s="479">
        <v>2</v>
      </c>
      <c r="G82" s="624"/>
      <c r="H82" s="625">
        <f t="shared" si="3"/>
        <v>0</v>
      </c>
    </row>
    <row r="83" spans="1:8" ht="15" customHeight="1">
      <c r="A83" s="757"/>
      <c r="B83" s="776" t="s">
        <v>491</v>
      </c>
      <c r="C83" s="428" t="s">
        <v>490</v>
      </c>
      <c r="D83" s="481" t="s">
        <v>489</v>
      </c>
      <c r="E83" s="548" t="s">
        <v>2</v>
      </c>
      <c r="F83" s="479">
        <v>1</v>
      </c>
      <c r="G83" s="624"/>
      <c r="H83" s="625">
        <f t="shared" si="3"/>
        <v>0</v>
      </c>
    </row>
    <row r="84" spans="1:8" ht="15" customHeight="1">
      <c r="A84" s="757"/>
      <c r="B84" s="776"/>
      <c r="C84" s="428" t="s">
        <v>488</v>
      </c>
      <c r="D84" s="481" t="s">
        <v>354</v>
      </c>
      <c r="E84" s="548" t="s">
        <v>2</v>
      </c>
      <c r="F84" s="479">
        <v>1</v>
      </c>
      <c r="G84" s="624"/>
      <c r="H84" s="625">
        <f t="shared" si="3"/>
        <v>0</v>
      </c>
    </row>
    <row r="85" spans="1:8" ht="87" customHeight="1">
      <c r="A85" s="757">
        <v>517</v>
      </c>
      <c r="B85" s="774" t="s">
        <v>310</v>
      </c>
      <c r="C85" s="775" t="s">
        <v>487</v>
      </c>
      <c r="D85" s="775"/>
      <c r="E85" s="646"/>
      <c r="F85" s="647"/>
      <c r="G85" s="648"/>
      <c r="H85" s="649"/>
    </row>
    <row r="86" spans="1:8" ht="15" customHeight="1">
      <c r="A86" s="757"/>
      <c r="B86" s="774"/>
      <c r="C86" s="428" t="s">
        <v>486</v>
      </c>
      <c r="D86" s="481" t="s">
        <v>351</v>
      </c>
      <c r="E86" s="548" t="s">
        <v>2</v>
      </c>
      <c r="F86" s="479">
        <v>4</v>
      </c>
      <c r="G86" s="624"/>
      <c r="H86" s="625">
        <f>F86*G86</f>
        <v>0</v>
      </c>
    </row>
    <row r="87" spans="1:8" ht="15" customHeight="1">
      <c r="A87" s="757"/>
      <c r="B87" s="774"/>
      <c r="C87" s="428" t="s">
        <v>485</v>
      </c>
      <c r="D87" s="481" t="s">
        <v>349</v>
      </c>
      <c r="E87" s="548" t="s">
        <v>2</v>
      </c>
      <c r="F87" s="479">
        <v>4</v>
      </c>
      <c r="G87" s="624"/>
      <c r="H87" s="625">
        <f>F87*G87</f>
        <v>0</v>
      </c>
    </row>
    <row r="88" spans="1:8" ht="80.099999999999994" customHeight="1">
      <c r="A88" s="757">
        <v>518</v>
      </c>
      <c r="B88" s="556" t="s">
        <v>310</v>
      </c>
      <c r="C88" s="775" t="s">
        <v>484</v>
      </c>
      <c r="D88" s="775"/>
      <c r="E88" s="646"/>
      <c r="F88" s="647"/>
      <c r="G88" s="648"/>
      <c r="H88" s="649"/>
    </row>
    <row r="89" spans="1:8" ht="15" customHeight="1">
      <c r="A89" s="757"/>
      <c r="B89" s="776" t="s">
        <v>483</v>
      </c>
      <c r="C89" s="428" t="s">
        <v>482</v>
      </c>
      <c r="D89" s="481" t="s">
        <v>481</v>
      </c>
      <c r="E89" s="548" t="s">
        <v>2</v>
      </c>
      <c r="F89" s="479">
        <v>1</v>
      </c>
      <c r="G89" s="624"/>
      <c r="H89" s="625">
        <f>F89*G89</f>
        <v>0</v>
      </c>
    </row>
    <row r="90" spans="1:8" ht="15" customHeight="1">
      <c r="A90" s="757"/>
      <c r="B90" s="776"/>
      <c r="C90" s="428" t="s">
        <v>480</v>
      </c>
      <c r="D90" s="481" t="s">
        <v>479</v>
      </c>
      <c r="E90" s="548" t="s">
        <v>2</v>
      </c>
      <c r="F90" s="479">
        <v>1</v>
      </c>
      <c r="G90" s="624"/>
      <c r="H90" s="625">
        <f t="shared" ref="H90:H159" si="4">F90*G90</f>
        <v>0</v>
      </c>
    </row>
    <row r="91" spans="1:8" ht="15" customHeight="1">
      <c r="A91" s="757"/>
      <c r="B91" s="776" t="s">
        <v>478</v>
      </c>
      <c r="C91" s="428" t="s">
        <v>477</v>
      </c>
      <c r="D91" s="481" t="s">
        <v>476</v>
      </c>
      <c r="E91" s="548" t="s">
        <v>2</v>
      </c>
      <c r="F91" s="479">
        <v>1</v>
      </c>
      <c r="G91" s="624"/>
      <c r="H91" s="625">
        <f t="shared" si="4"/>
        <v>0</v>
      </c>
    </row>
    <row r="92" spans="1:8" ht="15" customHeight="1">
      <c r="A92" s="757"/>
      <c r="B92" s="776"/>
      <c r="C92" s="428" t="s">
        <v>475</v>
      </c>
      <c r="D92" s="481" t="s">
        <v>349</v>
      </c>
      <c r="E92" s="548" t="s">
        <v>2</v>
      </c>
      <c r="F92" s="479">
        <v>1</v>
      </c>
      <c r="G92" s="624"/>
      <c r="H92" s="625">
        <f t="shared" si="4"/>
        <v>0</v>
      </c>
    </row>
    <row r="93" spans="1:8" ht="80.099999999999994" customHeight="1">
      <c r="A93" s="757">
        <v>519</v>
      </c>
      <c r="B93" s="774" t="s">
        <v>310</v>
      </c>
      <c r="C93" s="775" t="s">
        <v>474</v>
      </c>
      <c r="D93" s="775"/>
      <c r="E93" s="646"/>
      <c r="F93" s="647"/>
      <c r="G93" s="648"/>
      <c r="H93" s="649"/>
    </row>
    <row r="94" spans="1:8" ht="15" customHeight="1">
      <c r="A94" s="757"/>
      <c r="B94" s="774"/>
      <c r="C94" s="428" t="s">
        <v>473</v>
      </c>
      <c r="D94" s="481" t="s">
        <v>472</v>
      </c>
      <c r="E94" s="548" t="s">
        <v>2</v>
      </c>
      <c r="F94" s="479">
        <v>1</v>
      </c>
      <c r="G94" s="624"/>
      <c r="H94" s="625">
        <f t="shared" si="4"/>
        <v>0</v>
      </c>
    </row>
    <row r="95" spans="1:8" ht="15" customHeight="1">
      <c r="A95" s="757"/>
      <c r="B95" s="774"/>
      <c r="C95" s="428" t="s">
        <v>471</v>
      </c>
      <c r="D95" s="481" t="s">
        <v>470</v>
      </c>
      <c r="E95" s="548" t="s">
        <v>2</v>
      </c>
      <c r="F95" s="479">
        <v>1</v>
      </c>
      <c r="G95" s="624"/>
      <c r="H95" s="625">
        <f t="shared" si="4"/>
        <v>0</v>
      </c>
    </row>
    <row r="96" spans="1:8" ht="153.75" customHeight="1">
      <c r="A96" s="757">
        <v>520</v>
      </c>
      <c r="B96" s="774" t="s">
        <v>337</v>
      </c>
      <c r="C96" s="775" t="s">
        <v>469</v>
      </c>
      <c r="D96" s="775"/>
      <c r="E96" s="646"/>
      <c r="F96" s="647"/>
      <c r="G96" s="648"/>
      <c r="H96" s="649"/>
    </row>
    <row r="97" spans="1:8" ht="15" customHeight="1">
      <c r="A97" s="757"/>
      <c r="B97" s="774"/>
      <c r="C97" s="428" t="s">
        <v>468</v>
      </c>
      <c r="D97" s="481" t="s">
        <v>467</v>
      </c>
      <c r="E97" s="548" t="s">
        <v>2</v>
      </c>
      <c r="F97" s="479">
        <v>1</v>
      </c>
      <c r="G97" s="624"/>
      <c r="H97" s="625">
        <f t="shared" si="4"/>
        <v>0</v>
      </c>
    </row>
    <row r="98" spans="1:8" ht="15" customHeight="1">
      <c r="A98" s="757"/>
      <c r="B98" s="774"/>
      <c r="C98" s="428" t="s">
        <v>465</v>
      </c>
      <c r="D98" s="481" t="s">
        <v>466</v>
      </c>
      <c r="E98" s="548" t="s">
        <v>2</v>
      </c>
      <c r="F98" s="479">
        <v>1</v>
      </c>
      <c r="G98" s="624"/>
      <c r="H98" s="625">
        <f t="shared" si="4"/>
        <v>0</v>
      </c>
    </row>
    <row r="99" spans="1:8" ht="15" customHeight="1">
      <c r="A99" s="757"/>
      <c r="B99" s="774"/>
      <c r="C99" s="428" t="s">
        <v>465</v>
      </c>
      <c r="D99" s="481" t="s">
        <v>464</v>
      </c>
      <c r="E99" s="548" t="s">
        <v>2</v>
      </c>
      <c r="F99" s="479">
        <v>1</v>
      </c>
      <c r="G99" s="624"/>
      <c r="H99" s="625">
        <f t="shared" si="4"/>
        <v>0</v>
      </c>
    </row>
    <row r="100" spans="1:8" ht="80.099999999999994" customHeight="1">
      <c r="A100" s="757">
        <v>521</v>
      </c>
      <c r="B100" s="556" t="s">
        <v>310</v>
      </c>
      <c r="C100" s="775" t="s">
        <v>463</v>
      </c>
      <c r="D100" s="775"/>
      <c r="E100" s="646"/>
      <c r="F100" s="647"/>
      <c r="G100" s="648"/>
      <c r="H100" s="649"/>
    </row>
    <row r="101" spans="1:8" ht="15" customHeight="1">
      <c r="A101" s="757"/>
      <c r="B101" s="776" t="s">
        <v>462</v>
      </c>
      <c r="C101" s="428" t="s">
        <v>461</v>
      </c>
      <c r="D101" s="481" t="s">
        <v>460</v>
      </c>
      <c r="E101" s="548" t="s">
        <v>2</v>
      </c>
      <c r="F101" s="479">
        <v>4</v>
      </c>
      <c r="G101" s="624"/>
      <c r="H101" s="625">
        <f t="shared" si="4"/>
        <v>0</v>
      </c>
    </row>
    <row r="102" spans="1:8" ht="15" customHeight="1">
      <c r="A102" s="757"/>
      <c r="B102" s="776"/>
      <c r="C102" s="428" t="s">
        <v>459</v>
      </c>
      <c r="D102" s="481" t="s">
        <v>429</v>
      </c>
      <c r="E102" s="548" t="s">
        <v>2</v>
      </c>
      <c r="F102" s="479">
        <v>4</v>
      </c>
      <c r="G102" s="624"/>
      <c r="H102" s="625">
        <f t="shared" si="4"/>
        <v>0</v>
      </c>
    </row>
    <row r="103" spans="1:8" ht="15" customHeight="1">
      <c r="A103" s="757"/>
      <c r="B103" s="776" t="s">
        <v>458</v>
      </c>
      <c r="C103" s="428" t="s">
        <v>347</v>
      </c>
      <c r="D103" s="481" t="s">
        <v>346</v>
      </c>
      <c r="E103" s="548" t="s">
        <v>2</v>
      </c>
      <c r="F103" s="479">
        <v>1</v>
      </c>
      <c r="G103" s="624"/>
      <c r="H103" s="625">
        <f t="shared" si="4"/>
        <v>0</v>
      </c>
    </row>
    <row r="104" spans="1:8" ht="15" customHeight="1">
      <c r="A104" s="757"/>
      <c r="B104" s="776"/>
      <c r="C104" s="428" t="s">
        <v>345</v>
      </c>
      <c r="D104" s="481" t="s">
        <v>344</v>
      </c>
      <c r="E104" s="548" t="s">
        <v>2</v>
      </c>
      <c r="F104" s="479">
        <v>1</v>
      </c>
      <c r="G104" s="624"/>
      <c r="H104" s="625">
        <f t="shared" si="4"/>
        <v>0</v>
      </c>
    </row>
    <row r="105" spans="1:8" ht="80.099999999999994" customHeight="1">
      <c r="A105" s="757">
        <v>522</v>
      </c>
      <c r="B105" s="556" t="s">
        <v>380</v>
      </c>
      <c r="C105" s="775" t="s">
        <v>457</v>
      </c>
      <c r="D105" s="775"/>
      <c r="E105" s="646"/>
      <c r="F105" s="647"/>
      <c r="G105" s="648"/>
      <c r="H105" s="649"/>
    </row>
    <row r="106" spans="1:8" ht="15" customHeight="1">
      <c r="A106" s="757"/>
      <c r="B106" s="776" t="s">
        <v>456</v>
      </c>
      <c r="C106" s="428" t="s">
        <v>455</v>
      </c>
      <c r="D106" s="481" t="s">
        <v>454</v>
      </c>
      <c r="E106" s="548" t="s">
        <v>2</v>
      </c>
      <c r="F106" s="479">
        <v>2</v>
      </c>
      <c r="G106" s="624"/>
      <c r="H106" s="625">
        <f t="shared" si="4"/>
        <v>0</v>
      </c>
    </row>
    <row r="107" spans="1:8" ht="15" customHeight="1">
      <c r="A107" s="757"/>
      <c r="B107" s="776"/>
      <c r="C107" s="428" t="s">
        <v>453</v>
      </c>
      <c r="D107" s="481" t="s">
        <v>414</v>
      </c>
      <c r="E107" s="548" t="s">
        <v>2</v>
      </c>
      <c r="F107" s="479">
        <v>2</v>
      </c>
      <c r="G107" s="624"/>
      <c r="H107" s="625">
        <f t="shared" si="4"/>
        <v>0</v>
      </c>
    </row>
    <row r="108" spans="1:8" ht="15" customHeight="1">
      <c r="A108" s="757"/>
      <c r="B108" s="776" t="s">
        <v>452</v>
      </c>
      <c r="C108" s="428" t="s">
        <v>451</v>
      </c>
      <c r="D108" s="481" t="s">
        <v>450</v>
      </c>
      <c r="E108" s="548" t="s">
        <v>2</v>
      </c>
      <c r="F108" s="479">
        <v>2</v>
      </c>
      <c r="G108" s="624"/>
      <c r="H108" s="625">
        <f t="shared" si="4"/>
        <v>0</v>
      </c>
    </row>
    <row r="109" spans="1:8" ht="15" customHeight="1">
      <c r="A109" s="757"/>
      <c r="B109" s="776"/>
      <c r="C109" s="428" t="s">
        <v>449</v>
      </c>
      <c r="D109" s="481" t="s">
        <v>448</v>
      </c>
      <c r="E109" s="548" t="s">
        <v>2</v>
      </c>
      <c r="F109" s="479">
        <v>2</v>
      </c>
      <c r="G109" s="624"/>
      <c r="H109" s="625">
        <f t="shared" si="4"/>
        <v>0</v>
      </c>
    </row>
    <row r="110" spans="1:8" ht="87" customHeight="1">
      <c r="A110" s="757">
        <v>523</v>
      </c>
      <c r="B110" s="780" t="s">
        <v>310</v>
      </c>
      <c r="C110" s="775" t="s">
        <v>447</v>
      </c>
      <c r="D110" s="775"/>
      <c r="E110" s="646"/>
      <c r="F110" s="647"/>
      <c r="G110" s="648"/>
      <c r="H110" s="649"/>
    </row>
    <row r="111" spans="1:8" ht="15" customHeight="1">
      <c r="A111" s="757"/>
      <c r="B111" s="780"/>
      <c r="C111" s="428" t="s">
        <v>446</v>
      </c>
      <c r="D111" s="481" t="s">
        <v>445</v>
      </c>
      <c r="E111" s="548" t="s">
        <v>2</v>
      </c>
      <c r="F111" s="479">
        <v>1</v>
      </c>
      <c r="G111" s="624"/>
      <c r="H111" s="625">
        <f t="shared" si="4"/>
        <v>0</v>
      </c>
    </row>
    <row r="112" spans="1:8" ht="15" customHeight="1">
      <c r="A112" s="757"/>
      <c r="B112" s="780"/>
      <c r="C112" s="428" t="s">
        <v>444</v>
      </c>
      <c r="D112" s="481" t="s">
        <v>354</v>
      </c>
      <c r="E112" s="548" t="s">
        <v>2</v>
      </c>
      <c r="F112" s="479">
        <v>1</v>
      </c>
      <c r="G112" s="624"/>
      <c r="H112" s="625">
        <f t="shared" si="4"/>
        <v>0</v>
      </c>
    </row>
    <row r="113" spans="1:8" ht="65.25" customHeight="1">
      <c r="A113" s="757">
        <v>524</v>
      </c>
      <c r="B113" s="774" t="s">
        <v>443</v>
      </c>
      <c r="C113" s="775" t="s">
        <v>442</v>
      </c>
      <c r="D113" s="775"/>
      <c r="E113" s="646"/>
      <c r="F113" s="647"/>
      <c r="G113" s="648"/>
      <c r="H113" s="649"/>
    </row>
    <row r="114" spans="1:8" ht="15" customHeight="1">
      <c r="A114" s="757"/>
      <c r="B114" s="774"/>
      <c r="C114" s="428" t="s">
        <v>441</v>
      </c>
      <c r="D114" s="481" t="s">
        <v>440</v>
      </c>
      <c r="E114" s="548" t="s">
        <v>2</v>
      </c>
      <c r="F114" s="479">
        <v>1</v>
      </c>
      <c r="G114" s="624"/>
      <c r="H114" s="625">
        <f t="shared" si="4"/>
        <v>0</v>
      </c>
    </row>
    <row r="115" spans="1:8" ht="15" customHeight="1">
      <c r="A115" s="757"/>
      <c r="B115" s="774"/>
      <c r="C115" s="428" t="s">
        <v>439</v>
      </c>
      <c r="D115" s="481" t="s">
        <v>438</v>
      </c>
      <c r="E115" s="548" t="s">
        <v>2</v>
      </c>
      <c r="F115" s="479">
        <v>1</v>
      </c>
      <c r="G115" s="624"/>
      <c r="H115" s="625">
        <f t="shared" si="4"/>
        <v>0</v>
      </c>
    </row>
    <row r="116" spans="1:8" ht="120" customHeight="1">
      <c r="A116" s="757">
        <v>525</v>
      </c>
      <c r="B116" s="774" t="s">
        <v>337</v>
      </c>
      <c r="C116" s="775" t="s">
        <v>437</v>
      </c>
      <c r="D116" s="775"/>
      <c r="E116" s="646"/>
      <c r="F116" s="647"/>
      <c r="G116" s="648"/>
      <c r="H116" s="649"/>
    </row>
    <row r="117" spans="1:8" ht="15" customHeight="1">
      <c r="A117" s="757"/>
      <c r="B117" s="774"/>
      <c r="C117" s="428" t="s">
        <v>436</v>
      </c>
      <c r="D117" s="481" t="s">
        <v>334</v>
      </c>
      <c r="E117" s="548" t="s">
        <v>2</v>
      </c>
      <c r="F117" s="479">
        <v>1</v>
      </c>
      <c r="G117" s="624"/>
      <c r="H117" s="625">
        <f t="shared" si="4"/>
        <v>0</v>
      </c>
    </row>
    <row r="118" spans="1:8" ht="15" customHeight="1">
      <c r="A118" s="757"/>
      <c r="B118" s="774"/>
      <c r="C118" s="428" t="s">
        <v>435</v>
      </c>
      <c r="D118" s="481" t="s">
        <v>434</v>
      </c>
      <c r="E118" s="548" t="s">
        <v>2</v>
      </c>
      <c r="F118" s="479">
        <v>1</v>
      </c>
      <c r="G118" s="624"/>
      <c r="H118" s="625">
        <f t="shared" si="4"/>
        <v>0</v>
      </c>
    </row>
    <row r="119" spans="1:8" ht="80.099999999999994" customHeight="1">
      <c r="A119" s="757">
        <v>526</v>
      </c>
      <c r="B119" s="774" t="s">
        <v>310</v>
      </c>
      <c r="C119" s="775" t="s">
        <v>433</v>
      </c>
      <c r="D119" s="775"/>
      <c r="E119" s="646"/>
      <c r="F119" s="647"/>
      <c r="G119" s="648"/>
      <c r="H119" s="649"/>
    </row>
    <row r="120" spans="1:8" ht="15" customHeight="1">
      <c r="A120" s="757"/>
      <c r="B120" s="774"/>
      <c r="C120" s="428" t="s">
        <v>432</v>
      </c>
      <c r="D120" s="481" t="s">
        <v>431</v>
      </c>
      <c r="E120" s="548" t="s">
        <v>2</v>
      </c>
      <c r="F120" s="479">
        <v>2</v>
      </c>
      <c r="G120" s="624"/>
      <c r="H120" s="625">
        <f t="shared" si="4"/>
        <v>0</v>
      </c>
    </row>
    <row r="121" spans="1:8" ht="15" customHeight="1">
      <c r="A121" s="757"/>
      <c r="B121" s="774"/>
      <c r="C121" s="428" t="s">
        <v>430</v>
      </c>
      <c r="D121" s="481" t="s">
        <v>429</v>
      </c>
      <c r="E121" s="548" t="s">
        <v>2</v>
      </c>
      <c r="F121" s="479">
        <v>2</v>
      </c>
      <c r="G121" s="624"/>
      <c r="H121" s="625">
        <f t="shared" si="4"/>
        <v>0</v>
      </c>
    </row>
    <row r="122" spans="1:8" ht="80.099999999999994" customHeight="1">
      <c r="A122" s="757">
        <v>527</v>
      </c>
      <c r="B122" s="556" t="s">
        <v>380</v>
      </c>
      <c r="C122" s="775" t="s">
        <v>428</v>
      </c>
      <c r="D122" s="775"/>
      <c r="E122" s="646"/>
      <c r="F122" s="647"/>
      <c r="G122" s="648"/>
      <c r="H122" s="649"/>
    </row>
    <row r="123" spans="1:8" ht="15" customHeight="1">
      <c r="A123" s="757"/>
      <c r="B123" s="776" t="s">
        <v>427</v>
      </c>
      <c r="C123" s="428" t="s">
        <v>426</v>
      </c>
      <c r="D123" s="481" t="s">
        <v>425</v>
      </c>
      <c r="E123" s="548" t="s">
        <v>2</v>
      </c>
      <c r="F123" s="479">
        <v>2</v>
      </c>
      <c r="G123" s="624"/>
      <c r="H123" s="625">
        <f t="shared" si="4"/>
        <v>0</v>
      </c>
    </row>
    <row r="124" spans="1:8" ht="15" customHeight="1">
      <c r="A124" s="757"/>
      <c r="B124" s="776"/>
      <c r="C124" s="428" t="s">
        <v>424</v>
      </c>
      <c r="D124" s="481" t="s">
        <v>423</v>
      </c>
      <c r="E124" s="548" t="s">
        <v>2</v>
      </c>
      <c r="F124" s="479">
        <v>2</v>
      </c>
      <c r="G124" s="624"/>
      <c r="H124" s="625">
        <f t="shared" si="4"/>
        <v>0</v>
      </c>
    </row>
    <row r="125" spans="1:8" ht="15" customHeight="1">
      <c r="A125" s="757"/>
      <c r="B125" s="776" t="s">
        <v>422</v>
      </c>
      <c r="C125" s="428" t="s">
        <v>421</v>
      </c>
      <c r="D125" s="481" t="s">
        <v>420</v>
      </c>
      <c r="E125" s="548" t="s">
        <v>2</v>
      </c>
      <c r="F125" s="479">
        <v>2</v>
      </c>
      <c r="G125" s="624"/>
      <c r="H125" s="625">
        <f t="shared" si="4"/>
        <v>0</v>
      </c>
    </row>
    <row r="126" spans="1:8" ht="15" customHeight="1">
      <c r="A126" s="757"/>
      <c r="B126" s="776"/>
      <c r="C126" s="428" t="s">
        <v>419</v>
      </c>
      <c r="D126" s="481" t="s">
        <v>395</v>
      </c>
      <c r="E126" s="548" t="s">
        <v>2</v>
      </c>
      <c r="F126" s="479">
        <v>2</v>
      </c>
      <c r="G126" s="624"/>
      <c r="H126" s="625">
        <f t="shared" si="4"/>
        <v>0</v>
      </c>
    </row>
    <row r="127" spans="1:8" ht="15" customHeight="1">
      <c r="A127" s="757"/>
      <c r="B127" s="776" t="s">
        <v>418</v>
      </c>
      <c r="C127" s="428" t="s">
        <v>417</v>
      </c>
      <c r="D127" s="481" t="s">
        <v>416</v>
      </c>
      <c r="E127" s="548" t="s">
        <v>2</v>
      </c>
      <c r="F127" s="479">
        <v>1</v>
      </c>
      <c r="G127" s="624"/>
      <c r="H127" s="625">
        <f t="shared" si="4"/>
        <v>0</v>
      </c>
    </row>
    <row r="128" spans="1:8" ht="15" customHeight="1">
      <c r="A128" s="757"/>
      <c r="B128" s="776"/>
      <c r="C128" s="428" t="s">
        <v>415</v>
      </c>
      <c r="D128" s="481" t="s">
        <v>414</v>
      </c>
      <c r="E128" s="548" t="s">
        <v>2</v>
      </c>
      <c r="F128" s="479">
        <v>1</v>
      </c>
      <c r="G128" s="624"/>
      <c r="H128" s="625">
        <f t="shared" si="4"/>
        <v>0</v>
      </c>
    </row>
    <row r="129" spans="1:8" ht="80.099999999999994" customHeight="1">
      <c r="A129" s="757">
        <v>528</v>
      </c>
      <c r="B129" s="774" t="s">
        <v>310</v>
      </c>
      <c r="C129" s="775" t="s">
        <v>413</v>
      </c>
      <c r="D129" s="775"/>
      <c r="E129" s="646"/>
      <c r="F129" s="647"/>
      <c r="G129" s="648"/>
      <c r="H129" s="649"/>
    </row>
    <row r="130" spans="1:8" ht="15" customHeight="1">
      <c r="A130" s="757"/>
      <c r="B130" s="774"/>
      <c r="C130" s="428" t="s">
        <v>412</v>
      </c>
      <c r="D130" s="481" t="s">
        <v>411</v>
      </c>
      <c r="E130" s="548" t="s">
        <v>2</v>
      </c>
      <c r="F130" s="479">
        <v>2</v>
      </c>
      <c r="G130" s="624"/>
      <c r="H130" s="625">
        <f t="shared" si="4"/>
        <v>0</v>
      </c>
    </row>
    <row r="131" spans="1:8" ht="15" customHeight="1">
      <c r="A131" s="757"/>
      <c r="B131" s="774"/>
      <c r="C131" s="428" t="s">
        <v>410</v>
      </c>
      <c r="D131" s="481" t="s">
        <v>409</v>
      </c>
      <c r="E131" s="548" t="s">
        <v>2</v>
      </c>
      <c r="F131" s="479">
        <v>2</v>
      </c>
      <c r="G131" s="624"/>
      <c r="H131" s="625">
        <f t="shared" si="4"/>
        <v>0</v>
      </c>
    </row>
    <row r="132" spans="1:8" ht="80.099999999999994" customHeight="1">
      <c r="A132" s="757">
        <v>529</v>
      </c>
      <c r="B132" s="780" t="s">
        <v>310</v>
      </c>
      <c r="C132" s="775" t="s">
        <v>408</v>
      </c>
      <c r="D132" s="775"/>
      <c r="E132" s="646"/>
      <c r="F132" s="647"/>
      <c r="G132" s="648"/>
      <c r="H132" s="649"/>
    </row>
    <row r="133" spans="1:8" ht="15" customHeight="1">
      <c r="A133" s="757"/>
      <c r="B133" s="780"/>
      <c r="C133" s="428" t="s">
        <v>407</v>
      </c>
      <c r="D133" s="481" t="s">
        <v>406</v>
      </c>
      <c r="E133" s="548" t="s">
        <v>2</v>
      </c>
      <c r="F133" s="479">
        <v>1</v>
      </c>
      <c r="G133" s="624"/>
      <c r="H133" s="625">
        <f t="shared" si="4"/>
        <v>0</v>
      </c>
    </row>
    <row r="134" spans="1:8" ht="15" customHeight="1">
      <c r="A134" s="757"/>
      <c r="B134" s="780"/>
      <c r="C134" s="428" t="s">
        <v>405</v>
      </c>
      <c r="D134" s="481" t="s">
        <v>404</v>
      </c>
      <c r="E134" s="548" t="s">
        <v>2</v>
      </c>
      <c r="F134" s="479">
        <v>1</v>
      </c>
      <c r="G134" s="624"/>
      <c r="H134" s="625">
        <f t="shared" si="4"/>
        <v>0</v>
      </c>
    </row>
    <row r="135" spans="1:8" ht="120" customHeight="1">
      <c r="A135" s="757">
        <v>530</v>
      </c>
      <c r="B135" s="774" t="s">
        <v>337</v>
      </c>
      <c r="C135" s="775" t="s">
        <v>403</v>
      </c>
      <c r="D135" s="775"/>
      <c r="E135" s="646"/>
      <c r="F135" s="647"/>
      <c r="G135" s="648"/>
      <c r="H135" s="649"/>
    </row>
    <row r="136" spans="1:8" ht="15" customHeight="1">
      <c r="A136" s="757"/>
      <c r="B136" s="774"/>
      <c r="C136" s="428" t="s">
        <v>402</v>
      </c>
      <c r="D136" s="481" t="s">
        <v>401</v>
      </c>
      <c r="E136" s="548" t="s">
        <v>2</v>
      </c>
      <c r="F136" s="479">
        <v>1</v>
      </c>
      <c r="G136" s="624"/>
      <c r="H136" s="625">
        <f t="shared" si="4"/>
        <v>0</v>
      </c>
    </row>
    <row r="137" spans="1:8" ht="15" customHeight="1">
      <c r="A137" s="757"/>
      <c r="B137" s="774"/>
      <c r="C137" s="428" t="s">
        <v>400</v>
      </c>
      <c r="D137" s="481" t="s">
        <v>318</v>
      </c>
      <c r="E137" s="548" t="s">
        <v>2</v>
      </c>
      <c r="F137" s="479">
        <v>1</v>
      </c>
      <c r="G137" s="624"/>
      <c r="H137" s="625">
        <f t="shared" si="4"/>
        <v>0</v>
      </c>
    </row>
    <row r="138" spans="1:8" ht="60" customHeight="1">
      <c r="A138" s="757">
        <v>531</v>
      </c>
      <c r="B138" s="774" t="s">
        <v>380</v>
      </c>
      <c r="C138" s="775" t="s">
        <v>399</v>
      </c>
      <c r="D138" s="775"/>
      <c r="E138" s="646"/>
      <c r="F138" s="647"/>
      <c r="G138" s="648"/>
      <c r="H138" s="649"/>
    </row>
    <row r="139" spans="1:8" ht="15" customHeight="1">
      <c r="A139" s="757"/>
      <c r="B139" s="774"/>
      <c r="C139" s="428" t="s">
        <v>398</v>
      </c>
      <c r="D139" s="481" t="s">
        <v>397</v>
      </c>
      <c r="E139" s="548" t="s">
        <v>2</v>
      </c>
      <c r="F139" s="479">
        <v>1</v>
      </c>
      <c r="G139" s="624"/>
      <c r="H139" s="625">
        <f t="shared" si="4"/>
        <v>0</v>
      </c>
    </row>
    <row r="140" spans="1:8" ht="15" customHeight="1">
      <c r="A140" s="757"/>
      <c r="B140" s="774"/>
      <c r="C140" s="428" t="s">
        <v>396</v>
      </c>
      <c r="D140" s="481" t="s">
        <v>395</v>
      </c>
      <c r="E140" s="548" t="s">
        <v>2</v>
      </c>
      <c r="F140" s="479">
        <v>1</v>
      </c>
      <c r="G140" s="624"/>
      <c r="H140" s="625">
        <f t="shared" si="4"/>
        <v>0</v>
      </c>
    </row>
    <row r="141" spans="1:8" s="147" customFormat="1" ht="57" customHeight="1">
      <c r="A141" s="757">
        <v>532</v>
      </c>
      <c r="B141" s="774" t="s">
        <v>293</v>
      </c>
      <c r="C141" s="775" t="s">
        <v>372</v>
      </c>
      <c r="D141" s="775"/>
      <c r="E141" s="646"/>
      <c r="F141" s="647"/>
      <c r="G141" s="648"/>
      <c r="H141" s="649"/>
    </row>
    <row r="142" spans="1:8" ht="15" customHeight="1">
      <c r="A142" s="757"/>
      <c r="B142" s="774"/>
      <c r="C142" s="428" t="s">
        <v>394</v>
      </c>
      <c r="D142" s="481" t="s">
        <v>393</v>
      </c>
      <c r="E142" s="548" t="s">
        <v>2</v>
      </c>
      <c r="F142" s="479">
        <v>2</v>
      </c>
      <c r="G142" s="624"/>
      <c r="H142" s="625">
        <f t="shared" si="4"/>
        <v>0</v>
      </c>
    </row>
    <row r="143" spans="1:8" ht="15" customHeight="1">
      <c r="A143" s="757"/>
      <c r="B143" s="774"/>
      <c r="C143" s="428" t="s">
        <v>392</v>
      </c>
      <c r="D143" s="481" t="s">
        <v>323</v>
      </c>
      <c r="E143" s="548" t="s">
        <v>2</v>
      </c>
      <c r="F143" s="479">
        <v>2</v>
      </c>
      <c r="G143" s="624"/>
      <c r="H143" s="625">
        <f t="shared" si="4"/>
        <v>0</v>
      </c>
    </row>
    <row r="144" spans="1:8" s="135" customFormat="1" ht="52.5" customHeight="1">
      <c r="A144" s="777">
        <v>533</v>
      </c>
      <c r="B144" s="778" t="s">
        <v>391</v>
      </c>
      <c r="C144" s="779" t="s">
        <v>1047</v>
      </c>
      <c r="D144" s="779"/>
      <c r="E144" s="646"/>
      <c r="F144" s="647"/>
      <c r="G144" s="648"/>
      <c r="H144" s="649"/>
    </row>
    <row r="145" spans="1:8" s="135" customFormat="1" ht="15" customHeight="1">
      <c r="A145" s="777"/>
      <c r="B145" s="778"/>
      <c r="C145" s="480" t="s">
        <v>390</v>
      </c>
      <c r="D145" s="482" t="s">
        <v>389</v>
      </c>
      <c r="E145" s="470" t="s">
        <v>2</v>
      </c>
      <c r="F145" s="472">
        <v>1</v>
      </c>
      <c r="G145" s="640"/>
      <c r="H145" s="625">
        <f t="shared" si="4"/>
        <v>0</v>
      </c>
    </row>
    <row r="146" spans="1:8" s="135" customFormat="1" ht="15" customHeight="1">
      <c r="A146" s="777"/>
      <c r="B146" s="778"/>
      <c r="C146" s="480" t="s">
        <v>388</v>
      </c>
      <c r="D146" s="482" t="s">
        <v>387</v>
      </c>
      <c r="E146" s="470" t="s">
        <v>2</v>
      </c>
      <c r="F146" s="472">
        <v>1</v>
      </c>
      <c r="G146" s="640"/>
      <c r="H146" s="625">
        <f t="shared" si="4"/>
        <v>0</v>
      </c>
    </row>
    <row r="147" spans="1:8" s="135" customFormat="1" ht="144" customHeight="1">
      <c r="A147" s="777">
        <v>534</v>
      </c>
      <c r="B147" s="778" t="s">
        <v>386</v>
      </c>
      <c r="C147" s="779" t="s">
        <v>385</v>
      </c>
      <c r="D147" s="779"/>
      <c r="E147" s="646"/>
      <c r="F147" s="647"/>
      <c r="G147" s="648"/>
      <c r="H147" s="649"/>
    </row>
    <row r="148" spans="1:8" s="135" customFormat="1" ht="15" customHeight="1">
      <c r="A148" s="777"/>
      <c r="B148" s="778"/>
      <c r="C148" s="480" t="s">
        <v>384</v>
      </c>
      <c r="D148" s="482" t="s">
        <v>383</v>
      </c>
      <c r="E148" s="470" t="s">
        <v>2</v>
      </c>
      <c r="F148" s="472">
        <v>1</v>
      </c>
      <c r="G148" s="640"/>
      <c r="H148" s="625">
        <f t="shared" si="4"/>
        <v>0</v>
      </c>
    </row>
    <row r="149" spans="1:8" s="135" customFormat="1" ht="15" customHeight="1">
      <c r="A149" s="777"/>
      <c r="B149" s="778"/>
      <c r="C149" s="480" t="s">
        <v>382</v>
      </c>
      <c r="D149" s="482" t="s">
        <v>381</v>
      </c>
      <c r="E149" s="470" t="s">
        <v>2</v>
      </c>
      <c r="F149" s="472">
        <v>1</v>
      </c>
      <c r="G149" s="640"/>
      <c r="H149" s="625">
        <f t="shared" si="4"/>
        <v>0</v>
      </c>
    </row>
    <row r="150" spans="1:8" ht="80.099999999999994" customHeight="1">
      <c r="A150" s="757">
        <v>535</v>
      </c>
      <c r="B150" s="774" t="s">
        <v>380</v>
      </c>
      <c r="C150" s="775" t="s">
        <v>379</v>
      </c>
      <c r="D150" s="775"/>
      <c r="E150" s="646"/>
      <c r="F150" s="647"/>
      <c r="G150" s="648"/>
      <c r="H150" s="649"/>
    </row>
    <row r="151" spans="1:8" ht="15" customHeight="1">
      <c r="A151" s="757"/>
      <c r="B151" s="774"/>
      <c r="C151" s="428" t="s">
        <v>378</v>
      </c>
      <c r="D151" s="481" t="s">
        <v>377</v>
      </c>
      <c r="E151" s="548" t="s">
        <v>2</v>
      </c>
      <c r="F151" s="479">
        <v>4</v>
      </c>
      <c r="G151" s="624"/>
      <c r="H151" s="625">
        <f t="shared" si="4"/>
        <v>0</v>
      </c>
    </row>
    <row r="152" spans="1:8" ht="15" customHeight="1">
      <c r="A152" s="757"/>
      <c r="B152" s="774"/>
      <c r="C152" s="428" t="s">
        <v>376</v>
      </c>
      <c r="D152" s="481" t="s">
        <v>288</v>
      </c>
      <c r="E152" s="548" t="s">
        <v>2</v>
      </c>
      <c r="F152" s="479">
        <v>4</v>
      </c>
      <c r="G152" s="624"/>
      <c r="H152" s="625">
        <f t="shared" si="4"/>
        <v>0</v>
      </c>
    </row>
    <row r="153" spans="1:8" ht="103.5" customHeight="1">
      <c r="A153" s="757">
        <v>536</v>
      </c>
      <c r="B153" s="774" t="s">
        <v>284</v>
      </c>
      <c r="C153" s="775" t="s">
        <v>375</v>
      </c>
      <c r="D153" s="775"/>
      <c r="E153" s="646"/>
      <c r="F153" s="647"/>
      <c r="G153" s="648"/>
      <c r="H153" s="649"/>
    </row>
    <row r="154" spans="1:8" ht="15" customHeight="1">
      <c r="A154" s="757"/>
      <c r="B154" s="774"/>
      <c r="C154" s="428" t="s">
        <v>374</v>
      </c>
      <c r="D154" s="481" t="s">
        <v>373</v>
      </c>
      <c r="E154" s="548" t="s">
        <v>2</v>
      </c>
      <c r="F154" s="479">
        <v>1</v>
      </c>
      <c r="G154" s="624"/>
      <c r="H154" s="625">
        <f t="shared" si="4"/>
        <v>0</v>
      </c>
    </row>
    <row r="155" spans="1:8" s="147" customFormat="1" ht="80.099999999999994" customHeight="1">
      <c r="A155" s="757">
        <v>537</v>
      </c>
      <c r="B155" s="774" t="s">
        <v>293</v>
      </c>
      <c r="C155" s="775" t="s">
        <v>372</v>
      </c>
      <c r="D155" s="775"/>
      <c r="E155" s="646"/>
      <c r="F155" s="647"/>
      <c r="G155" s="648"/>
      <c r="H155" s="649"/>
    </row>
    <row r="156" spans="1:8" ht="15" customHeight="1">
      <c r="A156" s="757"/>
      <c r="B156" s="774"/>
      <c r="C156" s="428" t="s">
        <v>371</v>
      </c>
      <c r="D156" s="481" t="s">
        <v>370</v>
      </c>
      <c r="E156" s="548" t="s">
        <v>2</v>
      </c>
      <c r="F156" s="479">
        <v>3</v>
      </c>
      <c r="G156" s="624"/>
      <c r="H156" s="625">
        <f t="shared" si="4"/>
        <v>0</v>
      </c>
    </row>
    <row r="157" spans="1:8" ht="15" customHeight="1">
      <c r="A157" s="757"/>
      <c r="B157" s="774"/>
      <c r="C157" s="428" t="s">
        <v>369</v>
      </c>
      <c r="D157" s="481" t="s">
        <v>368</v>
      </c>
      <c r="E157" s="548" t="s">
        <v>2</v>
      </c>
      <c r="F157" s="479">
        <v>3</v>
      </c>
      <c r="G157" s="624"/>
      <c r="H157" s="625">
        <f t="shared" si="4"/>
        <v>0</v>
      </c>
    </row>
    <row r="158" spans="1:8" s="147" customFormat="1" ht="80.099999999999994" customHeight="1">
      <c r="A158" s="757">
        <v>538</v>
      </c>
      <c r="B158" s="774" t="s">
        <v>310</v>
      </c>
      <c r="C158" s="775" t="s">
        <v>367</v>
      </c>
      <c r="D158" s="775"/>
      <c r="E158" s="646"/>
      <c r="F158" s="647"/>
      <c r="G158" s="648"/>
      <c r="H158" s="649"/>
    </row>
    <row r="159" spans="1:8" s="147" customFormat="1" ht="15" customHeight="1">
      <c r="A159" s="757"/>
      <c r="B159" s="774"/>
      <c r="C159" s="428" t="s">
        <v>366</v>
      </c>
      <c r="D159" s="481" t="s">
        <v>365</v>
      </c>
      <c r="E159" s="548" t="s">
        <v>2</v>
      </c>
      <c r="F159" s="479">
        <v>1</v>
      </c>
      <c r="G159" s="624"/>
      <c r="H159" s="625">
        <f t="shared" si="4"/>
        <v>0</v>
      </c>
    </row>
    <row r="160" spans="1:8" ht="15" customHeight="1">
      <c r="A160" s="757"/>
      <c r="B160" s="774"/>
      <c r="C160" s="428" t="s">
        <v>364</v>
      </c>
      <c r="D160" s="481" t="s">
        <v>363</v>
      </c>
      <c r="E160" s="548" t="s">
        <v>2</v>
      </c>
      <c r="F160" s="479">
        <v>1</v>
      </c>
      <c r="G160" s="624"/>
      <c r="H160" s="625">
        <f t="shared" ref="H160" si="5">F160*G160</f>
        <v>0</v>
      </c>
    </row>
    <row r="161" spans="1:8" ht="80.099999999999994" customHeight="1">
      <c r="A161" s="757">
        <v>539</v>
      </c>
      <c r="B161" s="774" t="s">
        <v>310</v>
      </c>
      <c r="C161" s="775" t="s">
        <v>362</v>
      </c>
      <c r="D161" s="775"/>
      <c r="E161" s="646"/>
      <c r="F161" s="647"/>
      <c r="G161" s="648"/>
      <c r="H161" s="649"/>
    </row>
    <row r="162" spans="1:8" ht="15" customHeight="1">
      <c r="A162" s="757"/>
      <c r="B162" s="774"/>
      <c r="C162" s="428" t="s">
        <v>361</v>
      </c>
      <c r="D162" s="481" t="s">
        <v>360</v>
      </c>
      <c r="E162" s="548" t="s">
        <v>2</v>
      </c>
      <c r="F162" s="479">
        <v>1</v>
      </c>
      <c r="G162" s="624"/>
      <c r="H162" s="625">
        <f t="shared" ref="H162:H163" si="6">F162*G162</f>
        <v>0</v>
      </c>
    </row>
    <row r="163" spans="1:8" ht="15" customHeight="1">
      <c r="A163" s="757"/>
      <c r="B163" s="774"/>
      <c r="C163" s="428" t="s">
        <v>359</v>
      </c>
      <c r="D163" s="481" t="s">
        <v>332</v>
      </c>
      <c r="E163" s="548" t="s">
        <v>2</v>
      </c>
      <c r="F163" s="479">
        <v>1</v>
      </c>
      <c r="G163" s="624"/>
      <c r="H163" s="625">
        <f t="shared" si="6"/>
        <v>0</v>
      </c>
    </row>
    <row r="164" spans="1:8" ht="80.099999999999994" customHeight="1">
      <c r="A164" s="757">
        <v>540</v>
      </c>
      <c r="B164" s="774" t="s">
        <v>310</v>
      </c>
      <c r="C164" s="775" t="s">
        <v>358</v>
      </c>
      <c r="D164" s="775"/>
      <c r="E164" s="646"/>
      <c r="F164" s="647"/>
      <c r="G164" s="648"/>
      <c r="H164" s="649"/>
    </row>
    <row r="165" spans="1:8" ht="15" customHeight="1">
      <c r="A165" s="757"/>
      <c r="B165" s="774"/>
      <c r="C165" s="428" t="s">
        <v>357</v>
      </c>
      <c r="D165" s="481" t="s">
        <v>356</v>
      </c>
      <c r="E165" s="548" t="s">
        <v>2</v>
      </c>
      <c r="F165" s="479">
        <v>3</v>
      </c>
      <c r="G165" s="624"/>
      <c r="H165" s="625">
        <f t="shared" ref="H165:H166" si="7">F165*G165</f>
        <v>0</v>
      </c>
    </row>
    <row r="166" spans="1:8" ht="15" customHeight="1">
      <c r="A166" s="757"/>
      <c r="B166" s="774"/>
      <c r="C166" s="428" t="s">
        <v>355</v>
      </c>
      <c r="D166" s="481" t="s">
        <v>354</v>
      </c>
      <c r="E166" s="548" t="s">
        <v>2</v>
      </c>
      <c r="F166" s="479">
        <v>3</v>
      </c>
      <c r="G166" s="624"/>
      <c r="H166" s="625">
        <f t="shared" si="7"/>
        <v>0</v>
      </c>
    </row>
    <row r="167" spans="1:8" ht="80.099999999999994" customHeight="1">
      <c r="A167" s="757">
        <v>541</v>
      </c>
      <c r="B167" s="774" t="s">
        <v>310</v>
      </c>
      <c r="C167" s="775" t="s">
        <v>353</v>
      </c>
      <c r="D167" s="775"/>
      <c r="E167" s="646"/>
      <c r="F167" s="647"/>
      <c r="G167" s="648"/>
      <c r="H167" s="649"/>
    </row>
    <row r="168" spans="1:8" ht="15" customHeight="1">
      <c r="A168" s="757"/>
      <c r="B168" s="774"/>
      <c r="C168" s="428" t="s">
        <v>352</v>
      </c>
      <c r="D168" s="481" t="s">
        <v>351</v>
      </c>
      <c r="E168" s="548" t="s">
        <v>2</v>
      </c>
      <c r="F168" s="479">
        <v>2</v>
      </c>
      <c r="G168" s="624"/>
      <c r="H168" s="625">
        <f t="shared" ref="H168:H169" si="8">F168*G168</f>
        <v>0</v>
      </c>
    </row>
    <row r="169" spans="1:8" ht="15" customHeight="1">
      <c r="A169" s="757"/>
      <c r="B169" s="774"/>
      <c r="C169" s="428" t="s">
        <v>350</v>
      </c>
      <c r="D169" s="481" t="s">
        <v>349</v>
      </c>
      <c r="E169" s="548" t="s">
        <v>2</v>
      </c>
      <c r="F169" s="479">
        <v>2</v>
      </c>
      <c r="G169" s="624"/>
      <c r="H169" s="625">
        <f t="shared" si="8"/>
        <v>0</v>
      </c>
    </row>
    <row r="170" spans="1:8" ht="80.099999999999994" customHeight="1">
      <c r="A170" s="757">
        <v>542</v>
      </c>
      <c r="B170" s="774" t="s">
        <v>310</v>
      </c>
      <c r="C170" s="775" t="s">
        <v>348</v>
      </c>
      <c r="D170" s="775"/>
      <c r="E170" s="646"/>
      <c r="F170" s="647"/>
      <c r="G170" s="648"/>
      <c r="H170" s="649"/>
    </row>
    <row r="171" spans="1:8" ht="15" customHeight="1">
      <c r="A171" s="757"/>
      <c r="B171" s="774"/>
      <c r="C171" s="428" t="s">
        <v>347</v>
      </c>
      <c r="D171" s="481" t="s">
        <v>346</v>
      </c>
      <c r="E171" s="548" t="s">
        <v>2</v>
      </c>
      <c r="F171" s="479">
        <v>1</v>
      </c>
      <c r="G171" s="624"/>
      <c r="H171" s="625">
        <f t="shared" ref="H171:H172" si="9">F171*G171</f>
        <v>0</v>
      </c>
    </row>
    <row r="172" spans="1:8" ht="15" customHeight="1">
      <c r="A172" s="757"/>
      <c r="B172" s="774"/>
      <c r="C172" s="428" t="s">
        <v>345</v>
      </c>
      <c r="D172" s="481" t="s">
        <v>344</v>
      </c>
      <c r="E172" s="548" t="s">
        <v>2</v>
      </c>
      <c r="F172" s="479">
        <v>1</v>
      </c>
      <c r="G172" s="624"/>
      <c r="H172" s="625">
        <f t="shared" si="9"/>
        <v>0</v>
      </c>
    </row>
    <row r="173" spans="1:8" ht="80.099999999999994" customHeight="1">
      <c r="A173" s="757">
        <v>543</v>
      </c>
      <c r="B173" s="774" t="s">
        <v>343</v>
      </c>
      <c r="C173" s="775" t="s">
        <v>342</v>
      </c>
      <c r="D173" s="775"/>
      <c r="E173" s="646"/>
      <c r="F173" s="647"/>
      <c r="G173" s="648"/>
      <c r="H173" s="649"/>
    </row>
    <row r="174" spans="1:8" ht="15" customHeight="1">
      <c r="A174" s="757"/>
      <c r="B174" s="774"/>
      <c r="C174" s="428" t="s">
        <v>341</v>
      </c>
      <c r="D174" s="481" t="s">
        <v>340</v>
      </c>
      <c r="E174" s="548" t="s">
        <v>2</v>
      </c>
      <c r="F174" s="479">
        <v>1</v>
      </c>
      <c r="G174" s="624"/>
      <c r="H174" s="625">
        <f t="shared" ref="H174:H175" si="10">F174*G174</f>
        <v>0</v>
      </c>
    </row>
    <row r="175" spans="1:8" ht="15" customHeight="1">
      <c r="A175" s="757"/>
      <c r="B175" s="774"/>
      <c r="C175" s="428" t="s">
        <v>339</v>
      </c>
      <c r="D175" s="481" t="s">
        <v>338</v>
      </c>
      <c r="E175" s="548" t="s">
        <v>2</v>
      </c>
      <c r="F175" s="479">
        <v>1</v>
      </c>
      <c r="G175" s="624"/>
      <c r="H175" s="625">
        <f t="shared" si="10"/>
        <v>0</v>
      </c>
    </row>
    <row r="176" spans="1:8" ht="91.5" customHeight="1">
      <c r="A176" s="757">
        <v>544</v>
      </c>
      <c r="B176" s="774" t="s">
        <v>337</v>
      </c>
      <c r="C176" s="775" t="s">
        <v>336</v>
      </c>
      <c r="D176" s="775"/>
      <c r="E176" s="646"/>
      <c r="F176" s="647"/>
      <c r="G176" s="648"/>
      <c r="H176" s="649"/>
    </row>
    <row r="177" spans="1:8" ht="15" customHeight="1">
      <c r="A177" s="757"/>
      <c r="B177" s="774"/>
      <c r="C177" s="428" t="s">
        <v>335</v>
      </c>
      <c r="D177" s="481" t="s">
        <v>334</v>
      </c>
      <c r="E177" s="548" t="s">
        <v>2</v>
      </c>
      <c r="F177" s="479">
        <v>1</v>
      </c>
      <c r="G177" s="624"/>
      <c r="H177" s="625">
        <f t="shared" ref="H177:H178" si="11">F177*G177</f>
        <v>0</v>
      </c>
    </row>
    <row r="178" spans="1:8" ht="15" customHeight="1">
      <c r="A178" s="757"/>
      <c r="B178" s="774"/>
      <c r="C178" s="428" t="s">
        <v>333</v>
      </c>
      <c r="D178" s="481" t="s">
        <v>332</v>
      </c>
      <c r="E178" s="548" t="s">
        <v>2</v>
      </c>
      <c r="F178" s="479">
        <v>1</v>
      </c>
      <c r="G178" s="624"/>
      <c r="H178" s="625">
        <f t="shared" si="11"/>
        <v>0</v>
      </c>
    </row>
    <row r="179" spans="1:8" ht="80.099999999999994" customHeight="1">
      <c r="A179" s="757">
        <v>545</v>
      </c>
      <c r="B179" s="774" t="s">
        <v>310</v>
      </c>
      <c r="C179" s="775" t="s">
        <v>331</v>
      </c>
      <c r="D179" s="775"/>
      <c r="E179" s="646"/>
      <c r="F179" s="647"/>
      <c r="G179" s="648"/>
      <c r="H179" s="649"/>
    </row>
    <row r="180" spans="1:8" ht="15" customHeight="1">
      <c r="A180" s="757"/>
      <c r="B180" s="774"/>
      <c r="C180" s="428" t="s">
        <v>330</v>
      </c>
      <c r="D180" s="481" t="s">
        <v>329</v>
      </c>
      <c r="E180" s="548" t="s">
        <v>2</v>
      </c>
      <c r="F180" s="479">
        <v>1</v>
      </c>
      <c r="G180" s="624"/>
      <c r="H180" s="625">
        <f t="shared" ref="H180:H181" si="12">F180*G180</f>
        <v>0</v>
      </c>
    </row>
    <row r="181" spans="1:8" ht="15" customHeight="1">
      <c r="A181" s="757"/>
      <c r="B181" s="774"/>
      <c r="C181" s="428" t="s">
        <v>328</v>
      </c>
      <c r="D181" s="481" t="s">
        <v>327</v>
      </c>
      <c r="E181" s="548" t="s">
        <v>2</v>
      </c>
      <c r="F181" s="479">
        <v>1</v>
      </c>
      <c r="G181" s="624"/>
      <c r="H181" s="625">
        <f t="shared" si="12"/>
        <v>0</v>
      </c>
    </row>
    <row r="182" spans="1:8" s="147" customFormat="1" ht="80.099999999999994" customHeight="1">
      <c r="A182" s="757">
        <v>546</v>
      </c>
      <c r="B182" s="774" t="s">
        <v>293</v>
      </c>
      <c r="C182" s="775" t="s">
        <v>317</v>
      </c>
      <c r="D182" s="775"/>
      <c r="E182" s="646"/>
      <c r="F182" s="647"/>
      <c r="G182" s="648"/>
      <c r="H182" s="649"/>
    </row>
    <row r="183" spans="1:8" ht="15" customHeight="1">
      <c r="A183" s="757"/>
      <c r="B183" s="774"/>
      <c r="C183" s="428" t="s">
        <v>326</v>
      </c>
      <c r="D183" s="481" t="s">
        <v>325</v>
      </c>
      <c r="E183" s="548" t="s">
        <v>2</v>
      </c>
      <c r="F183" s="479">
        <v>2</v>
      </c>
      <c r="G183" s="624"/>
      <c r="H183" s="625">
        <f t="shared" ref="H183:H184" si="13">F183*G183</f>
        <v>0</v>
      </c>
    </row>
    <row r="184" spans="1:8" ht="15" customHeight="1">
      <c r="A184" s="757"/>
      <c r="B184" s="774"/>
      <c r="C184" s="428" t="s">
        <v>324</v>
      </c>
      <c r="D184" s="481" t="s">
        <v>323</v>
      </c>
      <c r="E184" s="548" t="s">
        <v>2</v>
      </c>
      <c r="F184" s="479">
        <v>2</v>
      </c>
      <c r="G184" s="624"/>
      <c r="H184" s="625">
        <f t="shared" si="13"/>
        <v>0</v>
      </c>
    </row>
    <row r="185" spans="1:8" s="147" customFormat="1" ht="60" customHeight="1">
      <c r="A185" s="757">
        <v>547</v>
      </c>
      <c r="B185" s="774" t="s">
        <v>293</v>
      </c>
      <c r="C185" s="775" t="s">
        <v>322</v>
      </c>
      <c r="D185" s="775"/>
      <c r="E185" s="646"/>
      <c r="F185" s="647"/>
      <c r="G185" s="648"/>
      <c r="H185" s="649"/>
    </row>
    <row r="186" spans="1:8" ht="15" customHeight="1">
      <c r="A186" s="757"/>
      <c r="B186" s="774"/>
      <c r="C186" s="428" t="s">
        <v>321</v>
      </c>
      <c r="D186" s="481" t="s">
        <v>320</v>
      </c>
      <c r="E186" s="548" t="s">
        <v>2</v>
      </c>
      <c r="F186" s="479">
        <v>1</v>
      </c>
      <c r="G186" s="624"/>
      <c r="H186" s="625">
        <f t="shared" ref="H186:H187" si="14">F186*G186</f>
        <v>0</v>
      </c>
    </row>
    <row r="187" spans="1:8" ht="15" customHeight="1">
      <c r="A187" s="757"/>
      <c r="B187" s="774"/>
      <c r="C187" s="428" t="s">
        <v>319</v>
      </c>
      <c r="D187" s="481" t="s">
        <v>318</v>
      </c>
      <c r="E187" s="548" t="s">
        <v>2</v>
      </c>
      <c r="F187" s="479">
        <v>1</v>
      </c>
      <c r="G187" s="624"/>
      <c r="H187" s="625">
        <f t="shared" si="14"/>
        <v>0</v>
      </c>
    </row>
    <row r="188" spans="1:8" s="147" customFormat="1" ht="60" customHeight="1">
      <c r="A188" s="757">
        <v>548</v>
      </c>
      <c r="B188" s="774" t="s">
        <v>293</v>
      </c>
      <c r="C188" s="775" t="s">
        <v>317</v>
      </c>
      <c r="D188" s="775"/>
      <c r="E188" s="646"/>
      <c r="F188" s="647"/>
      <c r="G188" s="648"/>
      <c r="H188" s="649"/>
    </row>
    <row r="189" spans="1:8" ht="15" customHeight="1">
      <c r="A189" s="757"/>
      <c r="B189" s="774"/>
      <c r="C189" s="428" t="s">
        <v>316</v>
      </c>
      <c r="D189" s="481" t="s">
        <v>315</v>
      </c>
      <c r="E189" s="548" t="s">
        <v>2</v>
      </c>
      <c r="F189" s="479">
        <v>2</v>
      </c>
      <c r="G189" s="624"/>
      <c r="H189" s="625">
        <f t="shared" ref="H189:H213" si="15">F189*G189</f>
        <v>0</v>
      </c>
    </row>
    <row r="190" spans="1:8" ht="15" customHeight="1">
      <c r="A190" s="757"/>
      <c r="B190" s="774"/>
      <c r="C190" s="428" t="s">
        <v>314</v>
      </c>
      <c r="D190" s="481" t="s">
        <v>313</v>
      </c>
      <c r="E190" s="548" t="s">
        <v>2</v>
      </c>
      <c r="F190" s="479">
        <v>2</v>
      </c>
      <c r="G190" s="624"/>
      <c r="H190" s="625">
        <f t="shared" si="15"/>
        <v>0</v>
      </c>
    </row>
    <row r="191" spans="1:8" ht="86.25" customHeight="1">
      <c r="A191" s="757">
        <v>549</v>
      </c>
      <c r="B191" s="774" t="s">
        <v>310</v>
      </c>
      <c r="C191" s="775" t="s">
        <v>312</v>
      </c>
      <c r="D191" s="775"/>
      <c r="E191" s="646"/>
      <c r="F191" s="647"/>
      <c r="G191" s="648"/>
      <c r="H191" s="649"/>
    </row>
    <row r="192" spans="1:8" ht="15" customHeight="1">
      <c r="A192" s="757"/>
      <c r="B192" s="774"/>
      <c r="C192" s="428" t="s">
        <v>311</v>
      </c>
      <c r="D192" s="481" t="s">
        <v>307</v>
      </c>
      <c r="E192" s="548" t="s">
        <v>2</v>
      </c>
      <c r="F192" s="479">
        <v>4</v>
      </c>
      <c r="G192" s="624"/>
      <c r="H192" s="625">
        <f t="shared" si="15"/>
        <v>0</v>
      </c>
    </row>
    <row r="193" spans="1:8" ht="84.75" customHeight="1">
      <c r="A193" s="757">
        <v>550</v>
      </c>
      <c r="B193" s="774" t="s">
        <v>310</v>
      </c>
      <c r="C193" s="775" t="s">
        <v>309</v>
      </c>
      <c r="D193" s="775"/>
      <c r="E193" s="646"/>
      <c r="F193" s="647"/>
      <c r="G193" s="648"/>
      <c r="H193" s="649"/>
    </row>
    <row r="194" spans="1:8" ht="15" customHeight="1">
      <c r="A194" s="757"/>
      <c r="B194" s="774"/>
      <c r="C194" s="428" t="s">
        <v>308</v>
      </c>
      <c r="D194" s="481" t="s">
        <v>307</v>
      </c>
      <c r="E194" s="548" t="s">
        <v>2</v>
      </c>
      <c r="F194" s="479">
        <v>4</v>
      </c>
      <c r="G194" s="624"/>
      <c r="H194" s="625">
        <f t="shared" si="15"/>
        <v>0</v>
      </c>
    </row>
    <row r="195" spans="1:8" s="147" customFormat="1" ht="60" customHeight="1">
      <c r="A195" s="757">
        <v>551</v>
      </c>
      <c r="B195" s="774" t="s">
        <v>293</v>
      </c>
      <c r="C195" s="775" t="s">
        <v>292</v>
      </c>
      <c r="D195" s="775"/>
      <c r="E195" s="646"/>
      <c r="F195" s="647"/>
      <c r="G195" s="648"/>
      <c r="H195" s="649"/>
    </row>
    <row r="196" spans="1:8" ht="15" customHeight="1">
      <c r="A196" s="757"/>
      <c r="B196" s="774"/>
      <c r="C196" s="428" t="s">
        <v>306</v>
      </c>
      <c r="D196" s="481" t="s">
        <v>305</v>
      </c>
      <c r="E196" s="548" t="s">
        <v>2</v>
      </c>
      <c r="F196" s="479">
        <v>9</v>
      </c>
      <c r="G196" s="624"/>
      <c r="H196" s="625">
        <f t="shared" si="15"/>
        <v>0</v>
      </c>
    </row>
    <row r="197" spans="1:8" ht="15" customHeight="1">
      <c r="A197" s="757"/>
      <c r="B197" s="774"/>
      <c r="C197" s="428" t="s">
        <v>304</v>
      </c>
      <c r="D197" s="481" t="s">
        <v>288</v>
      </c>
      <c r="E197" s="548" t="s">
        <v>2</v>
      </c>
      <c r="F197" s="479">
        <v>9</v>
      </c>
      <c r="G197" s="624"/>
      <c r="H197" s="625">
        <f t="shared" si="15"/>
        <v>0</v>
      </c>
    </row>
    <row r="198" spans="1:8" s="147" customFormat="1" ht="60" customHeight="1">
      <c r="A198" s="757">
        <v>552</v>
      </c>
      <c r="B198" s="556" t="s">
        <v>293</v>
      </c>
      <c r="C198" s="775" t="s">
        <v>292</v>
      </c>
      <c r="D198" s="775"/>
      <c r="E198" s="646"/>
      <c r="F198" s="647"/>
      <c r="G198" s="648"/>
      <c r="H198" s="649"/>
    </row>
    <row r="199" spans="1:8" ht="15" customHeight="1">
      <c r="A199" s="757"/>
      <c r="B199" s="776" t="s">
        <v>303</v>
      </c>
      <c r="C199" s="428" t="s">
        <v>302</v>
      </c>
      <c r="D199" s="481" t="s">
        <v>301</v>
      </c>
      <c r="E199" s="548" t="s">
        <v>2</v>
      </c>
      <c r="F199" s="479">
        <v>5</v>
      </c>
      <c r="G199" s="624"/>
      <c r="H199" s="625">
        <f t="shared" si="15"/>
        <v>0</v>
      </c>
    </row>
    <row r="200" spans="1:8" ht="15" customHeight="1">
      <c r="A200" s="757"/>
      <c r="B200" s="776"/>
      <c r="C200" s="428" t="s">
        <v>300</v>
      </c>
      <c r="D200" s="481" t="s">
        <v>299</v>
      </c>
      <c r="E200" s="548" t="s">
        <v>2</v>
      </c>
      <c r="F200" s="479">
        <v>5</v>
      </c>
      <c r="G200" s="624"/>
      <c r="H200" s="625">
        <f t="shared" si="15"/>
        <v>0</v>
      </c>
    </row>
    <row r="201" spans="1:8" ht="15" customHeight="1">
      <c r="A201" s="757"/>
      <c r="B201" s="776" t="s">
        <v>298</v>
      </c>
      <c r="C201" s="428" t="s">
        <v>297</v>
      </c>
      <c r="D201" s="481" t="s">
        <v>296</v>
      </c>
      <c r="E201" s="548" t="s">
        <v>2</v>
      </c>
      <c r="F201" s="479">
        <v>9</v>
      </c>
      <c r="G201" s="624"/>
      <c r="H201" s="625">
        <f t="shared" si="15"/>
        <v>0</v>
      </c>
    </row>
    <row r="202" spans="1:8" ht="15" customHeight="1">
      <c r="A202" s="757"/>
      <c r="B202" s="776"/>
      <c r="C202" s="428" t="s">
        <v>295</v>
      </c>
      <c r="D202" s="481" t="s">
        <v>294</v>
      </c>
      <c r="E202" s="548" t="s">
        <v>2</v>
      </c>
      <c r="F202" s="479">
        <v>9</v>
      </c>
      <c r="G202" s="624"/>
      <c r="H202" s="625">
        <f t="shared" si="15"/>
        <v>0</v>
      </c>
    </row>
    <row r="203" spans="1:8" s="147" customFormat="1" ht="60" customHeight="1">
      <c r="A203" s="757">
        <v>553</v>
      </c>
      <c r="B203" s="774" t="s">
        <v>293</v>
      </c>
      <c r="C203" s="775" t="s">
        <v>292</v>
      </c>
      <c r="D203" s="775"/>
      <c r="E203" s="646"/>
      <c r="F203" s="647"/>
      <c r="G203" s="648"/>
      <c r="H203" s="649"/>
    </row>
    <row r="204" spans="1:8" ht="15" customHeight="1">
      <c r="A204" s="757"/>
      <c r="B204" s="774"/>
      <c r="C204" s="428" t="s">
        <v>291</v>
      </c>
      <c r="D204" s="481" t="s">
        <v>290</v>
      </c>
      <c r="E204" s="548" t="s">
        <v>2</v>
      </c>
      <c r="F204" s="479">
        <v>1</v>
      </c>
      <c r="G204" s="624"/>
      <c r="H204" s="625">
        <f t="shared" si="15"/>
        <v>0</v>
      </c>
    </row>
    <row r="205" spans="1:8" ht="15" customHeight="1">
      <c r="A205" s="757"/>
      <c r="B205" s="774"/>
      <c r="C205" s="428" t="s">
        <v>289</v>
      </c>
      <c r="D205" s="481" t="s">
        <v>288</v>
      </c>
      <c r="E205" s="548" t="s">
        <v>2</v>
      </c>
      <c r="F205" s="479">
        <v>1</v>
      </c>
      <c r="G205" s="624"/>
      <c r="H205" s="625">
        <f t="shared" si="15"/>
        <v>0</v>
      </c>
    </row>
    <row r="206" spans="1:8" ht="120" customHeight="1">
      <c r="A206" s="757">
        <v>554</v>
      </c>
      <c r="B206" s="774" t="s">
        <v>284</v>
      </c>
      <c r="C206" s="775" t="s">
        <v>287</v>
      </c>
      <c r="D206" s="775"/>
      <c r="E206" s="646"/>
      <c r="F206" s="647"/>
      <c r="G206" s="648"/>
      <c r="H206" s="649"/>
    </row>
    <row r="207" spans="1:8" ht="15" customHeight="1">
      <c r="A207" s="757"/>
      <c r="B207" s="774"/>
      <c r="C207" s="428" t="s">
        <v>286</v>
      </c>
      <c r="D207" s="481" t="s">
        <v>285</v>
      </c>
      <c r="E207" s="548" t="s">
        <v>2</v>
      </c>
      <c r="F207" s="479">
        <v>1</v>
      </c>
      <c r="G207" s="624"/>
      <c r="H207" s="625">
        <f t="shared" si="15"/>
        <v>0</v>
      </c>
    </row>
    <row r="208" spans="1:8" ht="120" customHeight="1">
      <c r="A208" s="757">
        <v>555</v>
      </c>
      <c r="B208" s="774" t="s">
        <v>284</v>
      </c>
      <c r="C208" s="775" t="s">
        <v>283</v>
      </c>
      <c r="D208" s="775"/>
      <c r="E208" s="646"/>
      <c r="F208" s="647"/>
      <c r="G208" s="648"/>
      <c r="H208" s="649"/>
    </row>
    <row r="209" spans="1:8" ht="15" customHeight="1">
      <c r="A209" s="757"/>
      <c r="B209" s="774"/>
      <c r="C209" s="428" t="s">
        <v>282</v>
      </c>
      <c r="D209" s="481" t="s">
        <v>281</v>
      </c>
      <c r="E209" s="548" t="s">
        <v>2</v>
      </c>
      <c r="F209" s="479">
        <v>1</v>
      </c>
      <c r="G209" s="624"/>
      <c r="H209" s="625">
        <f t="shared" si="15"/>
        <v>0</v>
      </c>
    </row>
    <row r="210" spans="1:8" ht="80.099999999999994" customHeight="1">
      <c r="A210" s="757">
        <v>553</v>
      </c>
      <c r="B210" s="774" t="s">
        <v>280</v>
      </c>
      <c r="C210" s="775" t="s">
        <v>1040</v>
      </c>
      <c r="D210" s="775"/>
      <c r="E210" s="646"/>
      <c r="F210" s="647"/>
      <c r="G210" s="648"/>
      <c r="H210" s="649"/>
    </row>
    <row r="211" spans="1:8" ht="15" customHeight="1">
      <c r="A211" s="757"/>
      <c r="B211" s="774"/>
      <c r="C211" s="428" t="s">
        <v>279</v>
      </c>
      <c r="D211" s="481" t="s">
        <v>278</v>
      </c>
      <c r="E211" s="548" t="s">
        <v>2</v>
      </c>
      <c r="F211" s="479">
        <v>1</v>
      </c>
      <c r="G211" s="624"/>
      <c r="H211" s="625">
        <f t="shared" si="15"/>
        <v>0</v>
      </c>
    </row>
    <row r="212" spans="1:8" ht="109.5" customHeight="1">
      <c r="A212" s="757">
        <v>554</v>
      </c>
      <c r="B212" s="774" t="s">
        <v>280</v>
      </c>
      <c r="C212" s="775" t="s">
        <v>1041</v>
      </c>
      <c r="D212" s="775"/>
      <c r="E212" s="646"/>
      <c r="F212" s="647"/>
      <c r="G212" s="648"/>
      <c r="H212" s="649"/>
    </row>
    <row r="213" spans="1:8" ht="15" customHeight="1">
      <c r="A213" s="757"/>
      <c r="B213" s="774"/>
      <c r="C213" s="428" t="s">
        <v>1042</v>
      </c>
      <c r="D213" s="481" t="s">
        <v>1043</v>
      </c>
      <c r="E213" s="548" t="s">
        <v>2</v>
      </c>
      <c r="F213" s="479">
        <v>1</v>
      </c>
      <c r="G213" s="624"/>
      <c r="H213" s="625">
        <f t="shared" si="15"/>
        <v>0</v>
      </c>
    </row>
    <row r="214" spans="1:8" s="147" customFormat="1" ht="7.5" customHeight="1">
      <c r="A214" s="643"/>
      <c r="E214" s="644"/>
      <c r="F214" s="645"/>
      <c r="G214" s="650"/>
      <c r="H214" s="650"/>
    </row>
    <row r="215" spans="1:8" s="615" customFormat="1" ht="20.100000000000001" customHeight="1">
      <c r="A215" s="603">
        <v>500</v>
      </c>
      <c r="B215" s="604" t="s">
        <v>1051</v>
      </c>
      <c r="C215" s="604"/>
      <c r="D215" s="605"/>
      <c r="E215" s="606"/>
      <c r="F215" s="620"/>
      <c r="G215" s="620"/>
      <c r="H215" s="619">
        <f>SUM(H29:H214)</f>
        <v>0</v>
      </c>
    </row>
  </sheetData>
  <mergeCells count="208">
    <mergeCell ref="A27:H27"/>
    <mergeCell ref="A212:A213"/>
    <mergeCell ref="B212:B213"/>
    <mergeCell ref="C212:D212"/>
    <mergeCell ref="A15:H15"/>
    <mergeCell ref="A16:H17"/>
    <mergeCell ref="A19:H19"/>
    <mergeCell ref="A20:H21"/>
    <mergeCell ref="A23:H23"/>
    <mergeCell ref="A24:H24"/>
    <mergeCell ref="C41:D41"/>
    <mergeCell ref="B42:B43"/>
    <mergeCell ref="B44:B45"/>
    <mergeCell ref="A49:A51"/>
    <mergeCell ref="B49:B51"/>
    <mergeCell ref="C49:D49"/>
    <mergeCell ref="A28:A32"/>
    <mergeCell ref="C28:D28"/>
    <mergeCell ref="B29:B30"/>
    <mergeCell ref="B31:B32"/>
    <mergeCell ref="A33:A35"/>
    <mergeCell ref="B33:B35"/>
    <mergeCell ref="C33:D33"/>
    <mergeCell ref="A36:A38"/>
    <mergeCell ref="A10:H10"/>
    <mergeCell ref="A14:H14"/>
    <mergeCell ref="A18:H18"/>
    <mergeCell ref="A22:H22"/>
    <mergeCell ref="A11:H11"/>
    <mergeCell ref="A12:H12"/>
    <mergeCell ref="A13:H13"/>
    <mergeCell ref="A25:H25"/>
    <mergeCell ref="A26:H26"/>
    <mergeCell ref="E3:E4"/>
    <mergeCell ref="F3:F4"/>
    <mergeCell ref="G3:H3"/>
    <mergeCell ref="B6:H6"/>
    <mergeCell ref="A8:H8"/>
    <mergeCell ref="A9:H9"/>
    <mergeCell ref="A3:A4"/>
    <mergeCell ref="B3:B4"/>
    <mergeCell ref="C3:D4"/>
    <mergeCell ref="A55:A57"/>
    <mergeCell ref="B55:B57"/>
    <mergeCell ref="C55:D55"/>
    <mergeCell ref="A52:A54"/>
    <mergeCell ref="B52:B54"/>
    <mergeCell ref="C52:D52"/>
    <mergeCell ref="C36:D36"/>
    <mergeCell ref="A46:A48"/>
    <mergeCell ref="C46:D46"/>
    <mergeCell ref="B46:B48"/>
    <mergeCell ref="A39:A40"/>
    <mergeCell ref="B39:B40"/>
    <mergeCell ref="C39:D39"/>
    <mergeCell ref="A41:A45"/>
    <mergeCell ref="B36:B38"/>
    <mergeCell ref="A61:A63"/>
    <mergeCell ref="B61:B63"/>
    <mergeCell ref="C61:D61"/>
    <mergeCell ref="A64:A66"/>
    <mergeCell ref="B64:B66"/>
    <mergeCell ref="C64:D64"/>
    <mergeCell ref="A58:A60"/>
    <mergeCell ref="B58:B60"/>
    <mergeCell ref="C58:D58"/>
    <mergeCell ref="A67:A69"/>
    <mergeCell ref="B67:B69"/>
    <mergeCell ref="C67:D67"/>
    <mergeCell ref="A70:A72"/>
    <mergeCell ref="B70:B72"/>
    <mergeCell ref="C70:D70"/>
    <mergeCell ref="A85:A87"/>
    <mergeCell ref="B85:B87"/>
    <mergeCell ref="C85:D85"/>
    <mergeCell ref="A78:A84"/>
    <mergeCell ref="C78:D78"/>
    <mergeCell ref="B79:B80"/>
    <mergeCell ref="B81:B82"/>
    <mergeCell ref="B83:B84"/>
    <mergeCell ref="A93:A95"/>
    <mergeCell ref="B93:B95"/>
    <mergeCell ref="C93:D93"/>
    <mergeCell ref="A96:A99"/>
    <mergeCell ref="B96:B99"/>
    <mergeCell ref="C96:D96"/>
    <mergeCell ref="A73:A77"/>
    <mergeCell ref="C73:D73"/>
    <mergeCell ref="B74:B75"/>
    <mergeCell ref="B76:B77"/>
    <mergeCell ref="A88:A92"/>
    <mergeCell ref="C88:D88"/>
    <mergeCell ref="B89:B90"/>
    <mergeCell ref="B91:B92"/>
    <mergeCell ref="A110:A112"/>
    <mergeCell ref="B110:B112"/>
    <mergeCell ref="C110:D110"/>
    <mergeCell ref="A113:A115"/>
    <mergeCell ref="B113:B115"/>
    <mergeCell ref="C113:D113"/>
    <mergeCell ref="A100:A104"/>
    <mergeCell ref="C100:D100"/>
    <mergeCell ref="B101:B102"/>
    <mergeCell ref="B103:B104"/>
    <mergeCell ref="A105:A109"/>
    <mergeCell ref="C105:D105"/>
    <mergeCell ref="B106:B107"/>
    <mergeCell ref="B108:B109"/>
    <mergeCell ref="A122:A128"/>
    <mergeCell ref="C122:D122"/>
    <mergeCell ref="B123:B124"/>
    <mergeCell ref="B125:B126"/>
    <mergeCell ref="B127:B128"/>
    <mergeCell ref="A129:A131"/>
    <mergeCell ref="B129:B131"/>
    <mergeCell ref="C129:D129"/>
    <mergeCell ref="A116:A118"/>
    <mergeCell ref="B116:B118"/>
    <mergeCell ref="C116:D116"/>
    <mergeCell ref="A119:A121"/>
    <mergeCell ref="B119:B121"/>
    <mergeCell ref="C119:D119"/>
    <mergeCell ref="A138:A140"/>
    <mergeCell ref="B138:B140"/>
    <mergeCell ref="C138:D138"/>
    <mergeCell ref="A141:A143"/>
    <mergeCell ref="B141:B143"/>
    <mergeCell ref="C141:D141"/>
    <mergeCell ref="A132:A134"/>
    <mergeCell ref="B132:B134"/>
    <mergeCell ref="C132:D132"/>
    <mergeCell ref="A135:A137"/>
    <mergeCell ref="B135:B137"/>
    <mergeCell ref="C135:D135"/>
    <mergeCell ref="A144:A146"/>
    <mergeCell ref="B144:B146"/>
    <mergeCell ref="C144:D144"/>
    <mergeCell ref="C147:D147"/>
    <mergeCell ref="A150:A152"/>
    <mergeCell ref="B150:B152"/>
    <mergeCell ref="C150:D150"/>
    <mergeCell ref="B147:B149"/>
    <mergeCell ref="A147:A149"/>
    <mergeCell ref="A158:A160"/>
    <mergeCell ref="B158:B160"/>
    <mergeCell ref="C158:D158"/>
    <mergeCell ref="A153:A154"/>
    <mergeCell ref="B153:B154"/>
    <mergeCell ref="C153:D153"/>
    <mergeCell ref="A155:A157"/>
    <mergeCell ref="B155:B157"/>
    <mergeCell ref="C155:D155"/>
    <mergeCell ref="A164:A166"/>
    <mergeCell ref="B164:B166"/>
    <mergeCell ref="C164:D164"/>
    <mergeCell ref="A167:A169"/>
    <mergeCell ref="B167:B169"/>
    <mergeCell ref="C167:D167"/>
    <mergeCell ref="A161:A163"/>
    <mergeCell ref="B161:B163"/>
    <mergeCell ref="C161:D161"/>
    <mergeCell ref="A176:A178"/>
    <mergeCell ref="B176:B178"/>
    <mergeCell ref="C176:D176"/>
    <mergeCell ref="A179:A181"/>
    <mergeCell ref="B179:B181"/>
    <mergeCell ref="C179:D179"/>
    <mergeCell ref="A170:A172"/>
    <mergeCell ref="B170:B172"/>
    <mergeCell ref="C170:D170"/>
    <mergeCell ref="A173:A175"/>
    <mergeCell ref="B173:B175"/>
    <mergeCell ref="C173:D173"/>
    <mergeCell ref="B188:B190"/>
    <mergeCell ref="C188:D188"/>
    <mergeCell ref="A191:A192"/>
    <mergeCell ref="B191:B192"/>
    <mergeCell ref="C191:D191"/>
    <mergeCell ref="A185:A187"/>
    <mergeCell ref="B185:B187"/>
    <mergeCell ref="C185:D185"/>
    <mergeCell ref="A182:A184"/>
    <mergeCell ref="B182:B184"/>
    <mergeCell ref="C182:D182"/>
    <mergeCell ref="A1:H1"/>
    <mergeCell ref="A210:A211"/>
    <mergeCell ref="B210:B211"/>
    <mergeCell ref="C210:D210"/>
    <mergeCell ref="A208:A209"/>
    <mergeCell ref="B208:B209"/>
    <mergeCell ref="C208:D208"/>
    <mergeCell ref="A206:A207"/>
    <mergeCell ref="B206:B207"/>
    <mergeCell ref="C206:D206"/>
    <mergeCell ref="A198:A202"/>
    <mergeCell ref="C198:D198"/>
    <mergeCell ref="B199:B200"/>
    <mergeCell ref="B201:B202"/>
    <mergeCell ref="A203:A205"/>
    <mergeCell ref="B203:B205"/>
    <mergeCell ref="C203:D203"/>
    <mergeCell ref="A193:A194"/>
    <mergeCell ref="B193:B194"/>
    <mergeCell ref="C193:D193"/>
    <mergeCell ref="A195:A197"/>
    <mergeCell ref="B195:B197"/>
    <mergeCell ref="C195:D195"/>
    <mergeCell ref="A188:A190"/>
  </mergeCells>
  <pageMargins left="0.70866141732283472" right="0.70866141732283472" top="0.74803149606299213" bottom="0.74803149606299213" header="0.31496062992125984" footer="0.31496062992125984"/>
  <pageSetup paperSize="9" scale="67" fitToWidth="0" fitToHeight="0" orientation="portrait" r:id="rId1"/>
  <headerFooter>
    <oddHeader>&amp;C&amp;"Exo,Bold"&amp;8DINOCOP d.o.o. &amp;"Exo,Regular"/ Pušća 103 / HR – 51513 Omišalj / oib 12459462285 / t. +38551 841 666 / e. dinocop@dinocop.hr</oddHeader>
    <oddFooter>&amp;L&amp;"Exo,Bold"&amp;8broj projekta:&amp;"Exo,Regular" PR-2-2016-420
&amp;"Exo,Bold"vrsta projekta: &amp;"Exo,Regular"ENERGETSKA OBNOVA OSNOVNE ŠKOLE PEHLIN &amp;R&amp;"Exo,Regular"&amp;8stranica&amp;"Exo,Bold" &amp;P/&amp;N</oddFooter>
  </headerFooter>
  <rowBreaks count="5" manualBreakCount="5">
    <brk id="27" max="7" man="1"/>
    <brk id="54" max="7" man="1"/>
    <brk id="84" max="7" man="1"/>
    <brk id="143" max="7" man="1"/>
    <brk id="169" max="7"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24</vt:i4>
      </vt:variant>
      <vt:variant>
        <vt:lpstr>Named Ranges</vt:lpstr>
      </vt:variant>
      <vt:variant>
        <vt:i4>23</vt:i4>
      </vt:variant>
    </vt:vector>
  </HeadingPairs>
  <TitlesOfParts>
    <vt:vector size="47" baseType="lpstr">
      <vt:lpstr>NASLOVNA</vt:lpstr>
      <vt:lpstr>SVEUKUPNA REKAPITULACIJA</vt:lpstr>
      <vt:lpstr>001_OPĆI_I_TEHNIČKI_UVJETI</vt:lpstr>
      <vt:lpstr>1_REKAPITULACIJA</vt:lpstr>
      <vt:lpstr>100_PRIPREMNI_RADOVI</vt:lpstr>
      <vt:lpstr>200_ZIDARSKI_RADOVI</vt:lpstr>
      <vt:lpstr>300_IZOLATERSKI_RADOVI</vt:lpstr>
      <vt:lpstr>400_FASADERSKI_RADOVI</vt:lpstr>
      <vt:lpstr>500_ALU_STOLARIJA</vt:lpstr>
      <vt:lpstr>600_KAMENOREZAČKI_RADOVI</vt:lpstr>
      <vt:lpstr>700_LIMARSKI_RADOVI</vt:lpstr>
      <vt:lpstr>800_LIČILAČKI_RADOVI</vt:lpstr>
      <vt:lpstr>900_BRAVARSKI_RADOVI</vt:lpstr>
      <vt:lpstr>1000_UREĐENJE_OKOLIŠA</vt:lpstr>
      <vt:lpstr>1100_KIPARSKI_RADOVI</vt:lpstr>
      <vt:lpstr>1200_GIPSKARTONSKI_RADOVI</vt:lpstr>
      <vt:lpstr>1300_OSTALI_RADOVI</vt:lpstr>
      <vt:lpstr>2_ELEKTRO_UVOD</vt:lpstr>
      <vt:lpstr>2_ELEKTRO REK</vt:lpstr>
      <vt:lpstr>2.1_EL. INSTALACIJA</vt:lpstr>
      <vt:lpstr>2.2_KOTLOVNICA</vt:lpstr>
      <vt:lpstr>2.3_SZM</vt:lpstr>
      <vt:lpstr>2.4_ISPITIVANJE</vt:lpstr>
      <vt:lpstr>3_STROJARSKI RADOVI</vt:lpstr>
      <vt:lpstr>'001_OPĆI_I_TEHNIČKI_UVJETI'!Print_Area</vt:lpstr>
      <vt:lpstr>'1_REKAPITULACIJA'!Print_Area</vt:lpstr>
      <vt:lpstr>'100_PRIPREMNI_RADOVI'!Print_Area</vt:lpstr>
      <vt:lpstr>'1100_KIPARSKI_RADOVI'!Print_Area</vt:lpstr>
      <vt:lpstr>'1200_GIPSKARTONSKI_RADOVI'!Print_Area</vt:lpstr>
      <vt:lpstr>'1300_OSTALI_RADOVI'!Print_Area</vt:lpstr>
      <vt:lpstr>'2.4_ISPITIVANJE'!Print_Area</vt:lpstr>
      <vt:lpstr>'2_ELEKTRO REK'!Print_Area</vt:lpstr>
      <vt:lpstr>'3_STROJARSKI RADOVI'!Print_Area</vt:lpstr>
      <vt:lpstr>'400_FASADERSKI_RADOVI'!Print_Area</vt:lpstr>
      <vt:lpstr>'500_ALU_STOLARIJA'!Print_Area</vt:lpstr>
      <vt:lpstr>'SVEUKUPNA REKAPITULACIJA'!Print_Area</vt:lpstr>
      <vt:lpstr>'100_PRIPREMNI_RADOVI'!Print_Titles</vt:lpstr>
      <vt:lpstr>'1000_UREĐENJE_OKOLIŠA'!Print_Titles</vt:lpstr>
      <vt:lpstr>'1300_OSTALI_RADOVI'!Print_Titles</vt:lpstr>
      <vt:lpstr>'200_ZIDARSKI_RADOVI'!Print_Titles</vt:lpstr>
      <vt:lpstr>'3_STROJARSKI RADOVI'!Print_Titles</vt:lpstr>
      <vt:lpstr>'300_IZOLATERSKI_RADOVI'!Print_Titles</vt:lpstr>
      <vt:lpstr>'400_FASADERSKI_RADOVI'!Print_Titles</vt:lpstr>
      <vt:lpstr>'500_ALU_STOLARIJA'!Print_Titles</vt:lpstr>
      <vt:lpstr>'600_KAMENOREZAČKI_RADOVI'!Print_Titles</vt:lpstr>
      <vt:lpstr>'700_LIMARSKI_RADOVI'!Print_Titles</vt:lpstr>
      <vt:lpstr>'900_BRAVARSKI_RADOVI'!Print_Titles</vt:lpstr>
    </vt:vector>
  </TitlesOfParts>
  <Company>Fluming d.o.o. Rijeka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Krmpotic</dc:creator>
  <cp:lastModifiedBy>Ibriks Goran</cp:lastModifiedBy>
  <cp:lastPrinted>2019-03-25T11:58:41Z</cp:lastPrinted>
  <dcterms:created xsi:type="dcterms:W3CDTF">1998-10-22T14:18:06Z</dcterms:created>
  <dcterms:modified xsi:type="dcterms:W3CDTF">2019-03-25T13:02:53Z</dcterms:modified>
</cp:coreProperties>
</file>