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briks_goran\Documents\2019\Predmeti u 2019\Javna nabava\7 - EO PPO Belveder-Blažić_Jelena\2-Za objavu-savjetovanje\"/>
    </mc:Choice>
  </mc:AlternateContent>
  <bookViews>
    <workbookView xWindow="0" yWindow="0" windowWidth="28800" windowHeight="12435" tabRatio="749"/>
  </bookViews>
  <sheets>
    <sheet name="Građevinsko obrtnički radovi" sheetId="1" r:id="rId1"/>
    <sheet name="EL - Naslovna" sheetId="4" r:id="rId2"/>
    <sheet name="EL - Uvod" sheetId="5" r:id="rId3"/>
    <sheet name="El. kotlovnice" sheetId="6" r:id="rId4"/>
    <sheet name="EL - Okolisna rasvjeta" sheetId="7" r:id="rId5"/>
    <sheet name="EL - Daljinsko očitanje" sheetId="8" r:id="rId6"/>
    <sheet name="EL - Tende" sheetId="9" r:id="rId7"/>
    <sheet name="EL - LPS" sheetId="10" r:id="rId8"/>
    <sheet name="EL - Ispitivanje" sheetId="11" r:id="rId9"/>
    <sheet name="EL - rekapitulacija" sheetId="12" r:id="rId10"/>
    <sheet name="Strojarski radovi" sheetId="13" r:id="rId11"/>
    <sheet name="Rekapitulacija troškova invest." sheetId="14" r:id="rId12"/>
  </sheets>
  <definedNames>
    <definedName name="ELEKTRIČNA_INSTALACIJA_ZAJEDNIČKE_POTROŠNJE" localSheetId="5">#REF!</definedName>
    <definedName name="ELEKTRIČNA_INSTALACIJA_ZAJEDNIČKE_POTROŠNJE" localSheetId="6">#REF!</definedName>
    <definedName name="ELEKTRIČNA_INSTALACIJA_ZAJEDNIČKE_POTROŠNJE">#REF!</definedName>
    <definedName name="kn" localSheetId="5">#REF!</definedName>
    <definedName name="kn" localSheetId="6">#REF!</definedName>
    <definedName name="kn">#REF!</definedName>
    <definedName name="OLE_LINK1_1" localSheetId="11">'Rekapitulacija troškova invest.'!#REF!</definedName>
    <definedName name="OLE_LINK1_1">'Građevinsko obrtnički radovi'!#REF!</definedName>
    <definedName name="_xlnm.Print_Area" localSheetId="1">'EL - Naslovna'!$A$1:$I$23</definedName>
    <definedName name="_xlnm.Print_Area" localSheetId="2">'EL - Uvod'!$A$1:$J$37</definedName>
    <definedName name="_xlnm.Print_Area" localSheetId="0">'Građevinsko obrtnički radovi'!$A$1:$H$637</definedName>
    <definedName name="_xlnm.Print_Area" localSheetId="11">'Rekapitulacija troškova invest.'!$A$1:$H$47</definedName>
    <definedName name="_xlnm.Print_Titles" localSheetId="1">'EL - Naslovna'!$1:$3</definedName>
    <definedName name="_xlnm.Print_Titles" localSheetId="2">'EL - Uvod'!$1:$3</definedName>
    <definedName name="UKUPNO_4___STAN_BR_3">#REF!</definedName>
  </definedNames>
  <calcPr calcId="152511" fullPrecision="0"/>
</workbook>
</file>

<file path=xl/calcChain.xml><?xml version="1.0" encoding="utf-8"?>
<calcChain xmlns="http://schemas.openxmlformats.org/spreadsheetml/2006/main">
  <c r="H16" i="13" l="1"/>
  <c r="H195" i="13" l="1"/>
  <c r="J14" i="11" l="1"/>
  <c r="J11" i="11"/>
  <c r="J8" i="11"/>
  <c r="J41" i="10"/>
  <c r="J32" i="10"/>
  <c r="J26" i="10"/>
  <c r="J17" i="10"/>
  <c r="J14" i="10"/>
  <c r="J38" i="10"/>
  <c r="J35" i="10"/>
  <c r="J29" i="10"/>
  <c r="J23" i="10"/>
  <c r="J20" i="10"/>
  <c r="J11" i="10"/>
  <c r="J8" i="10"/>
  <c r="J16" i="9"/>
  <c r="J13" i="9"/>
  <c r="J10" i="9"/>
  <c r="J7" i="9"/>
  <c r="J13" i="8"/>
  <c r="J10" i="8"/>
  <c r="J7" i="8"/>
  <c r="J7" i="7"/>
  <c r="J9" i="7" s="1"/>
  <c r="J8" i="12" s="1"/>
  <c r="J35" i="6"/>
  <c r="J32" i="6"/>
  <c r="J29" i="6"/>
  <c r="J26" i="6"/>
  <c r="J23" i="6"/>
  <c r="J20" i="6"/>
  <c r="J17" i="6"/>
  <c r="J14" i="6"/>
  <c r="J16" i="11" l="1"/>
  <c r="J16" i="12" s="1"/>
  <c r="J43" i="10"/>
  <c r="J14" i="12" s="1"/>
  <c r="J18" i="9"/>
  <c r="J12" i="12" s="1"/>
  <c r="J15" i="8"/>
  <c r="J10" i="12" s="1"/>
  <c r="J37" i="6"/>
  <c r="J6" i="12" s="1"/>
  <c r="B220" i="13"/>
  <c r="B218" i="13"/>
  <c r="B216" i="13"/>
  <c r="H203" i="13"/>
  <c r="H199" i="13"/>
  <c r="H188" i="13"/>
  <c r="H184" i="13"/>
  <c r="H180" i="13"/>
  <c r="H179" i="13"/>
  <c r="H175" i="13"/>
  <c r="H172" i="13"/>
  <c r="H168" i="13"/>
  <c r="H164" i="13"/>
  <c r="H163" i="13"/>
  <c r="H159" i="13"/>
  <c r="H158" i="13"/>
  <c r="H154" i="13"/>
  <c r="H150" i="13"/>
  <c r="H146" i="13"/>
  <c r="H145" i="13"/>
  <c r="H141" i="13"/>
  <c r="H140" i="13"/>
  <c r="H136" i="13"/>
  <c r="H132" i="13"/>
  <c r="H128" i="13"/>
  <c r="H124" i="13"/>
  <c r="H116" i="13"/>
  <c r="H106" i="13"/>
  <c r="H102" i="13"/>
  <c r="H98" i="13"/>
  <c r="H94" i="13"/>
  <c r="H90" i="13"/>
  <c r="H86" i="13"/>
  <c r="H82" i="13"/>
  <c r="H74" i="13"/>
  <c r="H70" i="13"/>
  <c r="H66" i="13"/>
  <c r="H62" i="13"/>
  <c r="H58" i="13"/>
  <c r="H47" i="13"/>
  <c r="H43" i="13"/>
  <c r="H39" i="13"/>
  <c r="H35" i="13"/>
  <c r="H31" i="13"/>
  <c r="H28" i="13"/>
  <c r="H24" i="13"/>
  <c r="H20" i="13"/>
  <c r="J18" i="12" l="1"/>
  <c r="J19" i="12" s="1"/>
  <c r="J20" i="12" s="1"/>
  <c r="H118" i="13"/>
  <c r="H218" i="13" s="1"/>
  <c r="H205" i="13"/>
  <c r="H220" i="13" s="1"/>
  <c r="H76" i="13"/>
  <c r="H216" i="13" s="1"/>
  <c r="H21" i="14" l="1"/>
  <c r="H223" i="13"/>
  <c r="H570" i="1"/>
  <c r="H487" i="1"/>
  <c r="H289" i="1"/>
  <c r="H291" i="1"/>
  <c r="H229" i="1"/>
  <c r="H227" i="1"/>
  <c r="H154" i="1"/>
  <c r="H152" i="1"/>
  <c r="H156" i="1"/>
  <c r="H113" i="1"/>
  <c r="H103" i="1"/>
  <c r="H293" i="1" l="1"/>
  <c r="H225" i="13"/>
  <c r="H227" i="13" s="1"/>
  <c r="H23" i="14"/>
  <c r="H414" i="1" l="1"/>
  <c r="H412" i="1"/>
  <c r="H410" i="1"/>
  <c r="H408" i="1"/>
  <c r="H405" i="1"/>
  <c r="H403" i="1"/>
  <c r="H401" i="1"/>
  <c r="H399" i="1"/>
  <c r="H397" i="1"/>
  <c r="H395" i="1"/>
  <c r="H393" i="1"/>
  <c r="H436" i="1"/>
  <c r="H416" i="1" l="1"/>
  <c r="H609" i="1" s="1"/>
  <c r="H471" i="1"/>
  <c r="H469" i="1"/>
  <c r="H467" i="1"/>
  <c r="H465" i="1"/>
  <c r="H461" i="1" l="1"/>
  <c r="H463" i="1"/>
  <c r="H447" i="1"/>
  <c r="H434" i="1"/>
  <c r="H438" i="1"/>
  <c r="H431" i="1"/>
  <c r="H427" i="1"/>
  <c r="H425" i="1"/>
  <c r="H422" i="1"/>
  <c r="H383" i="1"/>
  <c r="H381" i="1"/>
  <c r="H379" i="1"/>
  <c r="H374" i="1"/>
  <c r="H372" i="1"/>
  <c r="H366" i="1"/>
  <c r="H362" i="1"/>
  <c r="H358" i="1"/>
  <c r="H351" i="1"/>
  <c r="H356" i="1"/>
  <c r="H353" i="1"/>
  <c r="H349" i="1" l="1"/>
  <c r="H347" i="1"/>
  <c r="H345" i="1"/>
  <c r="H343" i="1"/>
  <c r="H279" i="1"/>
  <c r="H251" i="1"/>
  <c r="H158" i="1"/>
  <c r="H247" i="1"/>
  <c r="H602" i="1" l="1"/>
  <c r="H241" i="1"/>
  <c r="H201" i="1"/>
  <c r="H205" i="1"/>
  <c r="H199" i="1"/>
  <c r="H197" i="1"/>
  <c r="H195" i="1"/>
  <c r="H193" i="1"/>
  <c r="H181" i="1"/>
  <c r="H128" i="1"/>
  <c r="H162" i="1"/>
  <c r="H107" i="1"/>
  <c r="H160" i="1"/>
  <c r="H111" i="1"/>
  <c r="H91" i="1"/>
  <c r="H85" i="1"/>
  <c r="H83" i="1"/>
  <c r="H81" i="1"/>
  <c r="H581" i="1"/>
  <c r="H583" i="1" s="1"/>
  <c r="H562" i="1"/>
  <c r="H564" i="1" s="1"/>
  <c r="H613" i="1" l="1"/>
  <c r="H543" i="1" l="1"/>
  <c r="H496" i="1"/>
  <c r="H459" i="1"/>
  <c r="H479" i="1"/>
  <c r="H370" i="1" l="1"/>
  <c r="H214" i="1" l="1"/>
  <c r="H132" i="1"/>
  <c r="H168" i="1"/>
  <c r="H166" i="1"/>
  <c r="H164" i="1"/>
  <c r="H150" i="1" l="1"/>
  <c r="H148" i="1"/>
  <c r="H142" i="1"/>
  <c r="H140" i="1"/>
  <c r="H126" i="1"/>
  <c r="H124" i="1"/>
  <c r="H122" i="1"/>
  <c r="H120" i="1"/>
  <c r="H97" i="1"/>
  <c r="H615" i="1" l="1"/>
  <c r="H360" i="1"/>
  <c r="H494" i="1"/>
  <c r="H498" i="1" s="1"/>
  <c r="H572" i="1"/>
  <c r="H574" i="1" s="1"/>
  <c r="H611" i="1" l="1"/>
  <c r="H614" i="1"/>
  <c r="H547" i="1"/>
  <c r="H535" i="1"/>
  <c r="H545" i="1"/>
  <c r="H541" i="1"/>
  <c r="H539" i="1"/>
  <c r="H537" i="1"/>
  <c r="H533" i="1"/>
  <c r="H531" i="1"/>
  <c r="H525" i="1"/>
  <c r="H523" i="1"/>
  <c r="H521" i="1"/>
  <c r="H519" i="1"/>
  <c r="H517" i="1"/>
  <c r="H515" i="1"/>
  <c r="H513" i="1"/>
  <c r="H507" i="1"/>
  <c r="H475" i="1"/>
  <c r="H364" i="1"/>
  <c r="H385" i="1" s="1"/>
  <c r="H549" i="1" l="1"/>
  <c r="H612" i="1" s="1"/>
  <c r="H608" i="1"/>
  <c r="H281" i="1"/>
  <c r="H277" i="1"/>
  <c r="H274" i="1"/>
  <c r="H272" i="1" l="1"/>
  <c r="H260" i="1"/>
  <c r="H249" i="1"/>
  <c r="H243" i="1"/>
  <c r="H283" i="1" l="1"/>
  <c r="H601" i="1" s="1"/>
  <c r="H239" i="1"/>
  <c r="H237" i="1"/>
  <c r="H235" i="1"/>
  <c r="H233" i="1"/>
  <c r="H225" i="1"/>
  <c r="H216" i="1"/>
  <c r="H212" i="1"/>
  <c r="H209" i="1"/>
  <c r="H207" i="1"/>
  <c r="H218" i="1" l="1"/>
  <c r="H599" i="1" s="1"/>
  <c r="H253" i="1"/>
  <c r="H600" i="1" s="1"/>
  <c r="H176" i="1" l="1"/>
  <c r="H174" i="1"/>
  <c r="H172" i="1"/>
  <c r="H146" i="1" l="1"/>
  <c r="H144" i="1"/>
  <c r="H138" i="1"/>
  <c r="H136" i="1"/>
  <c r="H134" i="1"/>
  <c r="H130" i="1"/>
  <c r="H109" i="1"/>
  <c r="H105" i="1"/>
  <c r="H101" i="1"/>
  <c r="H183" i="1"/>
  <c r="H77" i="1"/>
  <c r="H477" i="1" l="1"/>
  <c r="H457" i="1" l="1"/>
  <c r="H481" i="1" s="1"/>
  <c r="H610" i="1" l="1"/>
  <c r="H617" i="1" s="1"/>
  <c r="H19" i="14" s="1"/>
  <c r="H89" i="1"/>
  <c r="H79" i="1"/>
  <c r="H75" i="1"/>
  <c r="H185" i="1" l="1"/>
  <c r="H598" i="1" s="1"/>
  <c r="H604" i="1" s="1"/>
  <c r="H17" i="14" l="1"/>
  <c r="H26" i="14" s="1"/>
  <c r="H28" i="14" s="1"/>
  <c r="H31" i="14" s="1"/>
  <c r="H620" i="1"/>
  <c r="H622" i="1" s="1"/>
  <c r="H624" i="1" s="1"/>
</calcChain>
</file>

<file path=xl/sharedStrings.xml><?xml version="1.0" encoding="utf-8"?>
<sst xmlns="http://schemas.openxmlformats.org/spreadsheetml/2006/main" count="1416" uniqueCount="571">
  <si>
    <t>A.III. Ukupno :</t>
  </si>
  <si>
    <t>B.I.  LIMARSKI RADOVI</t>
  </si>
  <si>
    <t>Radove može izvoditi samo kvalificirana i obučena radna snaga. Svi radnici morju imati liječničku svjedožbu koja im dopušta rad na velikoj visini.Sve mora biti kvalitetno i solidno izvedeno, a ugrađeni dijelovi moraju djelovati kao homogeno srašteni s podlogom ugradbe.  Za sve radove dobave i ugradbe svojih kooperanata i dobavljača, investitoru garantira  iskjlučivo izvoditelj, kao ugovoreni nosioc svih radova. Izvoditelj u potpunosti odgovara za ispravnost izvršene isporuke svih ugrađenih elemenata, jedini je odgovoran za eventualno loš rad ili lošu kvalitetu dobavljenog matrijala ugradbe, bilo krivnjom trgovačke mreže ili svojih kooperanata</t>
  </si>
  <si>
    <t>A. GRAĐEVINSKI RADOVI</t>
  </si>
  <si>
    <t>kn</t>
  </si>
  <si>
    <t>kom</t>
  </si>
  <si>
    <t>a'</t>
  </si>
  <si>
    <t>m2</t>
  </si>
  <si>
    <t>7.</t>
  </si>
  <si>
    <t>8.</t>
  </si>
  <si>
    <t>3.</t>
  </si>
  <si>
    <t>mt</t>
  </si>
  <si>
    <t>4.</t>
  </si>
  <si>
    <t>5.</t>
  </si>
  <si>
    <t>6.</t>
  </si>
  <si>
    <t>1.</t>
  </si>
  <si>
    <t>2.</t>
  </si>
  <si>
    <t>R E K A P I T U L A C I J A</t>
  </si>
  <si>
    <t>A. UKUPNO :</t>
  </si>
  <si>
    <t>B. OBRTNIČKI RADOVI</t>
  </si>
  <si>
    <t>B. UKUPNO :</t>
  </si>
  <si>
    <t>OPĆI UVJETI ZA IZVOĐENJE RADOVA OBUHVAĆENIH OVIM TROŠKOVNIKOM</t>
  </si>
  <si>
    <t>1. OPĆI UVJETI</t>
  </si>
  <si>
    <t>1.1. Jedinične cijene</t>
  </si>
  <si>
    <t xml:space="preserve">Jedinične cijene pojedinih stavki radova sadržavaju odštetu za potpuno dogotovljen rad, dakle za sav ugrađeni materijal uključujući komponente za montažu, prefabricirane elemente, gotove proizvode i sl., za svu potrebnu radnu snagu, za sve pripremne, pomoćne i završne radove na objektu, sve interne i vanjske transporte, pretovare i deponiranja materijala i za sve troškove koji se pojave u bilo kojem obliku za potrebe izvedbe ugovorenih radova.
Jedinične, cijene putem  faktora, izvođača obuhvaćaju i slijedeće troškove:
- sve režijske troškove gradilišta i poduzeća, te sve troškove prouzročene općim, tehničkim i posebnim uvjetima ovog troškovnika;
-  sve troškove potrebnih predradnji za osnivanje gradilišta, te za svaki pojedinačni rad;
- sve troškove vezane na zimske i ljetne uvjete izvođenja radova, ovisno o ugovorenim rokovima izvedbe objekta;
- sve troškove prenosa istovara i utovara građevinskog materijala na gradilištu;
- troškove i takse privremenih priključaka instalacija vodovoda, kanalizacije, elektrike i telefona;
- sve troškove osiguranja nesmetanog prometa vozila i pješaka, troškove prometnih rješenja i signalizacije;
- sve troškove zaštite na radu za sve zaposlene djelatnike;
- sve troškove pomoćnih sredstava, alata,skela oplata, strojeva, troškove najma istih i slično;
- sve troškove čuvanja raslinja, podzemnih i nadzemnih instalacija i susjednih objekata, uključujući sva potrebna zaštitna sredstva;
- sve troškove izrade uzoraka boja materijala i obrada;
- sve troškove čišćenja gradilišta u toku radova;
- sve troškove ispitivanja kvalitete radova i pribavljanja atesta;
- sve troškove vezane na zatvaranje gradilišta, otklanjanje svih otpadaka i ostataka materijala, inventara, </t>
  </si>
  <si>
    <t>1.2. Izvedba prema projektu i eventualne izmjene</t>
  </si>
  <si>
    <t>Izvoditelj ne može mjenjati dijelove izvedbe i detalje iz projekta bez odobrenja autora projekta.</t>
  </si>
  <si>
    <t>1.3. Osiguranje radova</t>
  </si>
  <si>
    <t>Izvoditelj je dužan o svom trošku osigurati radove i objekt od štetnog upliva vremenskih i elementarnih nepogoda i svih ostalih mogućih šteta i oštećenja za vrijeme trajanja ugovorenih radova, sve do uspješnog tehničkog prijema, odnosno ishođenja uporabne dozvole.
Svaka šteta koja bi bila prouzročena na gradilištu u toku izvođenja radova, na susjednim  objektima ili prometnicama, vozilima ili pješacima, pada na teret izvoditelja koji je dužan nastalu štetu odstraniti ili nadoknaditi u najkraćem mogućem vremenu.</t>
  </si>
  <si>
    <t>1.4. Čuvanje gradilišta</t>
  </si>
  <si>
    <t>Izvoditelj je dužan o svom trošku osigurati čuvanje gradilišta, svih postrojenja, objekata, materijala, alata strojeva i sl., kako svojih tako i kooperanata. Nadzor na čuvanju pada na teret izvoditelja i on je odgovoran za svaku štetu ili krađu nastalu s ovog osnova.</t>
  </si>
  <si>
    <t>Sve odredbe ovih uvjeta smatraju se sastavnim dijelom svakog dijela i svake stavke ovog trošovnika. Opća napomena ispred pojedinih grupa radova odnosi se na sve stavke toga dijela troškovnika, ukoliko opisom  same stavke  nije drukčije definirano.
Prije unošenja cijena izvoditelj  je dužan detaljno se upoznati sa tehničkom dokumentacijom i lokacijom. Svi radovi obuhvaćeni troškovnikom  moraju se izvesti u svemu po općim i pojedinačnim opisima iz troškovnika, nacrtima i shemama, te prema uputama autora projekta i nadzornog inžinjera.</t>
  </si>
  <si>
    <t>1.5. Postrojenja za rad</t>
  </si>
  <si>
    <t>Izvoditelj je dužan izvesti sva potrebna postrojenja za rad kao skele, potporne i zaštitne  ograde, dizalice i skladišta, te dobaviti i postaviti potrebne strojeve, odnosno potreban pribor i alat. Izvoditelj je dužan poduzeti sve mjere sigurnosti, tako da ne bude nikakvih smetnji i opasnosti po život i zdravlje zaposlenih djelatnika, osoblja i prolaznika.</t>
  </si>
  <si>
    <t>1.6. Kvaliteta izvedbe radova</t>
  </si>
  <si>
    <t>1.7. Čišćenje gradilišta</t>
  </si>
  <si>
    <t>Tijekom izvođenja radova gradilište se mora održavati u najvećem mogućem redu i čistoći.</t>
  </si>
  <si>
    <t>1.8. Atesti za izvedene radove</t>
  </si>
  <si>
    <t>Izvoditelj je dužan dobaviti sve propisima, opisom radova te programom kontrole i osiguranja kakvoće  predviđene ateste o ispitivanju upotrebljenih materijala, konstrukcija i instalacija i dostaviti ih investitoru kod primopredaje.</t>
  </si>
  <si>
    <t>1.9.Obračun izvedenih radova</t>
  </si>
  <si>
    <t>Način obračuna određuju ugovorom  investitor i izvoditelj. U opisu radova opisan je način kako i iz kojih se materijala imaju izvesti pojedini radovi. Za slučaj da opis pojedinih radova po mišljenju izvoditelja ili bilo kojeg trećeg lica nije potpun, izvoditelj je predmetne radove dužan izvesti svrsishodno i u skladu s važećim normama i standardima, te prema  običajima, pravilima i uzancama. Za sve tako izvedene radove izvoditelj nema pravo na bilo kakvu dodatnu odštetu ili promjenu jedinične cijene dane u ponudi, ukoliko to nije naglasio u posebnom podnesku prilikom podnošenja ponude za izvedbu predmetnih radova. Način obračunavanja  izvedenih radova određen je opisom radova. U slučaju nedovoljno ili nejasno opisanog načina obračuna, primjeniti će se odredbe važećih normi, standarda i propisa.</t>
  </si>
  <si>
    <t>2. TEHNIČKI UVJETI ZA IZVEDBU RADOVA</t>
  </si>
  <si>
    <t>2.1. Prilikom izvedbe ugovorenih radova izvoditelj je dužan pridržavati se odredbi važećih propisa normi, standarda i uzanci, te sve radove izvesti kvalitetno i solidno.</t>
  </si>
  <si>
    <t>2.2. Nekvalitetno izvedeni radovi neće se obračunavati sve dok se ne otklone nedostaci. Obračunati i isplatiti se može samo one stavke iz opisa radova za koje je ustanovljeno da su izvedene u potpunosti kvalitetno</t>
  </si>
  <si>
    <t>2.3. Ukoliko izvoditelj  do primopredaje objekta ne otkloni uočene nedostatke, a isti nemaju utjecaja na stabilnost i sigurnost izvedenih radova, svi neotklonjeni nedostaci sanirati će se na teret izvoditelja ili će se kod konačnog obračuna odrediti umanjena vrijednost jediničnih cijena za ustanovljene nedostatke</t>
  </si>
  <si>
    <t>2.4. Svi djelovi izvedenih radova, bilo kao zasebni elementi ili objekti, bilo kao sklopovi, moraju biti izvedeni tako da potpuno odgovaraju namjenjenoj funkciji. Ukoliko bilo koji dio objekta, ne može biti u funkciji zbog propusta projekta, a na taj propust izvoditelj nije ukazao prije potpisivanja ugovora o izvođenju radova, dužan je taj dio dovesti u funkciju o svom trošku</t>
  </si>
  <si>
    <t>A.II. Ukupno :</t>
  </si>
  <si>
    <t>9.</t>
  </si>
  <si>
    <t xml:space="preserve">Dobava i montaža cijevne fasadne skele. Skela izvedena prema svim pravilima zaštite na radu. Izvođač je dužan naručiti statički proračun skele, i nadzor statičara  nad izradom skele. Jedinična cijena uključuje jutene zavjese i naknadnu demontažu i čišćenje skele. Obračun po m2. </t>
  </si>
  <si>
    <t>A + B UKUPNO :</t>
  </si>
  <si>
    <t>m3</t>
  </si>
  <si>
    <t>10.</t>
  </si>
  <si>
    <t>11.</t>
  </si>
  <si>
    <t>12.</t>
  </si>
  <si>
    <t>13.</t>
  </si>
  <si>
    <t>15.</t>
  </si>
  <si>
    <t>14.</t>
  </si>
  <si>
    <t>16.</t>
  </si>
  <si>
    <t>a.) Grijani dio fasade.</t>
  </si>
  <si>
    <t>A.I. Ukupno:</t>
  </si>
  <si>
    <t>kg</t>
  </si>
  <si>
    <t>A.II.BETONSKI I ARMIRANOBETONSKI RADOVI</t>
  </si>
  <si>
    <t>A.III.ZIDARSKI RADOVI</t>
  </si>
  <si>
    <t>b.) Elementi površine 5 - 10 m2.</t>
  </si>
  <si>
    <t>c.) Elementi površine 3 - 5 m2</t>
  </si>
  <si>
    <t>d.) Elementi površine do 3 m2</t>
  </si>
  <si>
    <t>b.) Negrijani dijelovi fasade</t>
  </si>
  <si>
    <t xml:space="preserve">Dobava materijala i izrada završnog dekorativnog sloja fasade na grijanom - izoliranom dijelu zgrade. Nakon sušenja podloge iz prethodnih stavki (10 - 14 dana) zavisno od vremena i preporuke samog proizvođača sustava, podloga se grundira - impregnira temeljnim premazom, te se nanosi tankoslojna završna dekorativna silikonska žbuka -  strukture zrna 2 mm u dvije boje svijetlog tona ( HBW &gt; 25 ) po izboru konzervatora. Završni sloj mora osigurati vodoodbojnost, paropropusnost, otpornost na atmosferske utjecaje i otpornost pigmenta na UV zrake. </t>
  </si>
  <si>
    <t>Kod izvedbe sustava potrebno je pridržavati se uputstva proizvođača i preporuka HUPFAS-a.  Obračun po m2 , otvori do 3 m2 se ne odbijaju i ne dodaju se površine špaleta. Jedinična cijena uključuje izradu min. 6 uzoraka boje i obrade</t>
  </si>
  <si>
    <t>A.IV. Ukupno :</t>
  </si>
  <si>
    <t>B.I. LIMARSKI RADOVI</t>
  </si>
  <si>
    <t>11</t>
  </si>
  <si>
    <t>17.</t>
  </si>
  <si>
    <t>B.IV. Ukupno :</t>
  </si>
  <si>
    <t>B.V. Ukupno :</t>
  </si>
  <si>
    <t>B.VIII. Ukupno :</t>
  </si>
  <si>
    <t>A.II. BETONSKI I ARMIRANOBETONSKI RADOVI</t>
  </si>
  <si>
    <t>A.III. ZIDARSKI RADOVI</t>
  </si>
  <si>
    <t>A.IV.FASADA</t>
  </si>
  <si>
    <t>PDV 25%</t>
  </si>
  <si>
    <t>Sveukupno :</t>
  </si>
  <si>
    <t>A.IV. FASADA</t>
  </si>
  <si>
    <t xml:space="preserve">Sve jedinične cijene ovog poglavlja troškovnika sadrže prenos ruševnog i suvišnog materijala  sa objekta površine na ulicu do mjesta pristupačnog kamionu, te njegovo deponiranje do odvoza.           </t>
  </si>
  <si>
    <t>Utovar na kamion i odvoz suvišnog i ruševnog materijala. Obračun po m3, u rasutom stanju (koef.rastresitosti 1,25) uključujući troškove deponije.Otpad zbrinuti sukladno Zakonu o otpadu i Pravilniku o postupanju sa otpadom.</t>
  </si>
  <si>
    <t>A.I. RUŠENJA DEMONTAŽE,ISKOPI I ODVOZ</t>
  </si>
  <si>
    <t xml:space="preserve">Nakon pričvrščavanja (tiplanja) termoizolacije, a prije izrade armaturnog sloja kompletna površina termoizolacije se prekrije (pregleta) polimercementnim ljepilom kao sloj za izravnavanje te pričekati sušenje od 3 dana. </t>
  </si>
  <si>
    <t>Oblogu špaleta riješiti lamelama mineralne vune debljine koju omogućava profil doprozornika.</t>
  </si>
  <si>
    <t>B.I. Ukupno:</t>
  </si>
  <si>
    <t>TENDE</t>
  </si>
  <si>
    <t>B.VI. Ukupno :</t>
  </si>
  <si>
    <t>Dobava i postava vratašca za gromobransku instalaciju. Obračun po komadu.</t>
  </si>
  <si>
    <t>a,) Demontaža ležećeg krovnog žlijeba na vijencu jugozapadne fasade. Sve komplet sa pokrovnim opšavom vrha vijenca. Ukupna r.š. Do 130 cm. Obračun po mt.</t>
  </si>
  <si>
    <t>Demontaža limarije. Jedinična cijena ukjljučuje demontažu pričvrsnog materijala.</t>
  </si>
  <si>
    <t>b.) Isto kao prethodna stavka samo ležeći krovni žlijeb na preostalim dijelovima krova r.š. do 90 cm.</t>
  </si>
  <si>
    <t>c.) Demontaža visećeg krovnog žlijeba na sjeverozapadnom dijelu krovne površine. R.š. Do 60 cm. Obračun po mt, uključujući demontažu ovjesnih kuka.</t>
  </si>
  <si>
    <t>e.) Demontaža opšava uvale. Obračun po mt. Bez obzira na razvijenu širinu.</t>
  </si>
  <si>
    <t>g,) Demontaža vertikalnih odvodnih cijevi  komplet sa pričvrsnicama i sa ljevenoželjeznim cijevima u podnožju. Obračun po mt.</t>
  </si>
  <si>
    <t>g.1.) Limene kvadratne odvodne cijevi.</t>
  </si>
  <si>
    <t>g.2.) PVC cijevi</t>
  </si>
  <si>
    <t>Demontaža bravarije.</t>
  </si>
  <si>
    <t xml:space="preserve">Demontaža postojećih tendi na jugozapadnoj fasadi. Obračun po komadu. Jedna tenda pokriva tri otvora boravaka na fasadi. Sve komplet sa demontažom mehanizma. </t>
  </si>
  <si>
    <t>b.) Ostakljena sitjena boravka zid.dim 200/400 cm.</t>
  </si>
  <si>
    <t>d.) Isto kao prethodna stavka samo ostakljene stijene boravka zid.dim 140/300 cm.</t>
  </si>
  <si>
    <t>e.) Dvokrilna ostakljena vrata s četverodjelnim fiksnim nadsvjetlom dim.178/400 cm.</t>
  </si>
  <si>
    <t>f.) Jednokrilna ostakljena vrata s nadsvjetlom zid.dim. 100/300 cm.</t>
  </si>
  <si>
    <t>h.) Ostakljena stijena - nadsvjetlo sanitarija dim. 184/93 cm.</t>
  </si>
  <si>
    <t>j.) Fiksni prozor - nadsvjetlo dim. 100/145 cm.</t>
  </si>
  <si>
    <t>k.) Dvokrilni prozor s nadsvjetlom dim 100/200 cm.</t>
  </si>
  <si>
    <t>l.) Dvokrilni prozor dim. 100/166 cm.</t>
  </si>
  <si>
    <t>m.) Jednokrilni prozor dim 80/166 cm.</t>
  </si>
  <si>
    <t>n.) Jednokrilni prozor dim.97/58</t>
  </si>
  <si>
    <t>Razbijanje betonskog pločnika obrađenog cem.glazurom uz odvode krovnih vertikala, u svrhu iskopa i ugradnje lijevenoželjeznih odvodnih cijevi. Obračun po m2 bez obzira na broj i debljinu slojeva.</t>
  </si>
  <si>
    <t>Zatrpavanje materijalom od iskopa u slojevima uz nabijanje uz izveden temelj stavke 12. odnosno nakon polaganja cijevi. Obračun po m3 u zbijenom stanju.</t>
  </si>
  <si>
    <t>b.) Negrijani  dijelovi fasade. Sokl fasade na jugozapadnoj i jugoistočnoj fasadi, podgled stropa na nišama jugozapadne fasade, vijenci i dimnjaci.</t>
  </si>
  <si>
    <t>Priprema fasadnog platna za lijepljenje mineralne vune. Završna obrada je zaribana gruba žbuka.Otucanje nesraslih dijelova te ispiranje površine mlazom vode pod pritiskom (max 2 bara). Obračun po m2. Obračunava se stvarna površina, otvori se odbijaju, a špalete se  dodaju.</t>
  </si>
  <si>
    <t>h.) Demontaža plastificiranih alu. prozorskih klupčica. Izvesti pažljivo bez oštećivanja.  Obračun po mt.Jedinična cijena uključuje vađenje i deponiranje bočnih PVC profila.Jedinična cijena uključuje prevoz demontiranih elementa na mjesto koje odredi naručitelj.</t>
  </si>
  <si>
    <t xml:space="preserve">1. </t>
  </si>
  <si>
    <t>Izrada armirano betonskog zida na mjestu porušenog u okolišu građevine.</t>
  </si>
  <si>
    <t>b.) Izrada i postava, te naknadna demontaža dvostrane oplate temelja zida. Obračun po m2.</t>
  </si>
  <si>
    <t>c.) Izrada i postava, te naknadna demontaža dvostrane oplate zida. Obračun po m2.</t>
  </si>
  <si>
    <t>d.) Betoniranje temelja i zida betonom C25/30. Obračun po m3.</t>
  </si>
  <si>
    <t>b.) Dobava postava i  naknadna demontaža glatke oplate. Obračun po m2</t>
  </si>
  <si>
    <t>c.) Betoniranje sa C 25/30. Obračun po m3. Prije betoniranja površinu isprati mlazom vode pod pritiskom i premazati SN vezom.</t>
  </si>
  <si>
    <t>e.) Dobava i postava betonskog željeza. Armirati prema statičkom proračunu i skici postavljanja armature.  Obračun po kg.</t>
  </si>
  <si>
    <t>a.)  Elementi površine preko 10 m2, ulazna stijena.</t>
  </si>
  <si>
    <t>Isto kao prethodna stavka samo izrada žbuke na otučenom dijelu sokla sjeveroistočne fasade. Izvesti do razine zaribane grube žbuke.</t>
  </si>
  <si>
    <t>a.) Grijani dio fasade</t>
  </si>
  <si>
    <t>Izrada hidroizolacije po vrhu izolirajućeg sloja mineralne vune (prozorske klupčice). Izvesti   polimercementnim premazom u dva sloja uz armiranje staklenom mrežicom. Izvesti u potpunosti prema uputama proizvođača. Obračun po mt. Izolacioni sloj vune debljine 8 cm.</t>
  </si>
  <si>
    <t>14</t>
  </si>
  <si>
    <t>15</t>
  </si>
  <si>
    <t>a.) Dobava i izrada sloja podložnog betona. Beton C16/20 u sloju prosječne debljine 5 cm. Obračun po m2.</t>
  </si>
  <si>
    <t>Dobava i postava obloge izolacije iz prethodne stavke. Obloga od gips kartonskih ploča. Obračun po m2, uključujući nosivu konstrukciju od pocinčanih profila.</t>
  </si>
  <si>
    <t>A.V.</t>
  </si>
  <si>
    <t>TESARSKI RADOVI</t>
  </si>
  <si>
    <t>A.V. Ukupno :</t>
  </si>
  <si>
    <t>Isto kao prethodna stavka samo vijenac jugoistočne sjeveroistočne i dijela sjeverozapadne fasade. Vijenac r.š. 85 cm + dio opšava podvučen po pokrov r.š. 33 cm + opšav vrha vijenca r.š. 33 cm. Obračun po mt, uključujući izradu spoja na vertikalne odvodne cijevi.</t>
  </si>
  <si>
    <t>Isto kao prethodna stavka samo ležeći krovni žlijeb na sjeveroistočnom dijelu krova r.š. 50 cm + dio opšava podvučen pod pokrov r.š. 33 cm. Obračun po mt.</t>
  </si>
  <si>
    <t>Izrada, dobava i postava opšava bočnog ruba ravnog krova. Opšav r.š. Do 25 cm. Jedinična cijena mt uključuje izradu spoja na viseći krovni žlijeb, izradu spoja na lim sistema krovne membrane, i izradu spoja na opšavom zid - krov.</t>
  </si>
  <si>
    <t>6</t>
  </si>
  <si>
    <t>Dobava i postava opšava dimnjaka. Opšav r.š. 33 cm prilagođen pokrovu. Obračun po mt.</t>
  </si>
  <si>
    <t>Dobava i postava opšava spoja ravnog krova i vertikalnog zida. Opšav r.š. 33 cm. Obračun po mt.</t>
  </si>
  <si>
    <t>Izrada dobava i postava opšava krovne uvale. Opšav r.š. 50 cm. Obračun po mt.</t>
  </si>
  <si>
    <t>9</t>
  </si>
  <si>
    <t>10</t>
  </si>
  <si>
    <t>a.) Prozorske klupčice otvora širine 200 cm.</t>
  </si>
  <si>
    <t>b.) Prozorske klupčice otvora širine 190 cm.</t>
  </si>
  <si>
    <t>c.) Prozorske klupčice otvora širine 150 cm.</t>
  </si>
  <si>
    <t>a.) Parna brana na podu tavana.</t>
  </si>
  <si>
    <t>b.) Parna brana na površini ravnog krova. Polaže se prije izrade betona za pad.</t>
  </si>
  <si>
    <t>Na poleđini svake ploče po rubu trakasto, a po sredini ploče točkasto na tri mjesta u točkama promjera 10 - 15 cm nanosi se polimer cementno ljepilo . Ljepilo mora pokrivati min. 40 % površine ploče. Ploče se lijepe na zid, kako propisuje proizvođač, na način da se vertikalne spojnice izmiču.</t>
  </si>
  <si>
    <t>Tehničke karakteristike proizvoda:</t>
  </si>
  <si>
    <t>• delaminacijska čvrstoća TR10 kPa prema HRN EN 1607</t>
  </si>
  <si>
    <t>Obračun po m2 toplinskog sloja.</t>
  </si>
  <si>
    <t>• koeficijent toplinske provodljivosti λ = 0,036 W/(mK)</t>
  </si>
  <si>
    <t xml:space="preserve">Hidroizolacijska membrana se polaže na toplinski sloj i ugrađuje u sustavu mehanički pričvrščenih membrana. Rubovi membrana se međusobno preklapaju i zavaruju vrućim zrakom kako bi se postigao potpuno homogen spoj. Uz obodne zidove (atiku) membrana se uzdiže  do završne visine i zavaruje na pričvršćeni  lim  prema detalju.  Sve spojeve izvesti na način da se osigura vodotijesnost membrane. Izvođač treba imati radnike s odgovarajućim iskustvom, obučene i ovlaštene od proizvođača materijala.Obračun po m2 razvijene površine hidroizolacije. </t>
  </si>
  <si>
    <t xml:space="preserve">10. </t>
  </si>
  <si>
    <t>Jednokrilna ostakljena vrata sanitarija na sjeveroistočnoj fasadi. U svemu kao prethodna stavka samo vrata bez nadsvjetla. Oprema i ostakljenje kao shema 6 Zid dim. 97/204 cm.. Prema shemi PVC bravarije 7.</t>
  </si>
  <si>
    <t>Ostakljena stijena sanitarija. Dvodjelna stijena podijeljena  po vertikali u tri dijela. Dva donja dijela se otvaraju otklopno, gornji dijelovi su fiksni.Zid,dim.190/220 cm, Prema shemi PVC bravarija 12.</t>
  </si>
  <si>
    <t>Dvokrilni prozor s nadsvjetlom. Otavranje jednog krila zaokretno otklopno, a drugog samo zaokretno. Nadsvjetlo se otvara putem "Ventus" mehanizma.Zid.dim 100/200 cm. Prema shemi PVC bravarije 14. Jedan prozor sanitarija ima unutrašnje staklo neprozirno, a dva kuhinjska prozora imaju protuinsektnu mrežicu.</t>
  </si>
  <si>
    <t>Dvokrilni prozor bez nadsvjetla. Otvaranje jednog krila zaokretno otklopno, a drugog samo zaokretno. Zid.dim 100/166 cm. U svemu ostalom kao u uvodu.Prema shemi PVC bravarije 15.</t>
  </si>
  <si>
    <t>Jednokrilni prozor kotlovnice. Otvaranje krila zaokretno otklopno. U svemu ostalom kao u uvodu. Zid. dim. 80/166 cm.  Prema shemi PVC bravarije 16.</t>
  </si>
  <si>
    <t>Jednokrilni prozor - nadsvjetlo. U svemu kao u uvodu. Zid.dim. 97/58 cm. Prema shemi PVC bravarije 17.</t>
  </si>
  <si>
    <t>A.V. TESARSKI RADOVI</t>
  </si>
  <si>
    <t>f.) Demontaža krovnih prozora. Drvena konstrukcija obložena pocinčanim čel.limom sa poklopcem ostakljenim armiranim staklom. Obračun po komadu.</t>
  </si>
  <si>
    <t>d.) Demontaža opšava dimnjaka. Obračun po mt, bez obzira na r.š.</t>
  </si>
  <si>
    <t>Demontaža stolarije. Drvena ostakljena vrata sanitarija na jugozapadnoj fasadi. Vrata dim 112/256 cm.Obračun po komadu, uključujući demontažu dovratnika. Pažljiva demontaža bez nepotrebnog oštećivanja fasadanog platna. Jedinična cijena uključuje prevoz demontiranih elemenata na mjesto koje odredi naručitelj.</t>
  </si>
  <si>
    <t>Demontaža aluminijske bravarije na otvorima objekta. Demontaža i deponiranje stakla na mjesto koje odredi naručitelj, te demontaža bravarskih elemenata otvora na način da se zidno platno ne oštećuje više nego je potrebno.  Demontažu mora izvršiti stručna radna snaga bez oštećivanja elemenata. Jedinična cijena uključuje prevoz demontiranih elemenata na mjesto koje odredi naručitelj.Obračun po komadu.</t>
  </si>
  <si>
    <t>a.) Ostakljena stijena ulaza u vrtić. Segmentno zaobljena stijena s dvojim dvokrilnim vratima, srednjim fiksnim dijelom i fiksnim nadsvjetlom zid.dim. 380/400 cm.</t>
  </si>
  <si>
    <t>c.) Isto kao prethodne stavke samo ostakljena stijena ulaznog prostora dim. 150/300 cm.</t>
  </si>
  <si>
    <t>g.) jednokrilna ostakljena vrata bez nadsvjetla dim. 97/204 cm</t>
  </si>
  <si>
    <t>i.) Isto kao prethodna stavka samo stijena - nadsvjetlo dim. 190/220 cm.</t>
  </si>
  <si>
    <t>Demontaža gromobranske instalacije na krovnoj površini i fasadi.  FeZn traka sa pričvrsnicama. Demontirati sve komplet. Na ravnom krovu traka je položena na betonske podmetače. Jedinična cijena uključuje i njihovu demontažu. Obračun po mt.</t>
  </si>
  <si>
    <t>Otucanje postojeće žbuke na mjestima većih oštećenja - podnožje vanjskog stubišta jugozapadne fasade i dio sokla sjeveroistočne fasade koji se odvojio od zida. Otući do lica zida. Obračun po m2, bez obzira na debljinu sloja.</t>
  </si>
  <si>
    <t>Probijanje otvora u stropu kotlovnice za izradu odzrake. Otvor netto 49/49 cm u polumontažnom armiranobetonskom stropu sa ciglenim ispunama. Probijanje stropa i svih slojeva ravnog  krova.</t>
  </si>
  <si>
    <t>Rušenje armirano betonskog zida u okolišu na dijelu gdje ga je korijen stabla deformirao.Obračun po m3.</t>
  </si>
  <si>
    <t>Iskop terena III. i IV. kategorije za temelj potpornog zida. Dno kanala poravnati. Obračun po m3 uključujući prebacivanje iskopanog materijala u stranu.</t>
  </si>
  <si>
    <t>Isto kao prethodna stavka samo iskop kanala uz jugoistočnu fasadu radi izrade spoja nove oborinske vertikale na odvod oborinske vode na istočnom uglu objekta. Kanal dubine 60 cm.Obračun po m3 ukjlučujući odbacivanje materijala u stranu.</t>
  </si>
  <si>
    <t>Izrada povišenja na  rubu ravnog krova radi prihvata sloja toplinske izolacije i oko otvora odzrake kotlovnice. Armirano betonski zub presjeka 15/18 cm  na rubu krova,, odnosno 15/40 cm oko ventilacijskog otvora kotlovnice.</t>
  </si>
  <si>
    <t>a.)  Uklanjanje, odštemavanje postojećeg povišenja po rubu vijenca ravnog krova. Betonski rub presjeka cca 10/5 cm. Obračun po mt.</t>
  </si>
  <si>
    <t xml:space="preserve">Izrada sloja mršavog betona radi korekcije pada krova. Pad 1 %. Debljina sloja od 5 - 10 cm. Obračun po m2. </t>
  </si>
  <si>
    <t>Zidarska ugradba elemenata PVC bravarije. Obračun po komadu.</t>
  </si>
  <si>
    <t>Izrada grube i fine produžne žbuke na podnožju vanjskog stubišta, na mjestu gdje je žbuka otpala. Obračun po m2 uključujući prethodni nabačaj gustog cementnog šprica.</t>
  </si>
  <si>
    <t>Dobava i postava okapnog "L"  PVC profila na donji rub otvora niša na jugozapadnoj fasadi, te na vanjski okapni rub vijenaca. Obračun po mt.</t>
  </si>
  <si>
    <t>Preged i popravak postojeće krovne konstrukcije. Otvaranje daščane oplate na mjestima gdje je vidljivo prokišnjavanje, kontrola i pregled rogova i punih vezova krovišta,te sanacija oštećenja zamjenom oštećenih elemenata novim. Obračun po m3 građe. Količina je približna. Radovima se može pristupiti tek po pregledu i odobrenju nadzornog inžinjera.</t>
  </si>
  <si>
    <t>Svi limarski elementi osim prozorskih klupčica izraditi će se od pocinčanog čel.lima debljine 0,55 mm. Sve spojeve treba spojiti nitnama i lemiti, odnosno izvesti prema pravilima zanata. Jedinična mjera uključuje uzimanje mjera na licu mjesta, izradu i postavu svih elemenata, sav pričvrsni i brtveni materijal, uključujući dobavu i postavu jednog sloja katranske ljepenke pod ležeće elemente lima. Uzdužne spojeve elemenata dužih od 3 m izvesti na način da se omogući toplinska dilatacija lima. Sve  izvedeno uz garantiranu vodonepropusnost.</t>
  </si>
  <si>
    <t>Dobava i postava opšava ležećeg žlijeba vijenca jugozapadnog pročelja. Opšav razvijene širine 100 cm + dio opšava podvučen po pokrov r.š. 33 cm + opšav vrha vijenca r.š. 33 cm. Obračun po mt, uključujući izradu spoja na vertikalne odvodne cijevi, te s izradom spoja na vijence susjednih fasada.</t>
  </si>
  <si>
    <t>Izrada dobava i postava visećeg krovnog žlijeba na sjeveroistočnom dijelu ravnog krova. Žlijeb presjeka 12/10 cm, r.š. Do 50 cm. Obračun po mt uključujući izradu spoja na lim susrava membrabe ravnog krova, izradu spoja na vertikalne odvodne cijevi, te sav antikorozivno zaštićen ovjesni pribor.</t>
  </si>
  <si>
    <t>Izrada dobava i postava krovnih prozora. Prozor svijetle dimenzije 60/60 cm. Drvena konstrukcije obložena pocinčanim limom. Poklopac ostakljen armiranim staklom. Obračun po komadu, uključujući opšave prilagođene pokrovu.</t>
  </si>
  <si>
    <t>Izrada dobava i postava odvodnih cijevi presjeka 140/100 cm na jugozapadnom pročelju. Cijevi se spajaju na postojeće odvode na stubišnim krakovima. Obračun po mt. Jedinična cijena uključuje dobavu i postavu obujmica na svakih 2,0 m, izradu spoja na odvod i izradu spoja na ležeći krovni žlijeb.</t>
  </si>
  <si>
    <t>Dobava i postava ljevanoželjezne cijevi s koljenom presjeka 100 mm na ulasku odvodnih vertikala u teren. Jedinična cijena komada uz cijev i koljeno uključuje iskop  i zatrpavanje uz odvod, adaptaciju odvoda na novu poziciju cijevi. Sve komplet spojeno na odvodnu oborinsku kanalizaciju.</t>
  </si>
  <si>
    <t>Dobava i postava prozorskih klupčica. Klupčice od plastificiranog alu. lima debljine 2 mm.Klupčice se postavljaju na nosače od plosnog željeza 30/4 mm, antikorozivno zaštićene i ugrađene u donji rub špalete. Razmak nosača max 33 cm.  Klupčica sa bočnim PVC profilom koji sprečava prodor vode u izolacioni sloj.  Spoj sa otvorskim profilom riješiti ugradnjom odgovarajuće gumene brtve u boji klupčice. Klupčicu pričvrstiti za profil doprozornika samonareznim inox vijcima. Klupčica razvijene širine do 33 cm. Obračun po komadu. Jedinična cijena uključuje uzimanje mjera na licu mjesta.</t>
  </si>
  <si>
    <t>Dobava i postava sljemenjaka na grebene i sljemena krova. Obračun po mt uklljučujući dobavu i postavu završnih elemenata.</t>
  </si>
  <si>
    <t xml:space="preserve">Prije početka radova, treba sondiranjem utvrditi slojeve postojećeg krova. U zavisnosti od izvedenog stanja, izvršiti PULL OFF test i u zavisnosti od rezultata odabrati odgovarajuće vijčane pričvrsnice za sidrenje membrane. </t>
  </si>
  <si>
    <t>a.) Membrana na horizontalnoj površini krova</t>
  </si>
  <si>
    <t>b.) Membrana podignuta na spoj krova s vertikalnim zidom.</t>
  </si>
  <si>
    <t>Obrada prodora cijevi kroz krovnu konstrukciju. Prodori cijevi okruglog presjeka 110 mm. Za prodor se izrađuje  manžeta zavarena na podnu membranu i podignuta na košuljicu od membrane kojom se oblaže cijev. Na vrhu košuljice postavlja se metalna obujmica čiji se rub kita poliuretanskim kitom. Obračun po komadu prodora.</t>
  </si>
  <si>
    <t>Izrada i postava rešetke kanala oborinske vode. Rešetka od čel profila s okvirom od "L"profila dimenzija cca 40/40 cm. Jedinčna cijena komada uključuje uzimanje mjera na licu mjesta, izradu i ugradbu okvira i rešetke te kompletno antikorozivno i završno ličenje.</t>
  </si>
  <si>
    <t>Ostakljena stijena boravka jugozapadne fasade.Trodjelna asimetrična stijena s punim parapetom od izo panelke debljine izolacije 40 mm. Dva polja iznad parapeta se otvaraju, kako je naznačeno u shemi, bočna zaokretno otklopno, a srednje samo otklopno. Gornja polja se otvaraju samo otklopno putem "Ventus" mehanizma. Krajnji gornji dijelovi su fiksni. U svemu ostalom kao u uvodu te prema shemi PVC bravarije 2. Zid.dim 200/400 cm.</t>
  </si>
  <si>
    <t>U svemu kao prethodna stavka samo stijena manje širine. Stijena boravka u sjeveroistočnom dijelu vrtića Zid,dim 140/300 cm. Prema shemi PVC bravarije 4.</t>
  </si>
  <si>
    <t>Jednokrilna puna vrata kotlovnice. Ispuna vratiju izo panelka s debljinom izolacije 40 mm. Oprema cilindričnom bravom s dva ključa. Zid.dim.112/220 cm. Prema shemi PVC bravarije 8.</t>
  </si>
  <si>
    <t>Jednokrilna ostakljena vrata sanitarija na nišama jugozapadne fasade. Parapet vratiju pun. Nadsvjetlo se otvara na otklop putem "Ventusa"  Zid.dim. 112/256 cm. Prema shemi PVC bravarije 9.</t>
  </si>
  <si>
    <t>U svemu kao prethodna stavka samo jednokrilna ostakljena vrata bez nadsvjetla. Zid.dim. 98/203 cm. Prema shemi PVC bravarije 10.</t>
  </si>
  <si>
    <t>Dvokrilni prozor - nadsvjetlo sanitarija jugozapadne fasade. Oba krila se otvaraju putem "Ventus" mehanizma čija se komanda montira na 160 cm iznad gotovog poda. Zid.dim 184/93 cm. Prema shemi 11.</t>
  </si>
  <si>
    <t xml:space="preserve">Dvodjelni fiksni prozor. U svemu ostalom kao u uvodu, te prema shemi PVC bravarije 13. Zid .dim 100/145 cm. </t>
  </si>
  <si>
    <t>komplet</t>
  </si>
  <si>
    <t>Ojačanje na rubovima membrane, na spoju svih horizontalnih i vertikalnih površina. Po obodnim rubovima, na cca 5 cm uzdignutu TPO membranu ugrađuje se prefabricirani perforirani Fe/Zn profil povećane krutosti koji se mehanički učvršćuje za podlogu sa min. 4,0 kom./mt pričvršćivača. Obračun po mt izvedenog rubnog detalja.</t>
  </si>
  <si>
    <t>Elementi otvora izraditi će se od peterokomornih PVC profila širine 68 mm klase RAL -A sa  dvije brtve EPDM u bijeloj boji. Profili su iznutra ojačani čel.pocinčanim profilima. Okov je standardni za sistem i u boji profila. Nadsvjetla se otvaraju "Ventus" mehanizmom s polugama a komanda mehanizma se montira na visini od 160 cm od gotovog poda.Ostakljenje je izo staklom (3+3 - 12 - 3+3 mm) ispunjeno inertnim plinom   i s jednim slojem Low-E. Vanjsko i unutrašnje staklo je sigurnosno (Lamistal 3+3 mm)  Umax stakla je   1,1 W/m2K. Ukupni koeficijent cijelog elementa je U max = 1,6 W/m2K. Jedinična cijena komada, uključuje uzimanje mjera na licu mjesta, izradu elementa,montažu ostakljenja, opremanje okovom, i  podeševenje okova. Sve komplet finalno montirano spremno za upotrebu. Propisuje se RAL ugradba elemenata. Izvođač mora dati 10 godišnju garanciju na ugrađene elemente i opremu.</t>
  </si>
  <si>
    <t>B.II. STOLARSKI RADOVI</t>
  </si>
  <si>
    <t>a.) Maska za radijator sa 20 članaka širine cca  130 cm.</t>
  </si>
  <si>
    <t>b.) Maska za radijator sa 19 članaka širine cca  120 cm.</t>
  </si>
  <si>
    <t>d.) Maska za radijator sa 18 članaka širine cca  115 cm.</t>
  </si>
  <si>
    <t>c.) Maska radijatora sa 19 članaka širine cca  120 cm.</t>
  </si>
  <si>
    <t>e.) Maska za radijator sa 17 članaka širine cca  110 cm.</t>
  </si>
  <si>
    <t>f.) Maska za radijator sa 14 članaka širine cca  90 cm.</t>
  </si>
  <si>
    <t>g.) Maska za radijator sa 13 članaka širine cca  85 cm.</t>
  </si>
  <si>
    <t>h.) Maska za radijator sa 11 članaka širine cca  75 cm.</t>
  </si>
  <si>
    <t>i.) Maska za radijator sa 10 članaka širine cca  65 cm.</t>
  </si>
  <si>
    <t>j.) Maska za radijator sa 7 članaka širine cca  55 cm.</t>
  </si>
  <si>
    <t>Adaptacija maski radijatora u sjeveroistočnoj vrtićkoj grupi. Obuhvača, adaptaciju prednje maske za termostatski ventil, perforaciju pokrovne ploče i neophodnu ličilačkiu obradu. Obračun po komadu.</t>
  </si>
  <si>
    <t>B.II. Ukupno :</t>
  </si>
  <si>
    <t xml:space="preserve">B.III. KROVOPOKRIVAČKI  I IZOLATERSKI RADOVI  </t>
  </si>
  <si>
    <t>B.III.Ukupno :</t>
  </si>
  <si>
    <t>B.IV. BRAVARSKI RADOVI</t>
  </si>
  <si>
    <t>B.V. PVC BRAVARIJA</t>
  </si>
  <si>
    <t>B.VI.</t>
  </si>
  <si>
    <t>B.VII. LIČILAČKI RADOVI</t>
  </si>
  <si>
    <t>B.VII. Ukupno :</t>
  </si>
  <si>
    <t>B.VIII. MONTAŽERSKI RADOVI</t>
  </si>
  <si>
    <t>B.II.STOLARSKI RADOVI</t>
  </si>
  <si>
    <t>B.III. KROVOPOKRIVAČKI I IZOLATERSKI RADOVI</t>
  </si>
  <si>
    <t>B.VI.  TENDE</t>
  </si>
  <si>
    <t xml:space="preserve"> </t>
  </si>
  <si>
    <t>Troškovnik: PPO Belveder - EL</t>
  </si>
  <si>
    <t>Investitor:</t>
  </si>
  <si>
    <t xml:space="preserve">GRAD RIJEKA
Odjel gradske uprave za gospodarenje imovinom
Korzo 16, 51000 Rijeka
</t>
  </si>
  <si>
    <t>Naziv građevine:</t>
  </si>
  <si>
    <t xml:space="preserve">PPO BELVEDER
Uspon Irene Tomee 6, 51000 Rijeka
</t>
  </si>
  <si>
    <t>Naziv projekta:</t>
  </si>
  <si>
    <t xml:space="preserve">PROJEKT SUSTAVA ZAŠTITE OD DJELOVANJA MUNJE I ELEKTRIČNIH INSTALACIJA KOTLOVNICE, PRILIKOM ENERGETSKE OBNOVE PPO „BELVEDER“
</t>
  </si>
  <si>
    <t>Vrsta projekta:</t>
  </si>
  <si>
    <t>GLAVNI ELEKTROTEHNIČKI PROJEKT</t>
  </si>
  <si>
    <t>Broj projekta:</t>
  </si>
  <si>
    <t>469/16</t>
  </si>
  <si>
    <t>Verzija projekta:</t>
  </si>
  <si>
    <t>G.EL.469/16.01</t>
  </si>
  <si>
    <t>Zajednička oznaka
projekta:</t>
  </si>
  <si>
    <t>2591</t>
  </si>
  <si>
    <t>Datum:</t>
  </si>
  <si>
    <t>srpanj 2016.</t>
  </si>
  <si>
    <t>UVOD</t>
  </si>
  <si>
    <t xml:space="preserve">Prilikom narudžbe instalacijskog materijala, opreme i uređaja te tijekom izvođenja radova Izvođač je dužan primjenjivati  odredbe sljedećih zakona i propisa: </t>
  </si>
  <si>
    <t>-</t>
  </si>
  <si>
    <t>Tehnički propis za niskonaponske električne instalacije (N.N. 5/10)</t>
  </si>
  <si>
    <t>Zakon o tehničkim zahtjevima za proizvode i ocjenjivanju sukladnosti (NN 80/13, 14/14)</t>
  </si>
  <si>
    <t>Zakon o zaštiti od požara (N.N. 92/10)</t>
  </si>
  <si>
    <t>Pravilnik o električnoj opremi namijenjenoj za uporabu unutar određenih naponskih granica (NN 43/16)</t>
  </si>
  <si>
    <t>Tehnički propis za sustave zaštite od djelovanja munje na građevinama (N.N. 87/08 i N.N. 33/10)</t>
  </si>
  <si>
    <t>Zakon o zaštiti na radu (N.N. br. 71/14, 118/14, 154/14)</t>
  </si>
  <si>
    <t>Zakon o gradnji (N.N. br. 153/13)</t>
  </si>
  <si>
    <t>Opći uvjeti za korištenje mreže i opskrbu električnom energijom (N.N. br 85/15)</t>
  </si>
  <si>
    <t>Zakon o građevnim proizvodima (N.N. br. 76/13, 30/14)</t>
  </si>
  <si>
    <t>Prilikom preuzimanja proizvoda potrebnih za izvođenje navedenih radova izvođač mora obavezno utvrditi:</t>
  </si>
  <si>
    <t xml:space="preserve"> je li građevni proizvod isporučen s oznakom sukladnosti u skladu sa važećim propisom kojim se uređuje označavanje građevnih proizvoda i podudaraju li se podaci na dokumentaciji s kojom je građevni proizvod isporučen s podacima u propisanoj oznaci</t>
  </si>
  <si>
    <t>je li građevni proizvod isporučen sa potrebnim ispravama o sukladnosti ili tehničkim dopuštenjima</t>
  </si>
  <si>
    <t>je li građevni proizvod isporučen s tehničkim uputama za ugradnju i uporabu na službenom jeziku</t>
  </si>
  <si>
    <t>jesu li svojstva, uključivo i rok uporabe građevnog proizvoda te podaci značajni za njegovu ugradnju, uporabu i utjecaj na svojstva i trajnost električne instalacije sukladni svojstvima i podacima određenim glavnim projektom</t>
  </si>
  <si>
    <t>U stavkama ovog troškovnika, prilikom izrade ponude, obuhvaćeni su ukupni troškovi materijala, opreme i rada za potpuno dovršenje cjelokupnog posla uključujući:</t>
  </si>
  <si>
    <t>nabavu i transport na gradilište</t>
  </si>
  <si>
    <t>spajanje i montažu opreme prema priloženoj tehničkoj dokumentaciji i uputama proizvođača, uz korištenje kvalitetnog elektroinstalacijskog materijala uporabom kvalificirane i stručne radne snage</t>
  </si>
  <si>
    <t>pregled i ispitivanje sustava te izrada potrebnih atesta o izvršenim mjerenjima i ispitivanjima od strane ovlaštene osobe</t>
  </si>
  <si>
    <t>grubo i fino čišćnje prostora tijekom izvođenja i nakon izvedenih radova</t>
  </si>
  <si>
    <t>U stavkama ovog troškovnika uključena je nabava, doprema, montaža i spajanje, komplet sa sitnim instalacijskim materijalom i priborom. Sve radove mora za Izvođača izvesti kvalificirana radna snaga.</t>
  </si>
  <si>
    <t>Sav građevni materijal i pribor prije ugradnje mora odobriti nadzorni inženjer.</t>
  </si>
  <si>
    <t xml:space="preserve">Izvođač radova dužan je za eventualne izmjene u toku građenja obavijestiti Investitora i nadzornog inženjera. </t>
  </si>
  <si>
    <t>Za svu ugrađenu opremu i materijal izvođač je dužan Investitoru predati isprave o sukladnosti i ostale dokaze kvalitete izvedenih radova  i ugrađenje opreme (pregled, ispitivanja, mjerenja i sl.).</t>
  </si>
  <si>
    <t>ELEKTRIČNA INSTALACIJA KOTLOVNICE</t>
  </si>
  <si>
    <t>1.1.</t>
  </si>
  <si>
    <t>*</t>
  </si>
  <si>
    <t>Glavni sklopnik K1, 3xNO, 63A, 230V</t>
  </si>
  <si>
    <t>x1</t>
  </si>
  <si>
    <t>Glavna sklopka 63A/400V, 3 polna, 0-1, ugradnja na vrata razdjelnika</t>
  </si>
  <si>
    <t>Zaštini prekidač, C-karakteristika, jednopolna, nazivna struja 16A, C16/1p)</t>
  </si>
  <si>
    <t>x2</t>
  </si>
  <si>
    <t>Zaštini prekidač, C-karakteristika, jednopolna, nazivna struja 10A, C10/1p)</t>
  </si>
  <si>
    <t>x3</t>
  </si>
  <si>
    <t>Zaštini prekidač, B-karakteristika, jednopolna, nazivna struja 6A, C6/1p)</t>
  </si>
  <si>
    <t>Sav potrebni spojni materijal, trajne oznake, uvodnice, bravica s ključem</t>
  </si>
  <si>
    <t>á</t>
  </si>
  <si>
    <t>1.2.</t>
  </si>
  <si>
    <t>m</t>
  </si>
  <si>
    <t>1.3.</t>
  </si>
  <si>
    <t>1.4.</t>
  </si>
  <si>
    <t>1.5.</t>
  </si>
  <si>
    <t>1.6.</t>
  </si>
  <si>
    <t>1.7.</t>
  </si>
  <si>
    <t>Popravak i čišćenje rasvjetnih armatura kotlovnice, u cijenu uključiti sav potrošni materijal</t>
  </si>
  <si>
    <t>1.8.</t>
  </si>
  <si>
    <t>Popravak i čišćenje priključnica kotlovnice, u cijenu uključiti sav potrošni materijal</t>
  </si>
  <si>
    <t>UKUPNO 1 - KOTLOVNICA:</t>
  </si>
  <si>
    <t>VANJSKE ELEKTRIČNE INSTALACIJE</t>
  </si>
  <si>
    <t>2.1.</t>
  </si>
  <si>
    <t>UKUPNO 2 - OKOLIŠNA RASVJETA:</t>
  </si>
  <si>
    <t>SUSTAV DALJINSKOG OČITANJA ELEKTRIČNE ENERGIJE</t>
  </si>
  <si>
    <t>3.1.</t>
  </si>
  <si>
    <t>3.2.</t>
  </si>
  <si>
    <t>3.3.</t>
  </si>
  <si>
    <t>UKUPNO 3 - DALJINSKO OČITANJE:</t>
  </si>
  <si>
    <t>ELEKTRIČNA INSTALACIJA VANJSKIH TENDI</t>
  </si>
  <si>
    <t>4.1.</t>
  </si>
  <si>
    <t>4.2.</t>
  </si>
  <si>
    <t>4.3.</t>
  </si>
  <si>
    <t>4.4.</t>
  </si>
  <si>
    <t>UKUPNO 4 - TENDE:</t>
  </si>
  <si>
    <t>SUSTAV ZAŠTITE OD DJELOVANJA MUNJE</t>
  </si>
  <si>
    <t>5.1.</t>
  </si>
  <si>
    <t>Iskop u tlu da se dođe do "zdravog" dijela postojećeg spoja odvoda na uzemljivač. Novi odvodi se postavljaju sukladno projektu na iste pozicije kao postojeći.</t>
  </si>
  <si>
    <t>5.2.</t>
  </si>
  <si>
    <t>5.3.</t>
  </si>
  <si>
    <t>5.4.</t>
  </si>
  <si>
    <t>5.5.</t>
  </si>
  <si>
    <t>5.6.</t>
  </si>
  <si>
    <t>5.7.</t>
  </si>
  <si>
    <t>5.8.</t>
  </si>
  <si>
    <t>5.9.</t>
  </si>
  <si>
    <t>5.10</t>
  </si>
  <si>
    <t>5.11</t>
  </si>
  <si>
    <t>5.12</t>
  </si>
  <si>
    <t>UKUPNO 5 - SZM:</t>
  </si>
  <si>
    <t>ISPITIVANJE INSTALACIJE I TEHNIČKA DOKUMENTACIJA</t>
  </si>
  <si>
    <t>6.1.</t>
  </si>
  <si>
    <t>6.2.</t>
  </si>
  <si>
    <t>Ispitivanje sustava zaštite od djelovanja munje sukladno "Tehničkom propisu za sustave zaštite od djelovanja munje na građevinama"  te izdavanje zapisnika o pregledu i ispitivanju od strane ovlaštene osobe.</t>
  </si>
  <si>
    <t>UKUPNO 6 - ISPITIVANJE I TEHNIČKA DOKUMENTACIJA:</t>
  </si>
  <si>
    <t>REKAPITULACIJA UKUPNIH TROŠKOVA</t>
  </si>
  <si>
    <t>1</t>
  </si>
  <si>
    <t>2</t>
  </si>
  <si>
    <t>3</t>
  </si>
  <si>
    <t>4</t>
  </si>
  <si>
    <t>5</t>
  </si>
  <si>
    <t>Cijena bez PDV-a</t>
  </si>
  <si>
    <t>PDV</t>
  </si>
  <si>
    <t>UKUPNO</t>
  </si>
  <si>
    <t xml:space="preserve">U cijenu mora biti uračunat sav potrebni rad i materijal za izradu kompletne instalacije, svi potrebni prijevozi, transporti, uskladištenja, skele, unutarnje i vanjske komunikacije na gradilištu. </t>
  </si>
  <si>
    <t>Gotovost stavke je do njezine potvrde od strane nadzornog inženjera odnosno Investitora.</t>
  </si>
  <si>
    <t xml:space="preserve">Sve eventualne promjene i odstupanja od projekta, potrebno je usuglasiti s projektantom. </t>
  </si>
  <si>
    <t>Sva oprema predviđena troškovnikom mora posjedovati Ateste, Certifikate i Garanciju.</t>
  </si>
  <si>
    <t>Sva ispitivanja projektiranih instalacija moraju posjedovati Zapisnik.</t>
  </si>
  <si>
    <t>Sva isporučena oprema mora posjedovati upute za rukovanje i održavanje na hrvatskom jeziku, koje će korisnik kristiti tijekom eksploatacije postrojenja.</t>
  </si>
  <si>
    <t>Prije davanja ponude izvoditelj mora obići objekt.</t>
  </si>
  <si>
    <t>TERMOSTATSKI RADIJATORSKI VENTILI</t>
  </si>
  <si>
    <t>1.1</t>
  </si>
  <si>
    <t>Pražnjenje sistema grijanja na najnižoj točki.</t>
  </si>
  <si>
    <t>a</t>
  </si>
  <si>
    <t>1.2</t>
  </si>
  <si>
    <t>Rezanje cjevovoda na polaznom vodu priključaka radijatora.</t>
  </si>
  <si>
    <t>1.3</t>
  </si>
  <si>
    <t>Demontaža postojećeg radijatorskog ventila.</t>
  </si>
  <si>
    <t>1.4</t>
  </si>
  <si>
    <t>R 1/2"</t>
  </si>
  <si>
    <t>1.5</t>
  </si>
  <si>
    <t>Rezanje cjevovoda na priključcima radijatora na povratnim vodovima.</t>
  </si>
  <si>
    <t>1.6</t>
  </si>
  <si>
    <t>Ugradnja detentora na radijatorima. Stavka obuhvaća kompletan materijal potreban za ugradnju na postojeće radijatore, redukcije i brtveni materijal.</t>
  </si>
  <si>
    <t>1.7</t>
  </si>
  <si>
    <t>Izrada radijatorskog priključka sa spojem na postojeći cjevovod. Stavka obuhvaća bakrene cijevi, materijal za spajanje, brtvljenje, redukcije, koljena i ličenje cjevovoda</t>
  </si>
  <si>
    <r>
      <t>cijev Cu</t>
    </r>
    <r>
      <rPr>
        <sz val="11"/>
        <rFont val="Calibri"/>
        <family val="2"/>
        <charset val="238"/>
      </rPr>
      <t>Ø</t>
    </r>
    <r>
      <rPr>
        <sz val="11"/>
        <rFont val="Arial"/>
        <family val="2"/>
        <charset val="238"/>
      </rPr>
      <t>18x1</t>
    </r>
  </si>
  <si>
    <t>1.8</t>
  </si>
  <si>
    <t>Dobava i ugradnja radijatorskih odzračnika na postojeće radijatore. Stavka obuhvaća demontažu čepa na postojećem radijatoru, ugradnju redukcije i odzračnika s brtvenim materijalom.</t>
  </si>
  <si>
    <t xml:space="preserve">R1/2" </t>
  </si>
  <si>
    <t>Demontaža postojeće cirkulacijske crpke u toplinskoj podstanici.</t>
  </si>
  <si>
    <t>Crpka IMP GHN 501</t>
  </si>
  <si>
    <t>1.9</t>
  </si>
  <si>
    <r>
      <t>Q =1.9 m</t>
    </r>
    <r>
      <rPr>
        <vertAlign val="superscript"/>
        <sz val="11"/>
        <rFont val="Arial"/>
        <family val="2"/>
        <charset val="238"/>
      </rPr>
      <t>3</t>
    </r>
    <r>
      <rPr>
        <sz val="11"/>
        <rFont val="Arial"/>
        <family val="2"/>
        <charset val="238"/>
      </rPr>
      <t>/h</t>
    </r>
  </si>
  <si>
    <t>H =   7 m</t>
  </si>
  <si>
    <t>NO 50</t>
  </si>
  <si>
    <t>PN6/10</t>
  </si>
  <si>
    <t>1/230V</t>
  </si>
  <si>
    <t>IP44</t>
  </si>
  <si>
    <t>1.10</t>
  </si>
  <si>
    <t>1.11</t>
  </si>
  <si>
    <t>Ispitivanje cjevovoda na tlak i nepropusnost.</t>
  </si>
  <si>
    <t>1.12</t>
  </si>
  <si>
    <t>Punjenje radijatorskog sustava vodom.</t>
  </si>
  <si>
    <t>1.13</t>
  </si>
  <si>
    <t>Balansiranje cijevne mreže i podešavanje termostatskih ventila.</t>
  </si>
  <si>
    <t>TERMOSTATSKI RADIJATORSKI VENTILI:</t>
  </si>
  <si>
    <t>PREMJEŠTANJE KLIMA UREĐAJA</t>
  </si>
  <si>
    <t>2.1</t>
  </si>
  <si>
    <t>Demontaža vanjske jedinice i spojnog cjevovoda.</t>
  </si>
  <si>
    <t>kompleta</t>
  </si>
  <si>
    <t>2.2</t>
  </si>
  <si>
    <t>Servis klima uređaja.</t>
  </si>
  <si>
    <t>2.3</t>
  </si>
  <si>
    <t>Dobava novih odstojnika dužine 15 cm i nosača vanjske jedinice od pocinčanog čeličnog profila te ugradnja na vanjskom zidu.</t>
  </si>
  <si>
    <t>2.4</t>
  </si>
  <si>
    <t>2.5</t>
  </si>
  <si>
    <t>Montaža vanjskih jedinica.</t>
  </si>
  <si>
    <t>2.6</t>
  </si>
  <si>
    <t>Puštanje klima uređaja u pogon od strane ovlaštenog servisera.</t>
  </si>
  <si>
    <t>2.7</t>
  </si>
  <si>
    <t>Dobava i ugradnja bakrenih cijevi za odvod kondenzata iz klima uređaja.</t>
  </si>
  <si>
    <t>Cu Ø 22 x 1</t>
  </si>
  <si>
    <t>2.8</t>
  </si>
  <si>
    <t>Tehničke karakteristike:</t>
  </si>
  <si>
    <t>Toplinski učin grijanja 6.3 kW</t>
  </si>
  <si>
    <t>Toplinski učin hlađenja 5.2 kW</t>
  </si>
  <si>
    <t>Stavka obuhvaća ovjesni pribor (nosače), bakrene cijevi za radni medij dužine 6 m, te cijevi za odvod kondenzata dužine 5 m, te puštanje u pogon od strane ovlaštenog servisera.</t>
  </si>
  <si>
    <t>PREMJEŠTANJE KLIMA UREĐAJA:</t>
  </si>
  <si>
    <t>PLINSKA INSTALACIJA</t>
  </si>
  <si>
    <t>3.1</t>
  </si>
  <si>
    <t>Zatvaranje plinovoda na glavnom ventilu u cesti ispred ulaska plinovoda na predmetnu česticu. Obavještavanje koncesionara Energo d.o.o. Rijeka o planiranom zahvatu, te ishođenje suglasnosti od koncesionara Energo d.o.o. Rijeka.</t>
  </si>
  <si>
    <t>3.2</t>
  </si>
  <si>
    <t xml:space="preserve">Demontaža postojećeg regulacijskog sklopa RS 25 ugrađenog na fasadi pored ulaza u kotlovnicu, te montaža istog regulacijskog sklopa na na novu poziciju udaljenu cca 1 m od postojeće pozicije. </t>
  </si>
  <si>
    <t>3.3</t>
  </si>
  <si>
    <t>Demontaža postojećeg plinomjera G10, te montaža istog plinomjera na novoj lokaciji u kotlovnici udaljnoj cca 3 m od postojeće. Stavka obuhvaća sav potreban spojni i brtveni materijal te pribor za ovješenje.</t>
  </si>
  <si>
    <t>3.4</t>
  </si>
  <si>
    <t>kom.</t>
  </si>
  <si>
    <t>3.5</t>
  </si>
  <si>
    <t>NO32</t>
  </si>
  <si>
    <t>NO25</t>
  </si>
  <si>
    <t>3.6</t>
  </si>
  <si>
    <t>3.7</t>
  </si>
  <si>
    <t>3.8</t>
  </si>
  <si>
    <t>NO32-NO25</t>
  </si>
  <si>
    <t>3.9</t>
  </si>
  <si>
    <t>Dobava i ugradnja termičkih zapornih ventila za ugradnju ispred plinskih trošila.</t>
  </si>
  <si>
    <t>3.10</t>
  </si>
  <si>
    <t>3.11</t>
  </si>
  <si>
    <t>Dobava i ugradnja čeličnih profila i ostalog pričvrsnog materijala za izradu nosača cjevovoda i ostale plinske armature.</t>
  </si>
  <si>
    <t>kg.</t>
  </si>
  <si>
    <t>3.12</t>
  </si>
  <si>
    <t>Čišćenje cjevi čeličnom četkom, miniziranje cjevovoda, oslonaca i ostalih metalnih dijelova podložnih koroziji, dvostrukim premazom temeljne boje.</t>
  </si>
  <si>
    <r>
      <t>m</t>
    </r>
    <r>
      <rPr>
        <vertAlign val="superscript"/>
        <sz val="11"/>
        <rFont val="Arial"/>
        <family val="2"/>
        <charset val="238"/>
      </rPr>
      <t>2</t>
    </r>
  </si>
  <si>
    <t>3.13</t>
  </si>
  <si>
    <t>Ličenje cjevovoda (žutom bojom), armature i nosive konstrukcije pokrivnim premazom u dva sloja.</t>
  </si>
  <si>
    <t>3.14</t>
  </si>
  <si>
    <t>Dobava i ugradnja fiksnih žaluzina za dovod svježeg zraka za izgaranje te prirodnu ventilaciju kotlovnice. Fiksne žaluzine se ugrađuju na ventilacijsku krovnu kupolu na krovu kotlovnice i na ulaznim vratima kotlovnice.</t>
  </si>
  <si>
    <t>FŽ 385X300 UR</t>
  </si>
  <si>
    <t>FŽ 585X450 UR</t>
  </si>
  <si>
    <t>3.15</t>
  </si>
  <si>
    <t>Dobava i ugradnja hidranta za zidnu ugradnju sa ormarićem i 20 m fleksibilne vatrogasne cijevi. Hidrant se postavlja na zid u blizini plinske kotlovnice, a spaja se na najbližu postojeću hidrantsku mrežu. Stavka obuhvaća sav potreban materijal za montažu i instalaciju hidranta (pocinčane cijevi – R2“ - m’ 25, koljena R2“ – kom. 10.).</t>
  </si>
  <si>
    <t>3.16</t>
  </si>
  <si>
    <t>Ispitivanje plinovoda na čvrstoću i nepropusnost, te izdavanje zapisnika o izvršenom ispitivanju.</t>
  </si>
  <si>
    <t>3.17</t>
  </si>
  <si>
    <t>Regulacija instalacije u kotlovnici, probni pogon, izrada i postavljanje natpisnih pločica, upoznavanje osoblja s rukovanjem instalacijom.</t>
  </si>
  <si>
    <t>3.18</t>
  </si>
  <si>
    <t xml:space="preserve">Ishođenje zapisnika i uvjerenja od stručne ustanove za zaštitu na radu i protupožarnu zaštitu o ispitivanju  instalacije plinske kotovnice. </t>
  </si>
  <si>
    <t>PLINSKA INSTALACIJA:</t>
  </si>
  <si>
    <t>REKAPITULACIJA:</t>
  </si>
  <si>
    <t>UKUPNO:</t>
  </si>
  <si>
    <t>PDV (25%):</t>
  </si>
  <si>
    <t>UKUPNO S PDV-om:</t>
  </si>
  <si>
    <t>A.</t>
  </si>
  <si>
    <t>GRAĐEVINSKI RADOVI</t>
  </si>
  <si>
    <t>B.</t>
  </si>
  <si>
    <t>OBRTNIČKI RADOVI</t>
  </si>
  <si>
    <t>C.</t>
  </si>
  <si>
    <t>ELEKTROINSTALACIJE</t>
  </si>
  <si>
    <t>D.</t>
  </si>
  <si>
    <t>TERMOTEHNIČKE INSTALACIJE</t>
  </si>
  <si>
    <t>UKUPNO :</t>
  </si>
  <si>
    <t>SVEUKUPNO :</t>
  </si>
  <si>
    <t>a.) Metalna jednokrilna vrata sa ispunom od žičanog pletiva na sjevernoj fasadi. Vrata dim. 112/220 cm komplet sa vađenjem dovratnika.</t>
  </si>
  <si>
    <t>b.) Vrata kotlovnice. Jednokrilna varta s nadsvjetlom, komplet sa vađenjem dovratnika zid.dim.112/ 320 cm. Obračun po komadu</t>
  </si>
  <si>
    <t xml:space="preserve">c.) Zaštitni "L" profil gromobranske instalacije. Profil dužine cca 150 cm. </t>
  </si>
  <si>
    <t>d.c.) Demontaža ograde od žičanog pletiva na dijelu potpornog zida koji se ruši.Obračun po mt. Uključujući demontažu nosača. Ogradu deponirati do ponovne postave na novom zidu.</t>
  </si>
  <si>
    <t>Isto kao prethodna stavka samo demontaža jednokrilnih vratiju spremišta do kotlovnice. Vrata zid. Dim. 96/208 cm.</t>
  </si>
  <si>
    <t xml:space="preserve">Rušenje pregradnih zidova u kotlovnici. Obostrano ožbukane pregrade. Obračun po m2 bez obzira na vrstu materijala i debljinu. </t>
  </si>
  <si>
    <t>18.</t>
  </si>
  <si>
    <t>19.</t>
  </si>
  <si>
    <t>Demontaža manjih elemenata na fasadi (nosači zastava, natpisne ploče i sl.) Obračun po komadu</t>
  </si>
  <si>
    <t>20.</t>
  </si>
  <si>
    <t>Popravak špaleta demontiranih vanjskih otvora za ugradnju PVC bravarije. Okviri PVC bravarije se montiraju na pozicijama postojeće vanjske bravarije. Jediničnom cijenom mt obuhvaćena je obrada špalete na način,da se nakon demontaže stolarije,preostala žbuka sa špalete otuče do nosivog zida, te se potom površina špalete obradi u gruboj zaribanoj žbuci. Obračun po mt. Količinom stavke je obuhvaćen i popravak praga, odnosno donjeg ruba otvora kao i kompletna zidarska pripomoć svih obrtničkih stavki (uključuje rad i materijal)</t>
  </si>
  <si>
    <t>Zidarski popravak zidne i stropne površine na mjestima porušenoh pregrada u kotlovnici. Izvesti do nivoa glateke žbuke. Obračun po mt.</t>
  </si>
  <si>
    <t>Zidarski popravak fasadne površine na mjestima gdje je otučena oštećena žbuka. Popravak oštećenja sanacijskim mikroarmiranim mortom do ravnine  podloge.</t>
  </si>
  <si>
    <t xml:space="preserve">Isto kao stavka 2 samo izrada podnožja (sokla) na  dodiru s tlom odnosno ravnim krovom. Izvesti u visini 50 cm od poda. Izolacioni sloj je XPS (ekstrudirani polistiren u sloju debljine 8 cm. Zahtijevani koeficijent toplinske provodljivosti λ = 0,033 W/mK. μ = 80,  ρ =30 kg/m3. Lijepi se na prethodno pripremljenu podlogu ljepilom otpornim na vlagu i pričvršćuje se u zid fasadnim vijčanim PVC pričvrsnicama sa čel.uloškom. Dubina sidrenja min 4 cm. Na izolaciju se nanosi sloj vodootpornog ljepila u kojeg se utapa "pancer" mrežica (250 - 300 gr/m2). Površina se izravnava ljepilom. Obračun po m2. </t>
  </si>
  <si>
    <t>Kod izvedbe treba primjeniti kompletan sustav jednog proizvođača i pridržavati se njegovih uputa.</t>
  </si>
  <si>
    <t xml:space="preserve">Pregled i popravak postojeće daščane oplate. Jelova daska II. Klase. Obračun po m2. </t>
  </si>
  <si>
    <t>Dobava i postava vodoodbojne paropropusne folije na površinama kosog krova. Folija vodoodbojnosti W1 i paropropusnosti Sd = 0,02. Spojeve lijepiti difuznom samoljepljivom trakom pripadajućoj odabranoj foliji. Obračun po m2.</t>
  </si>
  <si>
    <t>Dobava i postava parne brane na pod tavana odnosno ravni krov: Upotrijebiti aluminiziranu polietilensku foliju, otpornu na kidanje Sd = 70 m, 90 g/m2 debljine min 0,2 mm. Jedinična cijena m2 uključuje čišćenje površine prije polaganja brane te lijepljenje spojeva samoljepiljivom trakom pripadajućoj odabranoj parnoj brani.</t>
  </si>
  <si>
    <t>Izvedba sloja toplinske izolacije na krovnoj površini od cementne glazure. Toplinska izolacija ploča od kamene vune dvoslojne gustoće, debljine 14 cm.  Polažu se jednoslojno. Sloj visoke gustoće (posebno označen) uvijek mora biti okrenut prema gore.</t>
  </si>
  <si>
    <t>• reakcija na požar: razr. A1 prema HRN EN 13501-1 ili jednakovrijednoj normi.</t>
  </si>
  <si>
    <t>• nosivost parcijalnog točkastog opterećenja PL(5) = 600       N prema HRN EN 12430 ili jednakovrijednoj normi.</t>
  </si>
  <si>
    <t>• tlačna čvrstoća kod 10% deformacije CS(10) = 40 kPa prema HRN EN 826 ili jednakovrijednoj normi.</t>
  </si>
  <si>
    <t>Izrada završnog detalja na bočnim rubovima ravnog krova. Sistemski lim se profilira prema limarskom detalju i pričvršćuje na njega, a membrana se toplim zrakom vari na njega. Obračun po mt.</t>
  </si>
  <si>
    <t>Izrada završnog detalja membrane na spoju sa visećim žlijebom. Sistemski lim  se profilira prema limarskom detalju i pričvršćuje na njega, a membrana se toplim zrakom vari na njega. Obračun po mt.</t>
  </si>
  <si>
    <t>Isto kao prethodna stavka samo spoj krovne površine i vertikalnog neizoliranog zida dimnjaka. Sistemski TPO lim  r.š. 6 cm profilira se tako da se njegov rub uvuče u rešku upiljenu u zid brusilicom, a lim se mehanički pričvršćuje u zid. Upiljena reška i kontakt lima sa podlogom ispunjava se poliuretanskim trajno elastičnim, UV stabilnim kitom. TPO membrana se vrućim zrakom vari na sistemski lim ugrađen u zid. Obračun po mt.detalja.</t>
  </si>
  <si>
    <t>Dobava i postava odzračnika. Jedan odzračnik se postavlja na sjeverozapadnom dijelu krova i dva na jugozapadnom dijelu krovne površine.
Ugradba TPO odzračnika  Odzračnici odgovarajućeg promjera (presjeka 100 mm) mehanički se pričvršćuju za konstrukciju ploče. Na odzračnike se termozavaruje TPO membrana.  Ispod mjesta postavljanja odzračnika ukloniti ili razrezati postojeće izolacijske slojeve do postojeće parne brane.Obračun po kom. ugrađenog odzračnika.</t>
  </si>
  <si>
    <t>Izrada dobava i postava  metalne konstrukcije odzračnika kotlovnice. Odzračnik je konstrukcija od čel.profila tlocrtne dimenzije 45/45 cm, visine 15 cm s limenim četverostrešnim krovom. Na vanjske strane odzračnika montiraju se tipske ventilacijske rešetke dim 450/150 mm. opremljene protuinsektnom mrežicom.</t>
  </si>
  <si>
    <t xml:space="preserve"> Konstrukcija se montira na betonski rub odzračnika nakon postavljanja TPO membrane krova. </t>
  </si>
  <si>
    <t xml:space="preserve">Jedinična cijena komada uključuje uzimanje mjera na licu mjesta, izradu i postavljanje elementa, te kompletnu antikorozivno i završno ličenje.  </t>
  </si>
  <si>
    <t>Ostakljena stijena ulaza. Stijena po vertikali podijeljena u 4 polja. Dva donja polja se otvaraju otklopno, a dva gornja su fiksna. Zid.dim 150/300 cm. U svemu kao u uvodu te prema  shemi PVC bravarije 3.</t>
  </si>
  <si>
    <t xml:space="preserve">Dvokrilna ostakljena vrata s dvodjelnim nadsvjetlom jugoistočne fasade. Donji dio vratiju je pun od izo panela kao prethodne stavke, a gornji dio je ostakljen. Donji dio nadsvjetla se otvara otklopno, putem "Ventus" mehanizma, a gornji dio je fiksan. Oprema protupaničnim okovom (protupanik letva) i cil.bravom s dva ključa. Jedno krilo koje se otvara ima uređaj za samozatvaranje. U svemu ostalom kao uvodu. Zid.dim 178/400 cm. Prema shemi PVC bravarije 5. </t>
  </si>
  <si>
    <t>Jednokrilna ostakljena vrata s ostakljenim nadsvjetlom. Vrata kuhinje. Donji dio vratiju je pun. Gornji dio vratiju i nadsvjetlo su ostakljeni izo staklom od kojih je unutarnje staklo neprozirno, ornament griz ili mliječno staklo. Nadsvjetlo sa ugrađenom protuinsektnom mrežicom se otvara putem "Ventus" mehanizma. Oprema cilindričnom bravom s dva ključa. Zid.dim 100/300 cm. Prema shemi PVC bravarije 6.</t>
  </si>
  <si>
    <t>Probijanje zazidanog otvora za prozor kotlovnice. Obostrano ožbukana pregrada. Obračun po m2 bez obzira na vrstu materijala i debljinu pregrade.</t>
  </si>
  <si>
    <t>Demontaža krovnog pokrova od valovitih salonit ploča. Pažljiva demontaža bez lomljenja i  razbijanja ploča kod demontaže i skidanja s krova. Pri rukovanju s pločama voditi računa da se radi o opasnom otpadu i da svakako treba izbjeći pojavu azbestne prašine. Obračun po m2. Jedinična cijena uključuje demontažu sljemenjaka i demontažu katranske ljepenke.</t>
  </si>
  <si>
    <r>
      <t xml:space="preserve">d.) Dobava i postava betonskog željeza. Obračun po kg. Jediničnom cijenom stavke je obuhvaćeno sidrenje novog vijenca u postojeći armirano betonski zid. Sidrenje izvesti na način da se svrdlom </t>
    </r>
    <r>
      <rPr>
        <sz val="10"/>
        <rFont val="Symbol"/>
        <family val="1"/>
        <charset val="2"/>
      </rPr>
      <t xml:space="preserve">f </t>
    </r>
    <r>
      <rPr>
        <sz val="10"/>
        <rFont val="Arial"/>
        <family val="2"/>
        <charset val="238"/>
      </rPr>
      <t xml:space="preserve"> 10 mm u vrhu izbuše bušotine dubine cca 10 cm, linijski izmaknuto na razmaku cca 20 cm. U bušotine se nabiju sidra od ČBR </t>
    </r>
    <r>
      <rPr>
        <sz val="10"/>
        <rFont val="Symbol"/>
        <family val="1"/>
        <charset val="2"/>
      </rPr>
      <t xml:space="preserve">f </t>
    </r>
    <r>
      <rPr>
        <sz val="10"/>
        <rFont val="Arial"/>
        <family val="2"/>
        <charset val="238"/>
      </rPr>
      <t xml:space="preserve"> 10, dužine 25 cm. Vijenac se armira sa 4 </t>
    </r>
    <r>
      <rPr>
        <sz val="10"/>
        <rFont val="Symbol"/>
        <family val="1"/>
        <charset val="2"/>
      </rPr>
      <t>f</t>
    </r>
    <r>
      <rPr>
        <sz val="10"/>
        <rFont val="Arial"/>
        <family val="2"/>
        <charset val="238"/>
      </rPr>
      <t xml:space="preserve"> 8 ČBR i vilicama </t>
    </r>
    <r>
      <rPr>
        <sz val="10"/>
        <rFont val="Symbol"/>
        <family val="1"/>
        <charset val="2"/>
      </rPr>
      <t xml:space="preserve">f </t>
    </r>
    <r>
      <rPr>
        <sz val="10"/>
        <rFont val="Arial"/>
        <family val="2"/>
        <charset val="238"/>
      </rPr>
      <t>8/30 cm.</t>
    </r>
  </si>
  <si>
    <t>Zidarski popravak poda kotlovnice nakon srušenih pregrada. Poravnavanje podloge  cem mortom i izrada cem. glazure kao završnog poda. Obračun po m2. Jedinična cijena uključuje odmašćivanje postojeće površne mehaničkim i kemijskim putem, te premaz SN vezom prije izrade glazure.</t>
  </si>
  <si>
    <t>Dobava izrada i postava tankoslojnog kontaktnog sustava kontaktne fasade (ETICS) Osnova fasade je izolacioni sloj od teške mineralne vune dvoslojne gustoće debljine 8 cm prema HRN EN 13162 ili jednakovrijednoj normi .Zahtijevani koeficijent toplinske provodljivosti λ = 0,032 W/mK. μ = 1,00,  ρ =10 kg/m3. Klasa negorivosti A1. Način postavljanja je slijedeći. Površina se grundira sredstvom koje propisuje proizvođač.  Po dnu fasadne površine, odnosno po gornjem rubu podnožja - sokla fasade postavlja se podnožni aluminijski "sockel-profil" širine kao i debljina izolacije. Profil se pričvršćuje u bet. zid vijcima od inox čelika na svakih 40 cm. Ploče vune se lijepe na zid na način da se vertikalne spojnice ploča izmiču.</t>
  </si>
  <si>
    <t xml:space="preserve">Nakon lijepljenja ploča i sušenja od 24 h (odnosno kako preporučuje proizvođač) vrši se mehaničko pričvršćenje vijčanim spojnicama. Broj pričvrsnih spojnica po m2 površine potrebno je dokazati statičkim proračunom koji je dužan naručiti izvođač. Kako se zgrada nalazi u zoni  udara vjetra, predpostavka je da će trebati 8 pričvrsnica po m2 na uglovima zgrade i na potezima od 4 m od uglova, dok će na preostalim površinama biti potrebno 6 pričvrsnica po m2. </t>
  </si>
  <si>
    <t xml:space="preserve">Prvi sloj nanijeti mort zupčastom gladilicom i lagano utisnuti 160 gr. staklenu mrežicu tako da mrežica ostane vidljiva. Na osušeni sloj za izravnavanje izvesti dijagonalna armiranja uglova otvora vrata i prozora armaturnim trakama min. dim. 20 x 40 cm, a sve otvore, kutove i istake dodatno ojačati postavljanjem kutnih profila. Drugi sloj nanijeti najkasnije 24 sata od umetanja mrežice tako da položaj mrežice bude u gornjoj trećini armaturnog sloja. Na površini sloja ne smiju se vidjeti niti ocrtavati obrisi mrežice. </t>
  </si>
  <si>
    <t>Nakon izrade podloge ispitati ravnost podloge. Naručitelj zahtjeva iznadprosječnu ravnost s maksimalnim odstupanjem od 2mm na razmaku mjernih točaka od 2m.</t>
  </si>
  <si>
    <t xml:space="preserve">Obračun po m2. Otvori površine do 3 m2 se ne odbijaju. Kod otvora većih od 3m2 odbija se površina koja prelazi 3 m2, a špalete se ne dodaju. Sve prodore kroz fasadno platno, plinske cijevi , kablove  i nosače vanjskih klima jedinica i sl.potrebno je brtviti odgovarajućim kitovima za garantiranu vodonepropusnost. </t>
  </si>
  <si>
    <t>Dobava i izrada završnog dekorativnog sloja na soklu fasade otpornog na mehaničke udare -imitacija kulira  u tonu i izboru nijanse po izboru konzervatora (površine zidova suterena i potez fasade visine 107 cm od pločnika - prema postoejćem soklu fasade). Obračun po m2.</t>
  </si>
  <si>
    <t>Izrada dobava i postava cijevi presjeka 110 mm. Odvodna cijev ostalih ležećih i visećih krovnih žlijebova. Obračun po mt uključujči dobavu i postavu obujmica na svakih 2,0 m, te izradu spoja na odvodnu ljevanoželjeznu cijev i izradu spoja na  krovni žlijeb.</t>
  </si>
  <si>
    <t>d.) Prozorske klupčice otvora širine 140 cm.</t>
  </si>
  <si>
    <t>e.) Prozorske klupčice otvora širine 100 cm.</t>
  </si>
  <si>
    <t>f.) Prozorske klupčice otvora širine 80 cm.</t>
  </si>
  <si>
    <t>Izrada postava i završna obrada maski radijatora. Zadržavaju se maske radijatora u sjeveroistočnoj vrtićkoj grupi. U ostalim vrtićkim grupama demontiraju se postojeće maske i izrađuju nove. Maske se postavljaju na svim ostalim radijatorima  objekta, dakle u svim prostorijama gdje postoje osim u sjeveroistočnoj vrtićkoj grupi. Maska se izrađuje prema postojećim maskama u sjeveroistočnoj vrtićkoj grupi. Bočne stranice su pune . Prednja strana je puni okvir s ispunom od vertikalnih letvica. Na mjestu termostatskog ventila dolazi orez dim. 10/10 cm, odnosno prema dimenzijama ventila. Prednja maska je dodignuta od poda  10 cm (čišćenje). Gornja pokrovna ploča je perforirana. Jedinična cijena komada obuhvaća,eventualnu demontažu postoječe maske, uzimanje mjera na licu mjesta, izradu, postavu, uključujući sav pričvrsni materijal i završnu obradu kompletne maske. Furnirane bočne strane lakirane, a boja prednje maske u bijeloj boji. Obračun po komadu.</t>
  </si>
  <si>
    <t>Dobava i postava sloja mineralne vune debljine 12 cm na  podgled stropova suterena. Zahtijevani koeficijent toplinske provodljivosti λ = 0,032 W/mK. μ = 1,00,  ρ =10 kg/m3. Klasa negorivosti A1.Obračun po m2.</t>
  </si>
  <si>
    <t xml:space="preserve">Dobava i postavljanje visokokvalitetne ekološke jednoslojne hidroizolacijske membrane. Primjeniti krovni sistem sa TPO membranom koja se na pripadajuće limene opšave vari toplim zrakom Membrana TPO u bijeloj reflektirajućoj boji, trajno otporna na UV zrake, leteći plamen i žareću toplinu. Primjeniti sistem jednog proizvođača koji mora odgovarati  HRN EN 13501-5:2009, BROOF t1  ili jednakovrijednoj normi. Membrana je punoplošno armirana gustim poliesterskim pletivom, potpuno homogene i trajno stabilne strukture cijelog presjeka od TPO-a, bez mogućnosti delaminacije membrane. </t>
  </si>
  <si>
    <t>Demontaža ograde od žičanog pletiva sa dijela potpornog zida koji se ruši, te naknada postava iste ograde na novi zid. Nosači ograde su čel.antikorozivno zaštićeni tipski "T" profil 30/30/4 mm, dužine 120 cm, koji se postavljaju na odgovarajućem razmaku. Između njih se rasteže po vrhu,pri dnu i po sredini plastificirana čel zica presjeka 4 mm. Na žicu se veže plastificirano "kokošje" pletivo širine 120 cm.. Biti će potrebno dobaviti  i ugraditi 5 nosača i cca 4,80 m "kokošjeg" pletiva. Obračun po mt.</t>
  </si>
  <si>
    <t>Dobava i postava fasadnih tendi. Tende su aluminijska konstrukcija. Platno je akrilno boje i dezena po izboru konzervatora. Horizontalni istak tende 150 cm. Pokretanje mehanizma je elektromotorno s daljinskim upravljačem. Svaka tenda ima senzor za vjetar (automatsko zatvaranje). Oprema je priborom za ručno otvaranje u slučaju nužde. Sve komplet finalno montirano uključujući elektromotorni mehanizam, spremno za upotrebu. Tenda prekriva tri otvora boravka. Mjere uzeti na licu mjesta. Dužina tende 780 cm. Obračun po komadu.</t>
  </si>
  <si>
    <t>Ličenje unutrašnjih zidova na starom naliču ili novoj žbuci. Priprema podloge gletanjem i brušenjem do potpuno glatke i ravne površine i dovoljan broj premaza disperzivnim bojama do čistog i jasnog tona. Obračun po m2 uključujući laku skelu.</t>
  </si>
  <si>
    <t>Ličenje postojeće bravarije ograda vanjskih stubišta. Skidanje starog naličja mehaničkim ili kemijskim putem, dvostruki premaz antikorozivnom zaštitom i završno ličenje akrilnim premazima u dovoljnom broju nanosa do čistog i jasnog tona. Boja i ton po izboru konzervatora. Jedinična cijena uključuje izradu minimalno 4 uzorka boje i tona. Način obračuna jednostavna bravarija sa horizontalnim i vertikalnim prečkama, obračunava se jednostrana površina ograda.</t>
  </si>
  <si>
    <t xml:space="preserve">Dobava i ugradnja novog termostatskog radijatorskog ventila (ravni/kutni) s termostatskom glavom. Termostatska glava masivne izvedbe, protiv vandalizma i neovlaštenog rukovanja
s osjetnikom na tekućinu za  termostatske ventile i armature koje su predviđeni za termostatski pogon. Montaža, demontaža i podešavanje željene temperature moguće samo specijalnim alatom.
Podešena vrijednost zaštićena od mijenjanja
Pokriveno namještanje u zaštićenom stanju
s automatskom zaštitom od smrzavanja
Područje temperature:     8–26 °C. Stavka obuhvaća kompletan materijal potreban za ugranju na postojeće radijatore, redukcije i brtveni materijal. </t>
  </si>
  <si>
    <t xml:space="preserve">Dobava i ugradnja cirkulacijske crpke, s prirubnicama i protuprirubnicama i ostalim spojnim i brtvenim materijalom. </t>
  </si>
  <si>
    <t>Dobava novih spojnih izoliranih bakrenih cjevovoda za postojeće klima uređaje.</t>
  </si>
  <si>
    <t>Dobava i ugradnja split klima uređaja  za ugradnju u kuhinju.</t>
  </si>
  <si>
    <t>Dobava i ugradnja korektora protoka  u Ex izvedbi  sa ožičenjem.</t>
  </si>
  <si>
    <t xml:space="preserve">Dobava i ugradnja aluminijskog radijatora, toplinskog učina članka 159 W, u bijeloj boj sa ukupno 10 članaka ukupne ogrijevne vrijednosti 1590 W. Radijator isporučiti sa termostatskim radijatorskim ventilom, detentorom, odzračnim i ispusnim ventilom te ovjesnim priborom. </t>
  </si>
  <si>
    <t>1.14</t>
  </si>
  <si>
    <t>Dobava i ugradnja bešavnih čeličnih cijevi za plinsku instalaciju, standard DIN 2448 ili jednakovrijedna norma, materijal prema DIN 1629  ili jednakovrijedna norma, kompletno sa spojnim i pričvrsnim materijalom, kao i materijalom za zavarivanje.</t>
  </si>
  <si>
    <t>Dobava i ugradnja cijevnih čeličnih lukova 90o iz Č.1212, prema DIN 2605  ili jednakovrijedna norma, sa spojnim i pričvrsnim materijalom.</t>
  </si>
  <si>
    <t>Dobava i ugradnja cijevnih čeličnih T komada iz Č.1212, prema DIN 2605 ili jednakovrijedna norma, sa spojnim i pričvrsnim materijalom.</t>
  </si>
  <si>
    <t>Dobava i ugradnja cijevnih čeličnih redukcija iz Č.1212, prema DIN 2605 ili jednakovrijedna norma, sa spojnim i pričvrsnim materijalom.</t>
  </si>
  <si>
    <t>Dobava i ugradnja kuglaste slavine za plin NP16, prema DIN 30681 ili jednakovrijedna norma, atestirane, sa DIN - DVGW oznakom s vijcima, maticama, protuprirubnicama prema DIN 2633 ili jednakovrijedna norma i brtvenim materijalom.</t>
  </si>
  <si>
    <t xml:space="preserve">TROŠKOVNIK SA OPISOM RADOVA </t>
  </si>
  <si>
    <t>Dobava i ugradnja - Razdjelnik kotlovnice +RKOT potrebno ugraditi novi metalni nadžbukni sa neprozirnim vratima. Na vratima razdjelnika montirati sklopku koja djeluje na isključenje el. napajanja razdjelnika. Sukladno strujnoj shemi razdjelnik sadržava slijedeću opremu:</t>
  </si>
  <si>
    <t>Dobava i ugradnja kabela NYM 3x2,5, za spajanje plinskog kotla, priključnica  polaganje u tvrdu instalacijsku cijev</t>
  </si>
  <si>
    <t>Dobava i ugradnja kabela NYM 3x1,5, za spajanje nove pumpe, rasvjete, polaganje u tvrdu instalacijsku cijev</t>
  </si>
  <si>
    <t>Dobava i ugradnja  tvrde instalacijske cijevi D20, spojnice, koljena, nosači za nadžbuknu ugradnju</t>
  </si>
  <si>
    <t>Dobava i ugradnja sigurnosne protupanične LED armature, protueksplozijska zaštita, Ex d IIC T6 Gb, autonomije minimalno 1h, u cijenu uključiti kabel NYM 3x1,5 za spajanje armature na razdjelnik kotlovnice (cca. 6m). Ugradnja iznad vrata kotlovnice.</t>
  </si>
  <si>
    <t>Dobava i ugradnja sigurnosne protupanične LED armature, autonomije 1h, u cijenu uključiti kabel NYM 3x1,5 za spajanje armature na razdjelnik kotlovnice (cca. 6m). Ugradnja iznad vrata hodnika kotlovnice.</t>
  </si>
  <si>
    <t>Zamjena postojećeg brojila električne energije sa brojilom koje ima digitalni impulsni izlaz. Brojilo pribavlja HEP-ODS Elektroprimorje</t>
  </si>
  <si>
    <r>
      <rPr>
        <sz val="12"/>
        <color theme="1"/>
        <rFont val="Times New Roman"/>
        <family val="1"/>
      </rPr>
      <t xml:space="preserve">Dobava i ugradnja, </t>
    </r>
    <r>
      <rPr>
        <sz val="12"/>
        <rFont val="Times New Roman"/>
        <family val="1"/>
      </rPr>
      <t>konfiguriranja, ispitivanja, puštanja u rad i primopredaje opreme te sav potreban materijal i eventualna dodatna oprema za ugradnju (nadžbukne kutije, besprekidna napajanja, ispravljači, osigurači, kabeli, i slično). Oprema opisana u poglavlju 2.7. glavnog elektrotehničkog projekta. Za nadžbukno ugrađenu opremu mora se zadovoljiti minimalno IP54 stupanj zaštite. Podaci očitavanja sadrže potrošnju aktivne električne energije u kWh za višu i nižu tarifu te potrošnju reaktivne "jalove" električne energije kVArh.</t>
    </r>
  </si>
  <si>
    <r>
      <rPr>
        <sz val="12"/>
        <color theme="1"/>
        <rFont val="Times New Roman"/>
        <family val="1"/>
      </rPr>
      <t>Dobava i ugradnja,</t>
    </r>
    <r>
      <rPr>
        <sz val="12"/>
        <rFont val="Times New Roman"/>
        <family val="1"/>
      </rPr>
      <t xml:space="preserve"> instalacije, konfiguriranja, ispitivanja i usklađivanja sa opremom u nadziranom objektu, puštanja u rad te primopredaje svakog softverskog sustava. Cjelokupni sustav spaja se na postojeći sustav naručitelja.</t>
    </r>
  </si>
  <si>
    <r>
      <rPr>
        <sz val="12"/>
        <color theme="1"/>
        <rFont val="Times New Roman"/>
        <family val="1"/>
      </rPr>
      <t>Dobava i ugradnja</t>
    </r>
    <r>
      <rPr>
        <sz val="12"/>
        <color theme="4"/>
        <rFont val="Times New Roman"/>
        <family val="1"/>
        <charset val="238"/>
      </rPr>
      <t xml:space="preserve"> </t>
    </r>
    <r>
      <rPr>
        <sz val="12"/>
        <rFont val="Times New Roman"/>
        <family val="1"/>
      </rPr>
      <t>Kabel</t>
    </r>
    <r>
      <rPr>
        <sz val="12"/>
        <color theme="4"/>
        <rFont val="Times New Roman"/>
        <family val="1"/>
        <charset val="238"/>
      </rPr>
      <t>a</t>
    </r>
    <r>
      <rPr>
        <sz val="12"/>
        <rFont val="Times New Roman"/>
        <family val="1"/>
      </rPr>
      <t xml:space="preserve"> NYM 3x2,5 za spajanje elektromotora tendi na GRO razdjelnik, polaganje u tvrde instalacijske cijevi. U GRO ugraditi 1xC16 prekidač za zaštitu kabela tendi.</t>
    </r>
  </si>
  <si>
    <r>
      <rPr>
        <sz val="12"/>
        <color theme="1"/>
        <rFont val="Times New Roman"/>
        <family val="1"/>
      </rPr>
      <t>Dobava i ugradnja</t>
    </r>
    <r>
      <rPr>
        <sz val="12"/>
        <rFont val="Times New Roman"/>
        <family val="1"/>
      </rPr>
      <t xml:space="preserve"> tvrde instalacijske cijevi D20, spojnice, koljena, nosači za nadžbuknu ugradnju</t>
    </r>
  </si>
  <si>
    <r>
      <rPr>
        <sz val="12"/>
        <color theme="1"/>
        <rFont val="Times New Roman CE"/>
        <charset val="238"/>
      </rPr>
      <t>Dobava i ugradnja</t>
    </r>
    <r>
      <rPr>
        <sz val="12"/>
        <color theme="4"/>
        <rFont val="Times New Roman CE"/>
        <charset val="238"/>
      </rPr>
      <t xml:space="preserve"> </t>
    </r>
    <r>
      <rPr>
        <sz val="12"/>
        <rFont val="Times New Roman CE"/>
        <charset val="238"/>
      </rPr>
      <t>fiksnog spoja za priključenje motora tendi:
jugozapadna fasada: 3 kom
Točne pozicije tendi prikazane su na podlogama arhitektonskog projekta - jugozapadna fasada</t>
    </r>
  </si>
  <si>
    <t>Dobava i ugradnja dvosmjernog tipkala za upravljanje tendama, nadžbukna ugradnja. U cijenu uključiti sav potreban spojni materijal za upravljanje motorom tende.</t>
  </si>
  <si>
    <r>
      <rPr>
        <sz val="12"/>
        <color theme="1"/>
        <rFont val="Times New Roman"/>
        <family val="1"/>
      </rPr>
      <t xml:space="preserve">Dobava i ugradnja </t>
    </r>
    <r>
      <rPr>
        <sz val="12"/>
        <rFont val="Times New Roman"/>
        <family val="1"/>
      </rPr>
      <t xml:space="preserve">okruglog vodiča od nehrđajućeg čelika </t>
    </r>
    <r>
      <rPr>
        <sz val="12"/>
        <rFont val="Calibri"/>
        <family val="2"/>
      </rPr>
      <t>φ</t>
    </r>
    <r>
      <rPr>
        <sz val="12"/>
        <rFont val="Times New Roman"/>
        <family val="1"/>
      </rPr>
      <t>8mm, za vertikalne odvode, postavljaju se podžbukno. Spoj ide direktno na uzemljivač pa na mjerni spoj i dalje do krovne hvataljke. Mjerni spoj se izvodi ugradnjom u zid.</t>
    </r>
  </si>
  <si>
    <r>
      <rPr>
        <sz val="12"/>
        <color theme="1"/>
        <rFont val="Times New Roman"/>
        <family val="1"/>
      </rPr>
      <t>Dobava i ugradnja</t>
    </r>
    <r>
      <rPr>
        <sz val="12"/>
        <rFont val="Times New Roman"/>
        <family val="1"/>
      </rPr>
      <t xml:space="preserve"> zaštitne trake ili zaštitni sloj "bitumen", od spoja na postojeću traku do visine 20cm iznad izlaza iz poda novog okruglog vodiča odvoda. U cijenu uključiti spojnicu uzemljivača i odvoda od nehrđajućeg čelika.</t>
    </r>
  </si>
  <si>
    <r>
      <rPr>
        <sz val="12"/>
        <color theme="1"/>
        <rFont val="Times New Roman"/>
        <family val="1"/>
      </rPr>
      <t>Dobava i ugradnja</t>
    </r>
    <r>
      <rPr>
        <sz val="12"/>
        <rFont val="Times New Roman"/>
        <family val="1"/>
      </rPr>
      <t xml:space="preserve"> kutije mjernog spoja za okrugli vodič, kutija se ugrađuje u fasadu na visinu 150cm od gotovog poda. Potrebno je u kutiji predvidjeti zaštitu od neželjenog toplinskog mosta - toplinska izolacija fasade. Materijal kutije je nehrđajući čelik. Mjerni spoj izvesti spojnicama za  inox vodič φ8mm. Obratiti pozornost da je mjerni spoj lako dostupan i rastavljiv.</t>
    </r>
  </si>
  <si>
    <r>
      <rPr>
        <sz val="12"/>
        <color theme="1"/>
        <rFont val="Times New Roman"/>
        <family val="1"/>
      </rPr>
      <t>Dobava i ugradnja</t>
    </r>
    <r>
      <rPr>
        <sz val="12"/>
        <rFont val="Times New Roman"/>
        <family val="1"/>
      </rPr>
      <t xml:space="preserve"> križne spojnice za aluminijski vodič φ8mm</t>
    </r>
  </si>
  <si>
    <r>
      <rPr>
        <sz val="12"/>
        <color theme="1"/>
        <rFont val="Times New Roman"/>
        <family val="1"/>
      </rPr>
      <t>Dobava i ugradnja</t>
    </r>
    <r>
      <rPr>
        <sz val="12"/>
        <rFont val="Times New Roman"/>
        <family val="1"/>
      </rPr>
      <t xml:space="preserve"> zidnog nosača od nehrđajućeg čelika s vijkom, za okrugli vodič </t>
    </r>
    <r>
      <rPr>
        <sz val="12"/>
        <rFont val="Calibri"/>
        <family val="2"/>
      </rPr>
      <t>φ</t>
    </r>
    <r>
      <rPr>
        <sz val="12"/>
        <rFont val="Times New Roman"/>
        <family val="1"/>
      </rPr>
      <t>8mm, nosač se montira svakih 1,5m po visini odvoda sustava zaštite od djelovanja munje. .</t>
    </r>
  </si>
  <si>
    <r>
      <rPr>
        <sz val="12"/>
        <color theme="1"/>
        <rFont val="Times New Roman"/>
        <family val="1"/>
      </rPr>
      <t>Dobava i ugradnja</t>
    </r>
    <r>
      <rPr>
        <sz val="12"/>
        <rFont val="Times New Roman"/>
        <family val="1"/>
      </rPr>
      <t xml:space="preserve"> nosača, okruglog vodiča φ8mm, od nehrđajućeg čelika za rubni lim debljine do 5mm za učvršćivanje odvoda na opšavni lim krova.</t>
    </r>
  </si>
  <si>
    <r>
      <rPr>
        <sz val="12"/>
        <color theme="1"/>
        <rFont val="Times New Roman"/>
        <family val="1"/>
      </rPr>
      <t>Dobava i ugradnja</t>
    </r>
    <r>
      <rPr>
        <sz val="12"/>
        <color theme="4"/>
        <rFont val="Times New Roman"/>
        <family val="1"/>
        <charset val="238"/>
      </rPr>
      <t xml:space="preserve"> </t>
    </r>
    <r>
      <rPr>
        <sz val="12"/>
        <rFont val="Times New Roman"/>
        <family val="1"/>
      </rPr>
      <t>okruglog vodiča od aluminija φ8mm, za krovne hvataljke, postavljanje na nosače.</t>
    </r>
  </si>
  <si>
    <r>
      <rPr>
        <sz val="12"/>
        <color theme="1"/>
        <rFont val="Times New Roman CE"/>
        <charset val="238"/>
      </rPr>
      <t>Dobava i ugradnja</t>
    </r>
    <r>
      <rPr>
        <sz val="12"/>
        <rFont val="Times New Roman CE"/>
        <charset val="238"/>
      </rPr>
      <t xml:space="preserve"> nosača okruglog vodiča φ8mm za crijep-mediteran i sljemenike.</t>
    </r>
  </si>
  <si>
    <r>
      <rPr>
        <sz val="12"/>
        <color theme="1"/>
        <rFont val="Times New Roman CE"/>
        <charset val="238"/>
      </rPr>
      <t>Dobava i ugradnja</t>
    </r>
    <r>
      <rPr>
        <sz val="12"/>
        <color theme="4"/>
        <rFont val="Times New Roman CE"/>
        <charset val="238"/>
      </rPr>
      <t xml:space="preserve"> </t>
    </r>
    <r>
      <rPr>
        <sz val="12"/>
        <rFont val="Times New Roman CE"/>
        <charset val="238"/>
      </rPr>
      <t>nosača okruglog vodiča φ8mm za lindu crijepa-mediteran.</t>
    </r>
  </si>
  <si>
    <r>
      <rPr>
        <sz val="12"/>
        <color theme="1"/>
        <rFont val="Times New Roman CE"/>
        <charset val="238"/>
      </rPr>
      <t>Dobava i ugradnja</t>
    </r>
    <r>
      <rPr>
        <sz val="12"/>
        <color theme="4"/>
        <rFont val="Times New Roman CE"/>
        <charset val="238"/>
      </rPr>
      <t xml:space="preserve"> </t>
    </r>
    <r>
      <rPr>
        <sz val="12"/>
        <rFont val="Times New Roman CE"/>
        <charset val="238"/>
      </rPr>
      <t>nosača i izrada štapnih hvataljki koje nadvisuju dimnjake za 20cm sukladno projektu. 
Hvataljka aluminijske izvedbe D8mm</t>
    </r>
  </si>
  <si>
    <t>Demontaža i zbrinjavanje postojećeg sustava te montaže i spajanja materijala novog odvoda sustava zaštite od djelovanja munje. Za izvođenje radova se koristi postavljena skela za radove sanacije vanjske ovojnice zgrade. Za obavljene radove potrebno je izraditi fotografsku arhivu i predati naručitelju u digitalnom obliku, osobito za one dijelove koji ostaju pod zemljom.</t>
  </si>
  <si>
    <t>Ispitivanje električne instalacije kotlovnice u skladu sa normom 
HRN 60364-6 ili jednakovrijedna norma, uključujući ispitivanje zaštite u slučaju kvara, ispitivanje zaštite izravnog i neizravnog napona dodira, otpora izolacije, uzemljenja  te izdavanje zapisnika o ispitivanju od strane ovlaštene osobe.</t>
  </si>
  <si>
    <t>6.3.</t>
  </si>
  <si>
    <t xml:space="preserve">Fotodokumentacija svih izvedenih radova u digitalnom obliku (na USB-u).
</t>
  </si>
  <si>
    <t xml:space="preserve">REKAPITULACIJA </t>
  </si>
  <si>
    <t xml:space="preserve">Izrada pločnika na  mjestima gdje je porušen. Jedinična cijena m2 uključuje, pripremu odnosno poravnavanje k+amene podloge. Betoniranje bet.podloge u sloju debljine 10 cm betonom C16/20. </t>
  </si>
  <si>
    <t>c.) Membrana podignuta na betonski rub odzrake kotlovnice.</t>
  </si>
  <si>
    <t>d.) Košuljica prodora cijevi kroz krovnu površinu.</t>
  </si>
  <si>
    <t>Ostakljena stijena ulaza s dvojim dvokrilnim vratima, fiksnim srednjim dijelom i  fiksnim nadsvjetlom. Tlocrtno stijena je segmentno razlomljena u 5 dijelova koji čine 1/4 kruga kojem je radijus 235 cm. Podnožje parapeta stijene je puna PVC izo panelka sa slojem toplinske izolacije od poliuretanske pjene debljine 40 mm. Oprema je protupaničnim okovom (protupanik letva) i cilindričnim bravama s  6 ključeva s daljinskim električnim otvaranjem.Vratno krilo koje se otvara prema van opremljeno je uređajem za samozatvaranje. U svemu ostalom kao u uvodu te prema shemi PVC bravarije 1. Zid dim  374/400 cm.</t>
  </si>
  <si>
    <t xml:space="preserve">A.I. RUŠENJA, DEMONTAŽE, ISKOPI  I ODVOZ </t>
  </si>
  <si>
    <t>a.) Opasni otpad. Azbestno cementne ploče. Otpad predati ovlašternoj specijaliziranoj i ovlaštenoj firmi za prijem takvog otpada, a potvrdu o primitku predati naručitelju.</t>
  </si>
  <si>
    <t>b) Preostali građevinski otpad odvesti na ovlašteni deponij udaljenosti do 25 km.</t>
  </si>
  <si>
    <t>čišćenje kotla i popravak stražnjeg otvora za čišćenje (zapekle matice)</t>
  </si>
  <si>
    <t>izraditi novu limenu kapu cijele grupe dimnjaka</t>
  </si>
  <si>
    <t>Radovi na dimovodnom susatvu postojeće plinske kotlovnice, a sve prema zahtjevu ovlaštenog koncesionara za dimnjačarske poslove:</t>
  </si>
  <si>
    <t>zamjeniti vratašca za pregled i vađenje čađe u području sabirača dimnjaka</t>
  </si>
  <si>
    <t>3.19</t>
  </si>
  <si>
    <t>Izrada završnog detalja na spoju krovne površine i vertikalnog zida sa ETICS fasadom. Membrana krovne površine se pričvršćuje za vertikalni zid FeZn profilom. Preko FeZn prrofila na zid se podiže košuljica od menbrane do visine cca 20 cm. Košuljica se prihvača FeZn profilom čiji gornji rub se ugradi brusilicom izrađen utor. Utor s umetnutim profilom se kita poliuretanskim kitom. Sve opisano izvodi se prije postave toplinske izolacije fasade. Izvesti prema detalju. Obračun po mt.</t>
  </si>
  <si>
    <t>Dobava i postava glinenog crijepa oblika mediteran. Jedinična cijena m2 uključuje dobavu i postavu letvane podkonstrukcije, dvostruke letve (uzdužne i poprečne) dobavu i postavu crijepa, uključujući rezanje na uvalama i grebenima, dobavu i postavu odzračnih elemenata (1 kom na svakih 15 - 20 m2 krovne površine), te sav pričvrsni materijal i opremu - pocinčane čavle za pribijanje svakog crijepa, perforiranu protuinsektnu traku na strehi, "češljeve" i sl. Sve komplet finalno postavljeno uz garantiranu vodonepropusnost. Obračun po m2.</t>
  </si>
  <si>
    <t>Demontaža svih zidnih postojećih rasvjetnih armatura, po potrebi produžetak kabela napajanja armature zbog ugradnje toplinske izolacije vanjske ovojnice zgrade. Nakon završetka radova na fasadi vraćanje istih armatura. Sijalice u armaturama zamijeniti fluokompaktnim "štednim" ili LED radi uštede potrošnje električne energije. U cijenu uključiti sav potreban spojni materijal.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</si>
</sst>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 &quot;kn&quot;"/>
    <numFmt numFmtId="166" formatCode="_-* #,##0.00_-;\-* #,##0.00_-;_-* &quot;-&quot;??_-;_-@_-"/>
    <numFmt numFmtId="167" formatCode="_-* #,##0.000_-;\-* #,##0.000_-;_-* &quot;-&quot;??_-;_-@_-"/>
    <numFmt numFmtId="168" formatCode="#,##0.00_ ;\-#,##0.00\ "/>
  </numFmts>
  <fonts count="52">
    <font>
      <sz val="10"/>
      <name val="Arial"/>
      <family val="2"/>
      <charset val="238"/>
    </font>
    <font>
      <b/>
      <sz val="10"/>
      <name val="Arial"/>
      <family val="2"/>
      <charset val="238"/>
    </font>
    <font>
      <sz val="11"/>
      <name val="Arial"/>
      <family val="2"/>
      <charset val="238"/>
    </font>
    <font>
      <b/>
      <sz val="12"/>
      <name val="Arial"/>
      <family val="2"/>
      <charset val="238"/>
    </font>
    <font>
      <sz val="8"/>
      <name val="Arial"/>
      <family val="2"/>
      <charset val="238"/>
    </font>
    <font>
      <sz val="10"/>
      <name val="Arial"/>
      <family val="2"/>
      <charset val="238"/>
    </font>
    <font>
      <b/>
      <sz val="11"/>
      <name val="Arial"/>
      <family val="2"/>
      <charset val="238"/>
    </font>
    <font>
      <sz val="10"/>
      <name val="Helv"/>
    </font>
    <font>
      <sz val="10"/>
      <name val="Symbol"/>
      <family val="1"/>
      <charset val="2"/>
    </font>
    <font>
      <sz val="10"/>
      <color theme="1"/>
      <name val="Arial"/>
      <family val="2"/>
      <charset val="238"/>
    </font>
    <font>
      <sz val="11"/>
      <name val="Times New Roman CE"/>
      <charset val="238"/>
    </font>
    <font>
      <b/>
      <sz val="9"/>
      <name val="Times New Roman CE"/>
      <charset val="238"/>
    </font>
    <font>
      <b/>
      <sz val="12"/>
      <name val="Times New Roman CE"/>
      <family val="1"/>
      <charset val="238"/>
    </font>
    <font>
      <sz val="12"/>
      <name val="Times New Roman CE"/>
      <charset val="238"/>
    </font>
    <font>
      <b/>
      <sz val="11"/>
      <name val="Times New Roman"/>
      <family val="1"/>
      <charset val="238"/>
    </font>
    <font>
      <sz val="11"/>
      <name val="Times New Roman"/>
      <family val="1"/>
      <charset val="238"/>
    </font>
    <font>
      <sz val="14"/>
      <name val="Times New Roman CE"/>
      <charset val="238"/>
    </font>
    <font>
      <b/>
      <sz val="11"/>
      <name val="Times New Roman CE"/>
      <family val="1"/>
      <charset val="238"/>
    </font>
    <font>
      <b/>
      <sz val="12"/>
      <name val="Arial CE"/>
      <family val="2"/>
      <charset val="238"/>
    </font>
    <font>
      <b/>
      <sz val="20"/>
      <name val="Times New Roman CE"/>
      <charset val="238"/>
    </font>
    <font>
      <sz val="9"/>
      <name val="Times New Roman CE"/>
      <charset val="238"/>
    </font>
    <font>
      <b/>
      <sz val="12"/>
      <name val="Times New Roman CE"/>
      <charset val="238"/>
    </font>
    <font>
      <b/>
      <sz val="11"/>
      <name val="Times New Roman CE"/>
      <charset val="238"/>
    </font>
    <font>
      <b/>
      <sz val="14"/>
      <name val="Times New Roman CE"/>
      <family val="1"/>
      <charset val="238"/>
    </font>
    <font>
      <b/>
      <sz val="14"/>
      <name val="Arial CE"/>
      <family val="2"/>
      <charset val="238"/>
    </font>
    <font>
      <sz val="12"/>
      <name val="Times New Roman CE"/>
      <family val="1"/>
      <charset val="238"/>
    </font>
    <font>
      <sz val="12"/>
      <name val="Times New Roman"/>
      <family val="1"/>
    </font>
    <font>
      <b/>
      <i/>
      <sz val="12"/>
      <name val="Times New Roman CE"/>
      <family val="1"/>
      <charset val="238"/>
    </font>
    <font>
      <i/>
      <sz val="12"/>
      <name val="Times New Roman CE"/>
      <family val="1"/>
      <charset val="238"/>
    </font>
    <font>
      <sz val="12"/>
      <name val="Calibri"/>
      <family val="2"/>
    </font>
    <font>
      <b/>
      <sz val="16"/>
      <name val="Arial CE"/>
      <family val="2"/>
      <charset val="238"/>
    </font>
    <font>
      <b/>
      <sz val="16"/>
      <name val="Addressans_PP"/>
      <charset val="238"/>
    </font>
    <font>
      <i/>
      <sz val="16"/>
      <name val="Addressans_PP"/>
    </font>
    <font>
      <b/>
      <sz val="12"/>
      <name val="Arial"/>
      <family val="2"/>
    </font>
    <font>
      <sz val="12"/>
      <name val="Arial CE"/>
      <family val="2"/>
      <charset val="238"/>
    </font>
    <font>
      <sz val="14"/>
      <name val="Arial CE"/>
      <family val="2"/>
      <charset val="238"/>
    </font>
    <font>
      <sz val="11"/>
      <name val="Arial"/>
      <family val="2"/>
    </font>
    <font>
      <sz val="12"/>
      <name val="Times New Roman"/>
      <family val="1"/>
      <charset val="238"/>
    </font>
    <font>
      <sz val="11"/>
      <name val="Calibri"/>
      <family val="2"/>
      <charset val="238"/>
    </font>
    <font>
      <vertAlign val="superscript"/>
      <sz val="11"/>
      <name val="Arial"/>
      <family val="2"/>
      <charset val="238"/>
    </font>
    <font>
      <sz val="12"/>
      <name val="Arial"/>
      <family val="2"/>
      <charset val="238"/>
    </font>
    <font>
      <sz val="11"/>
      <color rgb="FFFF0000"/>
      <name val="Arial"/>
      <family val="2"/>
      <charset val="238"/>
    </font>
    <font>
      <sz val="12"/>
      <color theme="1"/>
      <name val="Times New Roman"/>
      <family val="1"/>
      <charset val="238"/>
    </font>
    <font>
      <sz val="12"/>
      <color theme="1"/>
      <name val="Times New Roman CE"/>
      <family val="1"/>
      <charset val="238"/>
    </font>
    <font>
      <sz val="12"/>
      <color theme="1"/>
      <name val="Times New Roman CE"/>
      <charset val="238"/>
    </font>
    <font>
      <sz val="12"/>
      <color theme="1"/>
      <name val="Times New Roman"/>
      <family val="1"/>
    </font>
    <font>
      <sz val="12"/>
      <color theme="4"/>
      <name val="Times New Roman"/>
      <family val="1"/>
      <charset val="238"/>
    </font>
    <font>
      <sz val="12"/>
      <color theme="4"/>
      <name val="Times New Roman CE"/>
      <charset val="238"/>
    </font>
    <font>
      <b/>
      <sz val="14"/>
      <name val="Arial"/>
      <family val="2"/>
      <charset val="238"/>
    </font>
    <font>
      <sz val="12"/>
      <name val="Arial"/>
      <family val="2"/>
    </font>
    <font>
      <b/>
      <sz val="14"/>
      <name val="Arial CE"/>
      <charset val="238"/>
    </font>
    <font>
      <sz val="14"/>
      <name val="Arial CE"/>
      <charset val="23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7">
    <xf numFmtId="0" fontId="0" fillId="0" borderId="0"/>
    <xf numFmtId="0" fontId="10" fillId="0" borderId="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37" fillId="0" borderId="0">
      <alignment vertical="center"/>
    </xf>
    <xf numFmtId="4" fontId="5" fillId="2" borderId="0">
      <alignment horizontal="right"/>
    </xf>
  </cellStyleXfs>
  <cellXfs count="382">
    <xf numFmtId="0" fontId="0" fillId="0" borderId="0" xfId="0"/>
    <xf numFmtId="49" fontId="0" fillId="0" borderId="0" xfId="0" applyNumberFormat="1" applyAlignment="1" applyProtection="1">
      <alignment horizontal="left" vertical="top"/>
      <protection locked="0"/>
    </xf>
    <xf numFmtId="0" fontId="0" fillId="0" borderId="0" xfId="0" applyFont="1" applyBorder="1"/>
    <xf numFmtId="0" fontId="0" fillId="0" borderId="0" xfId="0" applyFont="1" applyBorder="1" applyAlignment="1">
      <alignment horizontal="center"/>
    </xf>
    <xf numFmtId="164" fontId="0" fillId="0" borderId="0" xfId="0" applyNumberFormat="1" applyBorder="1"/>
    <xf numFmtId="0" fontId="2" fillId="0" borderId="0" xfId="0" applyFont="1"/>
    <xf numFmtId="0" fontId="0" fillId="0" borderId="0" xfId="0" applyBorder="1"/>
    <xf numFmtId="0" fontId="0" fillId="0" borderId="2" xfId="0" applyBorder="1"/>
    <xf numFmtId="0" fontId="0" fillId="0" borderId="0" xfId="0" applyNumberFormat="1" applyAlignment="1">
      <alignment horizontal="justify" vertical="top" wrapText="1"/>
    </xf>
    <xf numFmtId="0" fontId="0" fillId="0" borderId="0" xfId="0" applyNumberFormat="1" applyBorder="1" applyAlignment="1">
      <alignment horizontal="justify" vertical="top" wrapText="1"/>
    </xf>
    <xf numFmtId="0" fontId="0" fillId="0" borderId="2" xfId="0" applyFont="1" applyBorder="1" applyAlignment="1">
      <alignment horizontal="center"/>
    </xf>
    <xf numFmtId="0" fontId="2" fillId="0" borderId="2" xfId="0" applyFont="1" applyBorder="1"/>
    <xf numFmtId="0" fontId="5" fillId="0" borderId="0" xfId="0" applyNumberFormat="1" applyFont="1" applyAlignment="1">
      <alignment horizontal="justify" vertical="top" wrapText="1"/>
    </xf>
    <xf numFmtId="0" fontId="1" fillId="0" borderId="0" xfId="0" applyNumberFormat="1" applyFont="1" applyAlignment="1">
      <alignment horizontal="justify" vertical="top" wrapText="1"/>
    </xf>
    <xf numFmtId="0" fontId="0" fillId="0" borderId="0" xfId="0" applyNumberFormat="1" applyFont="1" applyAlignment="1">
      <alignment horizontal="justify" vertical="top" wrapText="1"/>
    </xf>
    <xf numFmtId="0" fontId="0" fillId="0" borderId="1" xfId="0" applyNumberFormat="1" applyFont="1" applyBorder="1" applyAlignment="1">
      <alignment horizontal="justify" vertical="top" wrapText="1"/>
    </xf>
    <xf numFmtId="0" fontId="0" fillId="0" borderId="2" xfId="0" applyNumberFormat="1" applyBorder="1" applyAlignment="1">
      <alignment horizontal="justify" vertical="top" wrapText="1"/>
    </xf>
    <xf numFmtId="0" fontId="0" fillId="0" borderId="2" xfId="0" applyFont="1" applyBorder="1"/>
    <xf numFmtId="0" fontId="0" fillId="0" borderId="0" xfId="0" applyFont="1"/>
    <xf numFmtId="4" fontId="0" fillId="0" borderId="0" xfId="0" applyNumberFormat="1"/>
    <xf numFmtId="4" fontId="0" fillId="0" borderId="0" xfId="0" applyNumberFormat="1" applyBorder="1"/>
    <xf numFmtId="4" fontId="0" fillId="0" borderId="2" xfId="0" applyNumberFormat="1" applyBorder="1"/>
    <xf numFmtId="4" fontId="0" fillId="0" borderId="0" xfId="0" applyNumberFormat="1" applyBorder="1" applyAlignment="1">
      <alignment horizontal="right"/>
    </xf>
    <xf numFmtId="164" fontId="0" fillId="0" borderId="0" xfId="0" applyNumberFormat="1" applyAlignment="1">
      <alignment horizontal="right"/>
    </xf>
    <xf numFmtId="164" fontId="0" fillId="0" borderId="0" xfId="0" applyNumberFormat="1" applyFont="1" applyAlignment="1">
      <alignment horizontal="right"/>
    </xf>
    <xf numFmtId="164" fontId="0" fillId="0" borderId="2" xfId="0" applyNumberFormat="1" applyBorder="1" applyAlignment="1">
      <alignment horizontal="right"/>
    </xf>
    <xf numFmtId="3" fontId="0" fillId="0" borderId="0" xfId="0" applyNumberFormat="1" applyAlignment="1">
      <alignment horizontal="right"/>
    </xf>
    <xf numFmtId="3" fontId="0" fillId="0" borderId="2" xfId="0" applyNumberFormat="1" applyBorder="1" applyAlignment="1">
      <alignment horizontal="right"/>
    </xf>
    <xf numFmtId="3" fontId="2" fillId="0" borderId="2" xfId="0" applyNumberFormat="1" applyFont="1" applyBorder="1" applyAlignment="1">
      <alignment horizontal="right"/>
    </xf>
    <xf numFmtId="3" fontId="2" fillId="0" borderId="0" xfId="0" applyNumberFormat="1" applyFont="1" applyAlignment="1">
      <alignment horizontal="right"/>
    </xf>
    <xf numFmtId="4" fontId="0" fillId="0" borderId="0" xfId="0" applyNumberFormat="1" applyAlignment="1">
      <alignment horizontal="right"/>
    </xf>
    <xf numFmtId="0" fontId="0" fillId="0" borderId="0" xfId="0" applyAlignment="1">
      <alignment horizontal="right"/>
    </xf>
    <xf numFmtId="4" fontId="0" fillId="0" borderId="0" xfId="0" applyNumberFormat="1" applyAlignment="1">
      <alignment horizontal="right" wrapText="1"/>
    </xf>
    <xf numFmtId="4" fontId="7" fillId="0" borderId="0" xfId="0" applyNumberFormat="1" applyFont="1" applyAlignment="1">
      <alignment horizontal="right" vertical="top"/>
    </xf>
    <xf numFmtId="3" fontId="0" fillId="0" borderId="0" xfId="0" applyNumberFormat="1" applyBorder="1" applyAlignment="1">
      <alignment horizontal="right"/>
    </xf>
    <xf numFmtId="4" fontId="0" fillId="0" borderId="2" xfId="0" applyNumberFormat="1" applyBorder="1" applyAlignment="1">
      <alignment horizontal="right"/>
    </xf>
    <xf numFmtId="4" fontId="0" fillId="0" borderId="0" xfId="0" applyNumberFormat="1" applyFont="1" applyBorder="1" applyAlignment="1">
      <alignment horizontal="right"/>
    </xf>
    <xf numFmtId="4" fontId="2" fillId="0" borderId="2" xfId="0" applyNumberFormat="1" applyFont="1" applyBorder="1" applyAlignment="1">
      <alignment horizontal="right"/>
    </xf>
    <xf numFmtId="4" fontId="2" fillId="0" borderId="0" xfId="0" applyNumberFormat="1" applyFont="1" applyAlignment="1">
      <alignment horizontal="right"/>
    </xf>
    <xf numFmtId="0" fontId="0" fillId="0" borderId="0" xfId="0" applyNumberFormat="1" applyAlignment="1" applyProtection="1">
      <alignment horizontal="justify" vertical="top" wrapText="1"/>
      <protection locked="0"/>
    </xf>
    <xf numFmtId="3" fontId="0" fillId="0" borderId="0" xfId="0" applyNumberFormat="1" applyBorder="1"/>
    <xf numFmtId="0" fontId="0" fillId="0" borderId="0" xfId="0" applyBorder="1" applyAlignment="1">
      <alignment horizontal="center"/>
    </xf>
    <xf numFmtId="4" fontId="0" fillId="0" borderId="2" xfId="0" applyNumberFormat="1" applyFont="1" applyBorder="1" applyAlignment="1">
      <alignment horizontal="right"/>
    </xf>
    <xf numFmtId="0" fontId="0" fillId="0" borderId="2" xfId="0" applyNumberFormat="1" applyFont="1" applyBorder="1" applyAlignment="1">
      <alignment horizontal="justify" vertical="top" wrapText="1"/>
    </xf>
    <xf numFmtId="4" fontId="0" fillId="0" borderId="0" xfId="0" applyNumberFormat="1" applyAlignment="1" applyProtection="1">
      <alignment horizontal="left" vertical="top"/>
      <protection locked="0"/>
    </xf>
    <xf numFmtId="4" fontId="0" fillId="0" borderId="0" xfId="0" applyNumberFormat="1" applyFont="1" applyBorder="1" applyAlignment="1">
      <alignment horizontal="center"/>
    </xf>
    <xf numFmtId="0" fontId="3" fillId="0" borderId="0" xfId="0" applyNumberFormat="1" applyFont="1" applyAlignment="1">
      <alignment horizontal="justify" vertical="top" wrapText="1"/>
    </xf>
    <xf numFmtId="0" fontId="2" fillId="0" borderId="0" xfId="0" applyNumberFormat="1" applyFont="1" applyAlignment="1">
      <alignment horizontal="justify" vertical="top" wrapText="1"/>
    </xf>
    <xf numFmtId="0" fontId="2" fillId="0" borderId="2" xfId="0" applyNumberFormat="1" applyFont="1" applyBorder="1" applyAlignment="1">
      <alignment horizontal="justify" vertical="top" wrapText="1"/>
    </xf>
    <xf numFmtId="3" fontId="0" fillId="0" borderId="2" xfId="0" applyNumberFormat="1" applyBorder="1"/>
    <xf numFmtId="4" fontId="0" fillId="0" borderId="0" xfId="0" applyNumberFormat="1" applyFont="1" applyAlignment="1">
      <alignment horizontal="right"/>
    </xf>
    <xf numFmtId="3" fontId="0" fillId="0" borderId="0" xfId="0" applyNumberFormat="1" applyFont="1" applyAlignment="1">
      <alignment horizontal="right"/>
    </xf>
    <xf numFmtId="0" fontId="0" fillId="0" borderId="0" xfId="0" applyAlignment="1">
      <alignment horizontal="justify" wrapText="1"/>
    </xf>
    <xf numFmtId="0" fontId="0" fillId="0" borderId="0" xfId="0" applyAlignment="1">
      <alignment horizontal="justify"/>
    </xf>
    <xf numFmtId="0" fontId="7" fillId="0" borderId="0" xfId="0" applyFont="1" applyAlignment="1">
      <alignment vertical="top"/>
    </xf>
    <xf numFmtId="49" fontId="0" fillId="0" borderId="0" xfId="0" applyNumberFormat="1" applyBorder="1" applyAlignment="1" applyProtection="1">
      <alignment horizontal="center" vertical="top" wrapText="1"/>
      <protection locked="0"/>
    </xf>
    <xf numFmtId="0" fontId="0" fillId="0" borderId="0" xfId="0" applyAlignment="1"/>
    <xf numFmtId="49" fontId="0" fillId="0" borderId="0" xfId="0" applyNumberFormat="1" applyBorder="1" applyAlignment="1" applyProtection="1">
      <alignment horizontal="justify" vertical="top" wrapText="1"/>
      <protection locked="0"/>
    </xf>
    <xf numFmtId="0" fontId="1" fillId="0" borderId="0" xfId="0" applyFont="1" applyAlignment="1">
      <alignment horizontal="justify" vertical="top" wrapText="1"/>
    </xf>
    <xf numFmtId="0" fontId="7" fillId="0" borderId="0" xfId="0" applyFont="1" applyAlignment="1">
      <alignment horizontal="justify" vertical="top" wrapText="1"/>
    </xf>
    <xf numFmtId="0" fontId="9" fillId="0" borderId="0" xfId="0" applyNumberFormat="1" applyFont="1" applyAlignment="1">
      <alignment horizontal="justify" vertical="top" wrapText="1"/>
    </xf>
    <xf numFmtId="0" fontId="9" fillId="0" borderId="0" xfId="0" applyFont="1" applyAlignment="1">
      <alignment horizontal="justify" vertical="top" wrapText="1"/>
    </xf>
    <xf numFmtId="0" fontId="1" fillId="0" borderId="0" xfId="0" applyNumberFormat="1" applyFont="1" applyBorder="1" applyAlignment="1">
      <alignment horizontal="justify" vertical="top" wrapText="1"/>
    </xf>
    <xf numFmtId="4" fontId="1" fillId="0" borderId="0" xfId="0" applyNumberFormat="1" applyFont="1" applyAlignment="1">
      <alignment horizontal="justify" vertical="top" wrapText="1"/>
    </xf>
    <xf numFmtId="4" fontId="0" fillId="0" borderId="0" xfId="0" applyNumberFormat="1" applyAlignment="1">
      <alignment horizontal="justify" vertical="top" wrapText="1"/>
    </xf>
    <xf numFmtId="0" fontId="0" fillId="0" borderId="0" xfId="0" applyAlignment="1">
      <alignment horizontal="justify" vertical="top" wrapText="1"/>
    </xf>
    <xf numFmtId="0" fontId="5" fillId="0" borderId="0" xfId="0" applyFont="1" applyAlignment="1">
      <alignment horizontal="left" vertical="center" wrapText="1"/>
    </xf>
    <xf numFmtId="0" fontId="0" fillId="0" borderId="0" xfId="0" applyAlignment="1">
      <alignment horizontal="justify" vertical="top" wrapText="1"/>
    </xf>
    <xf numFmtId="0" fontId="0" fillId="0" borderId="0" xfId="0" applyAlignment="1">
      <alignment horizontal="justify" vertical="top" wrapText="1"/>
    </xf>
    <xf numFmtId="0" fontId="10" fillId="0" borderId="0" xfId="1" applyFill="1" applyAlignment="1">
      <alignment horizontal="center" vertical="top"/>
    </xf>
    <xf numFmtId="0" fontId="10" fillId="0" borderId="0" xfId="1" applyFill="1" applyBorder="1" applyAlignment="1">
      <alignment horizontal="justify"/>
    </xf>
    <xf numFmtId="0" fontId="10" fillId="0" borderId="0" xfId="1" applyFill="1" applyAlignment="1">
      <alignment horizontal="left"/>
    </xf>
    <xf numFmtId="166" fontId="0" fillId="0" borderId="0" xfId="2" applyFont="1" applyFill="1" applyAlignment="1">
      <alignment horizontal="right"/>
    </xf>
    <xf numFmtId="0" fontId="10" fillId="0" borderId="0" xfId="1" applyFill="1" applyAlignment="1">
      <alignment horizontal="right"/>
    </xf>
    <xf numFmtId="166" fontId="0" fillId="0" borderId="0" xfId="2" applyFont="1" applyFill="1"/>
    <xf numFmtId="0" fontId="10" fillId="0" borderId="0" xfId="1" applyFill="1"/>
    <xf numFmtId="0" fontId="10" fillId="0" borderId="2" xfId="1" applyFill="1" applyBorder="1" applyAlignment="1">
      <alignment horizontal="center" vertical="top"/>
    </xf>
    <xf numFmtId="0" fontId="10" fillId="0" borderId="2" xfId="1" applyFill="1" applyBorder="1" applyAlignment="1">
      <alignment horizontal="justify"/>
    </xf>
    <xf numFmtId="0" fontId="10" fillId="0" borderId="2" xfId="1" applyFill="1" applyBorder="1" applyAlignment="1">
      <alignment horizontal="left"/>
    </xf>
    <xf numFmtId="0" fontId="12" fillId="0" borderId="0" xfId="1" applyFont="1" applyFill="1" applyAlignment="1">
      <alignment horizontal="center" vertical="top"/>
    </xf>
    <xf numFmtId="0" fontId="13" fillId="0" borderId="0" xfId="1" applyFont="1" applyFill="1" applyAlignment="1">
      <alignment horizontal="left"/>
    </xf>
    <xf numFmtId="0" fontId="13" fillId="0" borderId="0" xfId="1" applyFont="1" applyFill="1"/>
    <xf numFmtId="166" fontId="13" fillId="0" borderId="0" xfId="2" applyFont="1" applyFill="1"/>
    <xf numFmtId="0" fontId="13" fillId="0" borderId="0" xfId="1" applyFont="1" applyFill="1" applyAlignment="1">
      <alignment horizontal="right" vertical="center"/>
    </xf>
    <xf numFmtId="0" fontId="14" fillId="0" borderId="0" xfId="1" applyFont="1" applyFill="1" applyAlignment="1">
      <alignment horizontal="left" vertical="top"/>
    </xf>
    <xf numFmtId="0" fontId="15" fillId="0" borderId="0" xfId="1" applyFont="1" applyFill="1" applyAlignment="1">
      <alignment horizontal="left"/>
    </xf>
    <xf numFmtId="0" fontId="14" fillId="0" borderId="0" xfId="1" applyFont="1" applyFill="1" applyAlignment="1">
      <alignment horizontal="left"/>
    </xf>
    <xf numFmtId="0" fontId="14" fillId="0" borderId="0" xfId="1" applyFont="1" applyFill="1" applyAlignment="1"/>
    <xf numFmtId="166" fontId="10" fillId="0" borderId="0" xfId="2" applyFont="1" applyFill="1"/>
    <xf numFmtId="0" fontId="10" fillId="0" borderId="0" xfId="1" applyFill="1" applyBorder="1" applyAlignment="1">
      <alignment horizontal="justify" vertical="center"/>
    </xf>
    <xf numFmtId="0" fontId="14" fillId="0" borderId="0" xfId="1" applyFont="1" applyFill="1" applyAlignment="1">
      <alignment horizontal="left" vertical="top" wrapText="1"/>
    </xf>
    <xf numFmtId="49" fontId="14" fillId="0" borderId="0" xfId="1" applyNumberFormat="1" applyFont="1" applyFill="1" applyAlignment="1">
      <alignment horizontal="left" vertical="center"/>
    </xf>
    <xf numFmtId="0" fontId="10" fillId="0" borderId="0" xfId="1" applyFont="1" applyFill="1"/>
    <xf numFmtId="3" fontId="14" fillId="0" borderId="0" xfId="1" applyNumberFormat="1" applyFont="1" applyFill="1" applyAlignment="1">
      <alignment horizontal="left"/>
    </xf>
    <xf numFmtId="0" fontId="16" fillId="0" borderId="0" xfId="1" applyFont="1" applyFill="1" applyBorder="1" applyAlignment="1">
      <alignment horizontal="center" vertical="top"/>
    </xf>
    <xf numFmtId="0" fontId="17" fillId="0" borderId="0" xfId="1" applyFont="1" applyFill="1" applyBorder="1" applyAlignment="1">
      <alignment horizontal="left" vertical="top"/>
    </xf>
    <xf numFmtId="0" fontId="18" fillId="0" borderId="0" xfId="1" applyFont="1" applyFill="1" applyBorder="1" applyAlignment="1">
      <alignment horizontal="left" vertical="center"/>
    </xf>
    <xf numFmtId="0" fontId="18" fillId="0" borderId="0" xfId="1" applyFont="1" applyFill="1" applyBorder="1"/>
    <xf numFmtId="166" fontId="18" fillId="0" borderId="0" xfId="2" applyFont="1" applyFill="1" applyBorder="1"/>
    <xf numFmtId="0" fontId="12" fillId="0" borderId="0" xfId="1" applyFont="1" applyFill="1" applyBorder="1" applyAlignment="1">
      <alignment horizontal="left" vertical="center"/>
    </xf>
    <xf numFmtId="166" fontId="12" fillId="0" borderId="0" xfId="2" applyFont="1" applyFill="1" applyBorder="1" applyAlignment="1">
      <alignment vertical="center"/>
    </xf>
    <xf numFmtId="0" fontId="10" fillId="0" borderId="0" xfId="1" applyFont="1" applyFill="1" applyBorder="1"/>
    <xf numFmtId="166" fontId="10" fillId="0" borderId="0" xfId="2" applyFont="1" applyFill="1" applyAlignment="1">
      <alignment horizontal="right"/>
    </xf>
    <xf numFmtId="166" fontId="20" fillId="0" borderId="0" xfId="2" applyFont="1" applyFill="1" applyAlignment="1">
      <alignment horizontal="right"/>
    </xf>
    <xf numFmtId="0" fontId="20" fillId="0" borderId="0" xfId="1" applyFont="1" applyFill="1" applyAlignment="1">
      <alignment horizontal="right"/>
    </xf>
    <xf numFmtId="166" fontId="10" fillId="0" borderId="2" xfId="2" applyFont="1" applyFill="1" applyBorder="1" applyAlignment="1">
      <alignment horizontal="right"/>
    </xf>
    <xf numFmtId="0" fontId="13" fillId="0" borderId="0" xfId="1" applyFont="1" applyFill="1" applyAlignment="1">
      <alignment horizontal="right"/>
    </xf>
    <xf numFmtId="0" fontId="22" fillId="0" borderId="0" xfId="1" applyFont="1" applyFill="1" applyAlignment="1">
      <alignment horizontal="left" vertical="top"/>
    </xf>
    <xf numFmtId="0" fontId="22" fillId="0" borderId="0" xfId="1" applyFont="1" applyFill="1" applyAlignment="1">
      <alignment horizontal="left"/>
    </xf>
    <xf numFmtId="0" fontId="10" fillId="0" borderId="0" xfId="1" applyFill="1" applyAlignment="1">
      <alignment horizontal="center" vertical="top" wrapText="1"/>
    </xf>
    <xf numFmtId="0" fontId="10" fillId="0" borderId="0" xfId="1" applyFont="1" applyFill="1" applyAlignment="1">
      <alignment horizontal="center" vertical="top" wrapText="1"/>
    </xf>
    <xf numFmtId="0" fontId="10" fillId="0" borderId="0" xfId="1" applyFont="1" applyFill="1" applyAlignment="1">
      <alignment horizontal="left" vertical="top" wrapText="1"/>
    </xf>
    <xf numFmtId="0" fontId="10" fillId="0" borderId="0" xfId="1" applyFill="1" applyAlignment="1">
      <alignment horizontal="left" vertical="top" wrapText="1"/>
    </xf>
    <xf numFmtId="0" fontId="22" fillId="0" borderId="0" xfId="1" applyFont="1" applyFill="1" applyAlignment="1">
      <alignment horizontal="left" vertical="top" wrapText="1"/>
    </xf>
    <xf numFmtId="0" fontId="10" fillId="0" borderId="0" xfId="1" applyFill="1" applyAlignment="1">
      <alignment vertical="top" wrapText="1"/>
    </xf>
    <xf numFmtId="166" fontId="10" fillId="0" borderId="0" xfId="2" applyFont="1" applyFill="1" applyAlignment="1">
      <alignment vertical="top" wrapText="1"/>
    </xf>
    <xf numFmtId="0" fontId="10" fillId="0" borderId="0" xfId="1" applyFill="1" applyAlignment="1">
      <alignment horizontal="right" vertical="top" wrapText="1"/>
    </xf>
    <xf numFmtId="0" fontId="10" fillId="0" borderId="0" xfId="1" applyFill="1" applyBorder="1" applyAlignment="1">
      <alignment horizontal="justify" vertical="top" wrapText="1"/>
    </xf>
    <xf numFmtId="0" fontId="10" fillId="0" borderId="0" xfId="1" applyFill="1" applyAlignment="1"/>
    <xf numFmtId="0" fontId="12" fillId="0" borderId="0" xfId="1" applyFont="1" applyFill="1" applyAlignment="1">
      <alignment horizontal="justify" vertical="top"/>
    </xf>
    <xf numFmtId="0" fontId="13" fillId="0" borderId="0" xfId="1" applyFont="1" applyFill="1" applyBorder="1" applyAlignment="1">
      <alignment horizontal="justify"/>
    </xf>
    <xf numFmtId="0" fontId="13" fillId="0" borderId="0" xfId="1" applyFont="1" applyFill="1" applyAlignment="1">
      <alignment horizontal="justify"/>
    </xf>
    <xf numFmtId="166" fontId="11" fillId="0" borderId="0" xfId="3" applyFont="1" applyFill="1" applyAlignment="1">
      <alignment horizontal="justify"/>
    </xf>
    <xf numFmtId="0" fontId="10" fillId="0" borderId="0" xfId="1" applyFont="1" applyFill="1" applyAlignment="1">
      <alignment horizontal="justify"/>
    </xf>
    <xf numFmtId="0" fontId="12" fillId="0" borderId="2" xfId="1" applyFont="1" applyFill="1" applyBorder="1" applyAlignment="1">
      <alignment horizontal="center" vertical="top"/>
    </xf>
    <xf numFmtId="0" fontId="12" fillId="0" borderId="2" xfId="1" applyFont="1" applyFill="1" applyBorder="1" applyAlignment="1">
      <alignment horizontal="justify" vertical="top"/>
    </xf>
    <xf numFmtId="0" fontId="13" fillId="0" borderId="2" xfId="1" applyFont="1" applyFill="1" applyBorder="1" applyAlignment="1">
      <alignment horizontal="justify"/>
    </xf>
    <xf numFmtId="0" fontId="10" fillId="0" borderId="0" xfId="1" applyFont="1" applyFill="1" applyBorder="1" applyAlignment="1">
      <alignment horizontal="center" vertical="top"/>
    </xf>
    <xf numFmtId="0" fontId="10" fillId="0" borderId="0" xfId="1" applyFont="1" applyFill="1" applyBorder="1" applyAlignment="1">
      <alignment horizontal="justify" vertical="top"/>
    </xf>
    <xf numFmtId="0" fontId="10" fillId="0" borderId="0" xfId="1" applyFont="1" applyFill="1" applyBorder="1" applyAlignment="1">
      <alignment horizontal="justify"/>
    </xf>
    <xf numFmtId="166" fontId="0" fillId="0" borderId="0" xfId="3" applyFont="1" applyFill="1" applyBorder="1" applyAlignment="1">
      <alignment horizontal="justify"/>
    </xf>
    <xf numFmtId="4" fontId="13" fillId="0" borderId="0" xfId="1" applyNumberFormat="1" applyFont="1" applyFill="1" applyBorder="1" applyAlignment="1">
      <alignment horizontal="center" vertical="center"/>
    </xf>
    <xf numFmtId="0" fontId="17" fillId="0" borderId="0" xfId="1" applyFont="1" applyFill="1" applyBorder="1" applyAlignment="1">
      <alignment horizontal="justify" vertical="top"/>
    </xf>
    <xf numFmtId="0" fontId="23" fillId="0" borderId="0" xfId="1" applyFont="1" applyFill="1" applyAlignment="1">
      <alignment horizontal="center" vertical="center"/>
    </xf>
    <xf numFmtId="0" fontId="23" fillId="0" borderId="0" xfId="1" applyFont="1" applyFill="1" applyAlignment="1">
      <alignment horizontal="justify" vertical="top"/>
    </xf>
    <xf numFmtId="0" fontId="10" fillId="0" borderId="0" xfId="1"/>
    <xf numFmtId="0" fontId="10" fillId="0" borderId="0" xfId="1" applyFont="1" applyFill="1" applyBorder="1" applyAlignment="1">
      <alignment horizontal="center" vertical="center"/>
    </xf>
    <xf numFmtId="0" fontId="10" fillId="0" borderId="0" xfId="1" applyFont="1" applyFill="1" applyBorder="1" applyAlignment="1">
      <alignment horizontal="left" vertical="center"/>
    </xf>
    <xf numFmtId="0" fontId="10" fillId="0" borderId="0" xfId="1" applyFont="1" applyFill="1" applyAlignment="1">
      <alignment horizontal="center" vertical="center"/>
    </xf>
    <xf numFmtId="0" fontId="27" fillId="0" borderId="0" xfId="1" applyFont="1" applyFill="1" applyAlignment="1">
      <alignment horizontal="center" vertical="top"/>
    </xf>
    <xf numFmtId="0" fontId="25" fillId="0" borderId="0" xfId="1" applyFont="1" applyFill="1" applyBorder="1" applyAlignment="1">
      <alignment horizontal="right"/>
    </xf>
    <xf numFmtId="1" fontId="25" fillId="0" borderId="3" xfId="1" applyNumberFormat="1" applyFont="1" applyFill="1" applyBorder="1" applyAlignment="1">
      <alignment horizontal="center"/>
    </xf>
    <xf numFmtId="0" fontId="25" fillId="0" borderId="4" xfId="1" applyFont="1" applyFill="1" applyBorder="1"/>
    <xf numFmtId="166" fontId="25" fillId="0" borderId="4" xfId="4" applyFont="1" applyFill="1" applyBorder="1"/>
    <xf numFmtId="0" fontId="25" fillId="0" borderId="4" xfId="1" applyFont="1" applyFill="1" applyBorder="1" applyAlignment="1">
      <alignment horizontal="right"/>
    </xf>
    <xf numFmtId="4" fontId="13" fillId="0" borderId="4" xfId="1" applyNumberFormat="1" applyFont="1" applyFill="1" applyBorder="1" applyAlignment="1">
      <alignment horizontal="right" vertical="center"/>
    </xf>
    <xf numFmtId="0" fontId="25" fillId="0" borderId="4" xfId="1" applyFont="1" applyFill="1" applyBorder="1" applyAlignment="1">
      <alignment horizontal="center" vertical="center"/>
    </xf>
    <xf numFmtId="166" fontId="25" fillId="0" borderId="5" xfId="4" applyFont="1" applyFill="1" applyBorder="1"/>
    <xf numFmtId="1" fontId="25" fillId="0" borderId="0" xfId="1" applyNumberFormat="1" applyFont="1" applyFill="1" applyBorder="1" applyAlignment="1">
      <alignment horizontal="center"/>
    </xf>
    <xf numFmtId="0" fontId="25" fillId="0" borderId="0" xfId="1" applyFont="1" applyFill="1" applyBorder="1"/>
    <xf numFmtId="166" fontId="25" fillId="0" borderId="0" xfId="4" applyFont="1" applyFill="1" applyBorder="1"/>
    <xf numFmtId="4" fontId="13" fillId="0" borderId="0" xfId="1" applyNumberFormat="1" applyFont="1" applyFill="1" applyBorder="1" applyAlignment="1">
      <alignment horizontal="right" vertical="center"/>
    </xf>
    <xf numFmtId="0" fontId="25" fillId="0" borderId="0" xfId="1" applyFont="1" applyFill="1" applyBorder="1" applyAlignment="1">
      <alignment horizontal="center" vertical="center"/>
    </xf>
    <xf numFmtId="166" fontId="25" fillId="0" borderId="4" xfId="2" applyFont="1" applyFill="1" applyBorder="1"/>
    <xf numFmtId="166" fontId="25" fillId="0" borderId="5" xfId="2" applyFont="1" applyFill="1" applyBorder="1"/>
    <xf numFmtId="166" fontId="25" fillId="0" borderId="0" xfId="2" applyFont="1" applyFill="1" applyBorder="1"/>
    <xf numFmtId="0" fontId="27" fillId="0" borderId="4" xfId="1" applyFont="1" applyFill="1" applyBorder="1" applyAlignment="1">
      <alignment horizontal="center" vertical="top"/>
    </xf>
    <xf numFmtId="166" fontId="12" fillId="0" borderId="4" xfId="2" applyFont="1" applyFill="1" applyBorder="1" applyAlignment="1">
      <alignment vertical="center"/>
    </xf>
    <xf numFmtId="0" fontId="21" fillId="0" borderId="4" xfId="1" applyFont="1" applyFill="1" applyBorder="1" applyAlignment="1">
      <alignment horizontal="center" vertical="center"/>
    </xf>
    <xf numFmtId="49" fontId="25"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pplyAlignment="1">
      <alignment horizontal="center" vertical="top"/>
    </xf>
    <xf numFmtId="0" fontId="25" fillId="0" borderId="0" xfId="1" applyFont="1" applyFill="1" applyBorder="1" applyAlignment="1">
      <alignment horizontal="left" vertical="top"/>
    </xf>
    <xf numFmtId="0" fontId="13" fillId="0" borderId="3" xfId="1" applyFont="1" applyFill="1" applyBorder="1" applyAlignment="1">
      <alignment horizontal="center" vertical="center"/>
    </xf>
    <xf numFmtId="0" fontId="27" fillId="0" borderId="0" xfId="1" applyFont="1" applyFill="1" applyBorder="1" applyAlignment="1">
      <alignment horizontal="center" vertical="top"/>
    </xf>
    <xf numFmtId="0" fontId="12" fillId="0" borderId="0" xfId="1" applyFont="1" applyFill="1" applyBorder="1" applyAlignment="1">
      <alignment horizontal="justify" vertical="center"/>
    </xf>
    <xf numFmtId="0" fontId="12" fillId="0" borderId="0" xfId="1" applyFont="1" applyFill="1" applyBorder="1" applyAlignment="1">
      <alignment horizontal="center" vertical="center"/>
    </xf>
    <xf numFmtId="0" fontId="12" fillId="0" borderId="0" xfId="1" applyFont="1" applyFill="1" applyBorder="1" applyAlignment="1">
      <alignment vertical="center"/>
    </xf>
    <xf numFmtId="0" fontId="12" fillId="0" borderId="0" xfId="1" applyFont="1" applyFill="1" applyBorder="1" applyAlignment="1">
      <alignment horizontal="right" vertical="center"/>
    </xf>
    <xf numFmtId="166" fontId="12" fillId="0" borderId="4" xfId="4" applyFont="1" applyFill="1" applyBorder="1" applyAlignment="1">
      <alignment vertical="center"/>
    </xf>
    <xf numFmtId="0" fontId="27" fillId="0" borderId="0" xfId="1" applyFont="1" applyFill="1" applyAlignment="1">
      <alignment horizontal="center" vertical="center"/>
    </xf>
    <xf numFmtId="2" fontId="28" fillId="0" borderId="0" xfId="1" applyNumberFormat="1" applyFont="1" applyFill="1" applyBorder="1" applyAlignment="1">
      <alignment horizontal="center"/>
    </xf>
    <xf numFmtId="0" fontId="12" fillId="0" borderId="0" xfId="1" applyFont="1" applyFill="1" applyBorder="1" applyAlignment="1">
      <alignment horizontal="center" vertical="top"/>
    </xf>
    <xf numFmtId="166" fontId="12" fillId="0" borderId="0" xfId="4" applyFont="1" applyFill="1" applyBorder="1" applyAlignment="1">
      <alignment vertical="center"/>
    </xf>
    <xf numFmtId="4" fontId="25" fillId="0" borderId="0" xfId="1" applyNumberFormat="1" applyFont="1" applyFill="1" applyBorder="1" applyAlignment="1">
      <alignment horizontal="right" vertical="center"/>
    </xf>
    <xf numFmtId="167" fontId="12" fillId="0" borderId="0" xfId="4" applyNumberFormat="1" applyFont="1" applyFill="1" applyBorder="1" applyAlignment="1">
      <alignment vertical="center"/>
    </xf>
    <xf numFmtId="0" fontId="23" fillId="0" borderId="0" xfId="1" applyFont="1" applyFill="1" applyAlignment="1">
      <alignment horizontal="center" vertical="top"/>
    </xf>
    <xf numFmtId="0" fontId="24" fillId="0" borderId="0" xfId="1" applyFont="1" applyFill="1" applyBorder="1" applyAlignment="1">
      <alignment horizontal="justify"/>
    </xf>
    <xf numFmtId="0" fontId="18" fillId="0" borderId="0" xfId="1" applyFont="1" applyFill="1" applyAlignment="1">
      <alignment horizontal="justify" vertical="justify"/>
    </xf>
    <xf numFmtId="0" fontId="12" fillId="0" borderId="0" xfId="1" applyFont="1" applyFill="1" applyAlignment="1">
      <alignment horizontal="justify" vertical="justify"/>
    </xf>
    <xf numFmtId="166" fontId="13" fillId="0" borderId="0" xfId="2" applyFont="1" applyFill="1" applyAlignment="1">
      <alignment horizontal="justify"/>
    </xf>
    <xf numFmtId="4" fontId="13" fillId="0" borderId="0" xfId="1" applyNumberFormat="1" applyFont="1" applyFill="1" applyAlignment="1">
      <alignment horizontal="center" vertical="center"/>
    </xf>
    <xf numFmtId="167" fontId="13" fillId="0" borderId="0" xfId="2" applyNumberFormat="1" applyFont="1" applyFill="1" applyAlignment="1">
      <alignment horizontal="justify"/>
    </xf>
    <xf numFmtId="166" fontId="25" fillId="0" borderId="5" xfId="2" applyFont="1" applyFill="1" applyBorder="1" applyAlignment="1">
      <alignment horizontal="justify" vertical="center"/>
    </xf>
    <xf numFmtId="166" fontId="25" fillId="0" borderId="5" xfId="4" applyFont="1" applyFill="1" applyBorder="1" applyAlignment="1">
      <alignment horizontal="justify" vertical="center"/>
    </xf>
    <xf numFmtId="166" fontId="13" fillId="0" borderId="0" xfId="4" applyFont="1" applyFill="1" applyAlignment="1">
      <alignment horizontal="justify"/>
    </xf>
    <xf numFmtId="167" fontId="13" fillId="0" borderId="0" xfId="4" applyNumberFormat="1" applyFont="1" applyFill="1" applyAlignment="1">
      <alignment horizontal="justify"/>
    </xf>
    <xf numFmtId="166" fontId="25" fillId="0" borderId="5" xfId="2" applyFont="1" applyFill="1" applyBorder="1" applyAlignment="1">
      <alignment vertical="center"/>
    </xf>
    <xf numFmtId="16" fontId="30" fillId="0" borderId="0" xfId="1" applyNumberFormat="1" applyFont="1" applyFill="1" applyAlignment="1">
      <alignment horizontal="center" vertical="top"/>
    </xf>
    <xf numFmtId="0" fontId="30" fillId="0" borderId="0" xfId="1" applyFont="1" applyFill="1" applyAlignment="1">
      <alignment horizontal="justify" vertical="center"/>
    </xf>
    <xf numFmtId="0" fontId="24" fillId="0" borderId="0" xfId="1" applyFont="1" applyFill="1" applyAlignment="1">
      <alignment horizontal="justify" vertical="center"/>
    </xf>
    <xf numFmtId="0" fontId="16" fillId="0" borderId="0" xfId="1" applyFont="1" applyFill="1" applyAlignment="1">
      <alignment horizontal="justify" vertical="center"/>
    </xf>
    <xf numFmtId="0" fontId="16" fillId="0" borderId="0" xfId="1" applyNumberFormat="1" applyFont="1" applyFill="1" applyAlignment="1">
      <alignment horizontal="justify" vertical="center"/>
    </xf>
    <xf numFmtId="4" fontId="10" fillId="0" borderId="0" xfId="1" applyNumberFormat="1" applyFont="1" applyFill="1" applyAlignment="1">
      <alignment horizontal="center" vertical="center"/>
    </xf>
    <xf numFmtId="0" fontId="25" fillId="0" borderId="4" xfId="1" applyFont="1" applyFill="1" applyBorder="1" applyAlignment="1">
      <alignment horizontal="center" vertical="top"/>
    </xf>
    <xf numFmtId="0" fontId="27" fillId="0" borderId="4" xfId="1" applyFont="1" applyFill="1" applyBorder="1" applyAlignment="1">
      <alignment horizontal="justify" vertical="top"/>
    </xf>
    <xf numFmtId="166" fontId="12" fillId="0" borderId="4" xfId="2" applyFont="1" applyFill="1" applyBorder="1" applyAlignment="1">
      <alignment horizontal="justify" vertical="center"/>
    </xf>
    <xf numFmtId="0" fontId="32" fillId="0" borderId="0" xfId="1" applyFont="1" applyFill="1" applyBorder="1" applyAlignment="1">
      <alignment horizontal="justify"/>
    </xf>
    <xf numFmtId="166" fontId="13" fillId="0" borderId="0" xfId="2" applyFont="1" applyFill="1" applyBorder="1" applyAlignment="1">
      <alignment horizontal="justify"/>
    </xf>
    <xf numFmtId="49" fontId="12" fillId="0" borderId="0" xfId="1" quotePrefix="1" applyNumberFormat="1" applyFont="1" applyFill="1" applyAlignment="1">
      <alignment horizontal="center" vertical="center"/>
    </xf>
    <xf numFmtId="0" fontId="18" fillId="0" borderId="0" xfId="1" applyFont="1" applyFill="1" applyAlignment="1">
      <alignment horizontal="justify" vertical="center"/>
    </xf>
    <xf numFmtId="166" fontId="12" fillId="0" borderId="0" xfId="2" applyFont="1" applyFill="1" applyBorder="1" applyAlignment="1">
      <alignment horizontal="right" vertical="center"/>
    </xf>
    <xf numFmtId="0" fontId="10" fillId="0" borderId="0" xfId="1" applyAlignment="1">
      <alignment vertical="center"/>
    </xf>
    <xf numFmtId="0" fontId="13" fillId="0" borderId="0" xfId="1" applyFont="1" applyFill="1" applyAlignment="1">
      <alignment horizontal="left" vertical="center" wrapText="1"/>
    </xf>
    <xf numFmtId="0" fontId="13" fillId="0" borderId="0" xfId="1" applyFont="1" applyFill="1" applyBorder="1" applyAlignment="1">
      <alignment horizontal="left" vertical="center" wrapText="1"/>
    </xf>
    <xf numFmtId="166" fontId="13" fillId="0" borderId="0" xfId="2" applyFont="1" applyFill="1" applyAlignment="1">
      <alignment horizontal="left" vertical="center" wrapText="1"/>
    </xf>
    <xf numFmtId="4" fontId="18" fillId="0" borderId="0" xfId="1" applyNumberFormat="1" applyFont="1" applyFill="1" applyAlignment="1">
      <alignment horizontal="left" vertical="center" wrapText="1"/>
    </xf>
    <xf numFmtId="166" fontId="34" fillId="0" borderId="0" xfId="2" applyFont="1" applyFill="1" applyAlignment="1">
      <alignment horizontal="right" vertical="center"/>
    </xf>
    <xf numFmtId="0" fontId="33" fillId="0" borderId="0" xfId="1" applyFont="1" applyFill="1" applyAlignment="1">
      <alignment horizontal="left" vertical="center" wrapText="1"/>
    </xf>
    <xf numFmtId="49" fontId="12" fillId="0" borderId="0" xfId="1" quotePrefix="1" applyNumberFormat="1" applyFont="1" applyFill="1" applyAlignment="1">
      <alignment horizontal="center" vertical="top"/>
    </xf>
    <xf numFmtId="0" fontId="33" fillId="0" borderId="0" xfId="1" applyFont="1" applyFill="1" applyAlignment="1">
      <alignment horizontal="left" vertical="justify" wrapText="1"/>
    </xf>
    <xf numFmtId="0" fontId="18" fillId="0" borderId="0" xfId="1" applyFont="1" applyFill="1" applyAlignment="1">
      <alignment horizontal="justify"/>
    </xf>
    <xf numFmtId="166" fontId="12" fillId="0" borderId="0" xfId="2" applyFont="1" applyFill="1" applyBorder="1" applyAlignment="1">
      <alignment horizontal="right"/>
    </xf>
    <xf numFmtId="0" fontId="35" fillId="0" borderId="4" xfId="1" applyFont="1" applyFill="1" applyBorder="1" applyAlignment="1">
      <alignment vertical="center"/>
    </xf>
    <xf numFmtId="0" fontId="34" fillId="0" borderId="4" xfId="1" applyFont="1" applyFill="1" applyBorder="1" applyAlignment="1">
      <alignment horizontal="justify"/>
    </xf>
    <xf numFmtId="166" fontId="34" fillId="0" borderId="4" xfId="2" applyFont="1" applyFill="1" applyBorder="1" applyAlignment="1">
      <alignment horizontal="justify"/>
    </xf>
    <xf numFmtId="4" fontId="34" fillId="0" borderId="4" xfId="1" applyNumberFormat="1" applyFont="1" applyFill="1" applyBorder="1" applyAlignment="1">
      <alignment horizontal="center" vertical="center"/>
    </xf>
    <xf numFmtId="0" fontId="34" fillId="0" borderId="4" xfId="1" applyFont="1" applyFill="1" applyBorder="1" applyAlignment="1">
      <alignment horizontal="justify" vertical="center"/>
    </xf>
    <xf numFmtId="166" fontId="25" fillId="0" borderId="5" xfId="2" applyFont="1" applyFill="1" applyBorder="1" applyAlignment="1">
      <alignment horizontal="right" vertical="center"/>
    </xf>
    <xf numFmtId="16" fontId="12" fillId="0" borderId="0" xfId="1" applyNumberFormat="1" applyFont="1" applyFill="1" applyAlignment="1">
      <alignment horizontal="center" vertical="top"/>
    </xf>
    <xf numFmtId="16" fontId="12" fillId="0" borderId="0" xfId="1" applyNumberFormat="1" applyFont="1" applyFill="1" applyAlignment="1">
      <alignment horizontal="justify" vertical="top"/>
    </xf>
    <xf numFmtId="0" fontId="16" fillId="0" borderId="0" xfId="1" applyFont="1" applyFill="1" applyBorder="1" applyAlignment="1">
      <alignment horizontal="justify" vertical="top"/>
    </xf>
    <xf numFmtId="0" fontId="18" fillId="0" borderId="4" xfId="1" applyFont="1" applyFill="1" applyBorder="1" applyAlignment="1">
      <alignment horizontal="justify"/>
    </xf>
    <xf numFmtId="166" fontId="18" fillId="0" borderId="4" xfId="2" applyFont="1" applyFill="1" applyBorder="1" applyAlignment="1">
      <alignment horizontal="justify"/>
    </xf>
    <xf numFmtId="4" fontId="18" fillId="0" borderId="4" xfId="1" applyNumberFormat="1" applyFont="1" applyFill="1" applyBorder="1" applyAlignment="1">
      <alignment horizontal="center" vertical="center"/>
    </xf>
    <xf numFmtId="0" fontId="18" fillId="0" borderId="4" xfId="1" applyFont="1" applyFill="1" applyBorder="1" applyAlignment="1">
      <alignment horizontal="justify" vertical="center"/>
    </xf>
    <xf numFmtId="49" fontId="2" fillId="0" borderId="0" xfId="5" applyNumberFormat="1" applyFont="1" applyFill="1" applyAlignment="1">
      <alignment vertical="top"/>
    </xf>
    <xf numFmtId="0" fontId="2" fillId="0" borderId="0" xfId="5" applyNumberFormat="1" applyFont="1" applyFill="1" applyAlignment="1" applyProtection="1">
      <alignment horizontal="justify" vertical="top" wrapText="1"/>
      <protection locked="0"/>
    </xf>
    <xf numFmtId="0" fontId="2" fillId="0" borderId="0" xfId="5" applyNumberFormat="1" applyFont="1" applyFill="1" applyAlignment="1">
      <alignment vertical="top"/>
    </xf>
    <xf numFmtId="4" fontId="2" fillId="0" borderId="0" xfId="5" applyNumberFormat="1" applyFont="1" applyFill="1" applyAlignment="1">
      <alignment vertical="top"/>
    </xf>
    <xf numFmtId="0" fontId="15" fillId="0" borderId="0" xfId="5" applyNumberFormat="1" applyFont="1" applyFill="1" applyAlignment="1">
      <alignment vertical="top"/>
    </xf>
    <xf numFmtId="0" fontId="2" fillId="0" borderId="0" xfId="5" applyNumberFormat="1" applyFont="1" applyFill="1" applyBorder="1" applyAlignment="1">
      <alignment horizontal="justify" vertical="top" wrapText="1"/>
    </xf>
    <xf numFmtId="0" fontId="2" fillId="0" borderId="0" xfId="5" applyNumberFormat="1" applyFont="1" applyFill="1" applyBorder="1" applyAlignment="1">
      <alignment vertical="top"/>
    </xf>
    <xf numFmtId="4" fontId="2" fillId="0" borderId="0" xfId="5" applyNumberFormat="1" applyFont="1" applyFill="1" applyBorder="1" applyAlignment="1">
      <alignment vertical="top"/>
    </xf>
    <xf numFmtId="49" fontId="6" fillId="0" borderId="0" xfId="5" applyNumberFormat="1" applyFont="1" applyFill="1" applyAlignment="1">
      <alignment vertical="top"/>
    </xf>
    <xf numFmtId="0" fontId="6" fillId="0" borderId="0" xfId="5" applyNumberFormat="1" applyFont="1" applyFill="1" applyAlignment="1">
      <alignment horizontal="justify" vertical="top" wrapText="1"/>
    </xf>
    <xf numFmtId="0" fontId="6" fillId="0" borderId="0" xfId="5" applyNumberFormat="1" applyFont="1" applyFill="1" applyAlignment="1">
      <alignment vertical="top"/>
    </xf>
    <xf numFmtId="4" fontId="14" fillId="0" borderId="0" xfId="5" applyNumberFormat="1" applyFont="1" applyFill="1" applyAlignment="1">
      <alignment vertical="top"/>
    </xf>
    <xf numFmtId="0" fontId="2" fillId="0" borderId="6" xfId="5" applyNumberFormat="1" applyFont="1" applyFill="1" applyBorder="1" applyAlignment="1">
      <alignment horizontal="justify" vertical="top" wrapText="1"/>
    </xf>
    <xf numFmtId="0" fontId="2" fillId="0" borderId="6" xfId="5" applyNumberFormat="1" applyFont="1" applyFill="1" applyBorder="1" applyAlignment="1">
      <alignment vertical="top"/>
    </xf>
    <xf numFmtId="4" fontId="2" fillId="0" borderId="6" xfId="5" applyNumberFormat="1" applyFont="1" applyFill="1" applyBorder="1" applyAlignment="1">
      <alignment vertical="top"/>
    </xf>
    <xf numFmtId="0" fontId="2" fillId="0" borderId="0" xfId="5" applyNumberFormat="1" applyFont="1" applyFill="1" applyAlignment="1">
      <alignment horizontal="justify" vertical="top" wrapText="1"/>
    </xf>
    <xf numFmtId="4" fontId="6" fillId="0" borderId="0" xfId="5" applyNumberFormat="1" applyFont="1" applyFill="1" applyAlignment="1">
      <alignment vertical="top"/>
    </xf>
    <xf numFmtId="4" fontId="15" fillId="0" borderId="0" xfId="5" applyNumberFormat="1" applyFont="1" applyFill="1" applyAlignment="1">
      <alignment vertical="top"/>
    </xf>
    <xf numFmtId="0" fontId="40" fillId="0" borderId="0" xfId="5" applyFont="1" applyBorder="1" applyAlignment="1"/>
    <xf numFmtId="0" fontId="37" fillId="0" borderId="0" xfId="5">
      <alignment vertical="center"/>
    </xf>
    <xf numFmtId="49" fontId="6" fillId="0" borderId="2" xfId="5" applyNumberFormat="1" applyFont="1" applyFill="1" applyBorder="1" applyAlignment="1">
      <alignment vertical="top"/>
    </xf>
    <xf numFmtId="0" fontId="6" fillId="0" borderId="2" xfId="5" applyNumberFormat="1" applyFont="1" applyFill="1" applyBorder="1" applyAlignment="1">
      <alignment horizontal="justify" vertical="top" wrapText="1"/>
    </xf>
    <xf numFmtId="0" fontId="6" fillId="0" borderId="2" xfId="5" applyNumberFormat="1" applyFont="1" applyFill="1" applyBorder="1" applyAlignment="1">
      <alignment vertical="top"/>
    </xf>
    <xf numFmtId="4" fontId="14" fillId="0" borderId="2" xfId="5" applyNumberFormat="1" applyFont="1" applyFill="1" applyBorder="1" applyAlignment="1">
      <alignment vertical="top"/>
    </xf>
    <xf numFmtId="4" fontId="6" fillId="0" borderId="2" xfId="5" applyNumberFormat="1" applyFont="1" applyFill="1" applyBorder="1" applyAlignment="1">
      <alignment vertical="top"/>
    </xf>
    <xf numFmtId="49" fontId="6" fillId="0" borderId="0" xfId="5" applyNumberFormat="1" applyFont="1" applyFill="1" applyBorder="1" applyAlignment="1">
      <alignment vertical="top"/>
    </xf>
    <xf numFmtId="0" fontId="6" fillId="0" borderId="0" xfId="5" applyNumberFormat="1" applyFont="1" applyFill="1" applyBorder="1" applyAlignment="1">
      <alignment horizontal="justify" vertical="top" wrapText="1"/>
    </xf>
    <xf numFmtId="0" fontId="6" fillId="0" borderId="0" xfId="5" applyNumberFormat="1" applyFont="1" applyFill="1" applyBorder="1" applyAlignment="1">
      <alignment vertical="top"/>
    </xf>
    <xf numFmtId="4" fontId="6" fillId="0" borderId="0" xfId="5" applyNumberFormat="1" applyFont="1" applyFill="1" applyBorder="1" applyAlignment="1">
      <alignment vertical="top"/>
    </xf>
    <xf numFmtId="49" fontId="2" fillId="0" borderId="0" xfId="5" applyNumberFormat="1" applyFont="1" applyFill="1" applyBorder="1" applyAlignment="1">
      <alignment vertical="top"/>
    </xf>
    <xf numFmtId="0" fontId="2" fillId="0" borderId="2" xfId="5" applyNumberFormat="1" applyFont="1" applyFill="1" applyBorder="1" applyAlignment="1">
      <alignment vertical="top"/>
    </xf>
    <xf numFmtId="4" fontId="2" fillId="0" borderId="2" xfId="5" applyNumberFormat="1" applyFont="1" applyFill="1" applyBorder="1" applyAlignment="1">
      <alignment vertical="top"/>
    </xf>
    <xf numFmtId="49" fontId="0" fillId="0" borderId="7" xfId="0" applyNumberFormat="1" applyBorder="1" applyAlignment="1" applyProtection="1">
      <alignment horizontal="left" vertical="top"/>
      <protection locked="0"/>
    </xf>
    <xf numFmtId="0" fontId="2" fillId="0" borderId="7" xfId="0" applyNumberFormat="1" applyFont="1" applyBorder="1" applyAlignment="1">
      <alignment horizontal="justify" vertical="top" wrapText="1"/>
    </xf>
    <xf numFmtId="0" fontId="2" fillId="0" borderId="7" xfId="0" applyFont="1" applyBorder="1"/>
    <xf numFmtId="4" fontId="2" fillId="0" borderId="7" xfId="0" applyNumberFormat="1" applyFont="1" applyBorder="1" applyAlignment="1">
      <alignment horizontal="right"/>
    </xf>
    <xf numFmtId="3" fontId="2" fillId="0" borderId="7" xfId="0" applyNumberFormat="1" applyFont="1" applyBorder="1" applyAlignment="1">
      <alignment horizontal="right"/>
    </xf>
    <xf numFmtId="164" fontId="0" fillId="0" borderId="7" xfId="0" applyNumberFormat="1" applyBorder="1" applyAlignment="1">
      <alignment horizontal="right"/>
    </xf>
    <xf numFmtId="49" fontId="2" fillId="0" borderId="0" xfId="0" applyNumberFormat="1" applyFont="1" applyAlignment="1" applyProtection="1">
      <alignment horizontal="left" vertical="top"/>
      <protection locked="0"/>
    </xf>
    <xf numFmtId="4" fontId="2" fillId="0" borderId="0" xfId="0" applyNumberFormat="1" applyFont="1" applyBorder="1" applyAlignment="1">
      <alignment horizontal="right"/>
    </xf>
    <xf numFmtId="164" fontId="2" fillId="0" borderId="0" xfId="0" applyNumberFormat="1" applyFont="1" applyAlignment="1">
      <alignment horizontal="right"/>
    </xf>
    <xf numFmtId="49" fontId="0" fillId="0" borderId="2" xfId="0" applyNumberFormat="1" applyBorder="1" applyAlignment="1" applyProtection="1">
      <alignment horizontal="left" vertical="top"/>
      <protection locked="0"/>
    </xf>
    <xf numFmtId="0" fontId="41" fillId="0" borderId="0" xfId="5" applyNumberFormat="1" applyFont="1" applyFill="1" applyAlignment="1">
      <alignment horizontal="justify" vertical="top" wrapText="1"/>
    </xf>
    <xf numFmtId="0" fontId="41" fillId="0" borderId="6" xfId="5" applyFont="1" applyBorder="1" applyAlignment="1"/>
    <xf numFmtId="0" fontId="2" fillId="0" borderId="6" xfId="5" applyNumberFormat="1" applyFont="1" applyFill="1" applyBorder="1" applyAlignment="1">
      <alignment horizontal="center" vertical="top"/>
    </xf>
    <xf numFmtId="0" fontId="24"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24" fillId="0" borderId="0" xfId="1" applyFont="1" applyFill="1" applyBorder="1" applyAlignment="1">
      <alignment horizontal="left" vertical="center"/>
    </xf>
    <xf numFmtId="166" fontId="11" fillId="0" borderId="0" xfId="3" applyFont="1" applyFill="1" applyAlignment="1">
      <alignment horizontal="right"/>
    </xf>
    <xf numFmtId="1" fontId="43" fillId="0" borderId="3" xfId="1" applyNumberFormat="1" applyFont="1" applyFill="1" applyBorder="1" applyAlignment="1">
      <alignment horizontal="center"/>
    </xf>
    <xf numFmtId="0" fontId="44" fillId="0" borderId="3" xfId="1" applyFont="1" applyFill="1" applyBorder="1" applyAlignment="1">
      <alignment horizontal="center" vertical="center"/>
    </xf>
    <xf numFmtId="0" fontId="43" fillId="0" borderId="4" xfId="1" applyFont="1" applyFill="1" applyBorder="1"/>
    <xf numFmtId="166" fontId="43" fillId="0" borderId="4" xfId="4" applyFont="1" applyFill="1" applyBorder="1"/>
    <xf numFmtId="0" fontId="43" fillId="0" borderId="4" xfId="1" applyFont="1" applyFill="1" applyBorder="1" applyAlignment="1">
      <alignment horizontal="right"/>
    </xf>
    <xf numFmtId="0" fontId="43" fillId="0" borderId="4" xfId="1" applyFont="1" applyFill="1" applyBorder="1" applyAlignment="1">
      <alignment horizontal="center" vertical="center"/>
    </xf>
    <xf numFmtId="166" fontId="43" fillId="0" borderId="5" xfId="4" applyFont="1" applyFill="1" applyBorder="1"/>
    <xf numFmtId="0" fontId="48" fillId="0" borderId="0" xfId="0" applyNumberFormat="1" applyFont="1" applyAlignment="1">
      <alignment horizontal="justify" vertical="top" wrapText="1"/>
    </xf>
    <xf numFmtId="0" fontId="3" fillId="0" borderId="0" xfId="5" applyNumberFormat="1" applyFont="1" applyFill="1" applyAlignment="1">
      <alignment horizontal="right" vertical="top" wrapText="1"/>
    </xf>
    <xf numFmtId="49" fontId="2" fillId="0" borderId="0" xfId="5" applyNumberFormat="1" applyFont="1" applyFill="1" applyAlignment="1">
      <alignment horizontal="right" vertical="top"/>
    </xf>
    <xf numFmtId="4" fontId="0" fillId="0" borderId="0" xfId="0" applyNumberFormat="1" applyBorder="1" applyAlignment="1" applyProtection="1">
      <alignment horizontal="center" vertical="top" wrapText="1"/>
      <protection locked="0"/>
    </xf>
    <xf numFmtId="4" fontId="0" fillId="0" borderId="0" xfId="0" applyNumberFormat="1" applyAlignment="1"/>
    <xf numFmtId="4" fontId="7" fillId="0" borderId="0" xfId="0" applyNumberFormat="1" applyFont="1" applyAlignment="1">
      <alignment vertical="top"/>
    </xf>
    <xf numFmtId="4" fontId="5" fillId="0" borderId="0" xfId="0" applyNumberFormat="1" applyFont="1" applyAlignment="1">
      <alignment horizontal="left" vertical="center" wrapText="1"/>
    </xf>
    <xf numFmtId="4" fontId="0" fillId="0" borderId="0" xfId="0" applyNumberFormat="1" applyAlignment="1">
      <alignment horizontal="justify"/>
    </xf>
    <xf numFmtId="4" fontId="2" fillId="0" borderId="0" xfId="0" applyNumberFormat="1" applyFont="1" applyAlignment="1"/>
    <xf numFmtId="4" fontId="0" fillId="0" borderId="0" xfId="0" applyNumberFormat="1" applyAlignment="1">
      <alignment horizontal="justify" wrapText="1"/>
    </xf>
    <xf numFmtId="4" fontId="0" fillId="0" borderId="0" xfId="0" applyNumberFormat="1" applyFont="1"/>
    <xf numFmtId="4" fontId="0" fillId="0" borderId="2" xfId="0" applyNumberFormat="1" applyFont="1" applyBorder="1"/>
    <xf numFmtId="4" fontId="0" fillId="0" borderId="0" xfId="0" applyNumberFormat="1" applyFont="1" applyBorder="1"/>
    <xf numFmtId="4" fontId="1" fillId="0" borderId="0" xfId="0" applyNumberFormat="1" applyFont="1" applyAlignment="1">
      <alignment horizontal="right"/>
    </xf>
    <xf numFmtId="4" fontId="2" fillId="0" borderId="0" xfId="0" applyNumberFormat="1" applyFont="1"/>
    <xf numFmtId="4" fontId="0" fillId="0" borderId="7" xfId="0" applyNumberFormat="1" applyFont="1" applyBorder="1" applyAlignment="1">
      <alignment horizontal="right"/>
    </xf>
    <xf numFmtId="4" fontId="6" fillId="0" borderId="0" xfId="0" applyNumberFormat="1" applyFont="1" applyAlignment="1">
      <alignment horizontal="right"/>
    </xf>
    <xf numFmtId="4" fontId="2" fillId="0" borderId="2" xfId="0" applyNumberFormat="1" applyFont="1" applyBorder="1"/>
    <xf numFmtId="166" fontId="21" fillId="0" borderId="5" xfId="2" applyFont="1" applyFill="1" applyBorder="1" applyAlignment="1">
      <alignment horizontal="right" vertical="center"/>
    </xf>
    <xf numFmtId="166" fontId="13" fillId="0" borderId="5" xfId="2" applyFont="1" applyFill="1" applyBorder="1" applyAlignment="1">
      <alignment horizontal="right" vertical="center"/>
    </xf>
    <xf numFmtId="0" fontId="49" fillId="0" borderId="0" xfId="1" applyFont="1" applyFill="1" applyAlignment="1">
      <alignment horizontal="left" vertical="justify" wrapText="1"/>
    </xf>
    <xf numFmtId="0" fontId="50" fillId="0" borderId="3" xfId="1" applyFont="1" applyFill="1" applyBorder="1" applyAlignment="1">
      <alignment vertical="center"/>
    </xf>
    <xf numFmtId="0" fontId="10" fillId="0" borderId="0" xfId="1" applyFont="1" applyFill="1" applyAlignment="1">
      <alignment horizontal="center" vertical="top"/>
    </xf>
    <xf numFmtId="168" fontId="25" fillId="0" borderId="5" xfId="4" applyNumberFormat="1" applyFont="1" applyFill="1" applyBorder="1"/>
    <xf numFmtId="168" fontId="21" fillId="0" borderId="7" xfId="4" applyNumberFormat="1" applyFont="1" applyFill="1" applyBorder="1"/>
    <xf numFmtId="49" fontId="25" fillId="0" borderId="0" xfId="1" applyNumberFormat="1" applyFont="1" applyFill="1" applyAlignment="1">
      <alignment horizontal="center" vertical="top"/>
    </xf>
    <xf numFmtId="0" fontId="25" fillId="0" borderId="0" xfId="1" applyFont="1" applyFill="1" applyBorder="1" applyAlignment="1">
      <alignment horizontal="center" vertical="top"/>
    </xf>
    <xf numFmtId="0" fontId="10" fillId="0" borderId="0" xfId="1" applyAlignment="1">
      <alignment vertical="top"/>
    </xf>
    <xf numFmtId="49" fontId="25" fillId="0" borderId="3" xfId="1" applyNumberFormat="1" applyFont="1" applyFill="1" applyBorder="1" applyAlignment="1">
      <alignment horizontal="center" vertical="top"/>
    </xf>
    <xf numFmtId="49" fontId="43" fillId="0" borderId="3" xfId="1" applyNumberFormat="1" applyFont="1" applyFill="1" applyBorder="1" applyAlignment="1">
      <alignment horizontal="center" vertical="top"/>
    </xf>
    <xf numFmtId="0" fontId="2" fillId="0" borderId="2" xfId="5" applyNumberFormat="1" applyFont="1" applyFill="1" applyBorder="1" applyAlignment="1">
      <alignment horizontal="justify" vertical="top" wrapText="1"/>
    </xf>
    <xf numFmtId="4" fontId="5" fillId="2" borderId="0" xfId="6">
      <alignment horizontal="right"/>
    </xf>
    <xf numFmtId="4" fontId="13" fillId="2" borderId="4" xfId="1" applyNumberFormat="1" applyFont="1" applyFill="1" applyBorder="1" applyAlignment="1">
      <alignment horizontal="right" vertical="center"/>
    </xf>
    <xf numFmtId="4" fontId="25" fillId="2" borderId="4" xfId="1" applyNumberFormat="1" applyFont="1" applyFill="1" applyBorder="1" applyAlignment="1">
      <alignment horizontal="right"/>
    </xf>
    <xf numFmtId="2" fontId="25" fillId="2" borderId="4" xfId="1" applyNumberFormat="1" applyFont="1" applyFill="1" applyBorder="1" applyAlignment="1">
      <alignment horizontal="right"/>
    </xf>
    <xf numFmtId="4" fontId="43" fillId="2" borderId="4" xfId="1" applyNumberFormat="1" applyFont="1" applyFill="1" applyBorder="1" applyAlignment="1">
      <alignment horizontal="right" vertical="center"/>
    </xf>
    <xf numFmtId="4" fontId="2" fillId="2" borderId="6" xfId="5" applyNumberFormat="1" applyFont="1" applyFill="1" applyBorder="1" applyAlignment="1">
      <alignment vertical="top"/>
    </xf>
    <xf numFmtId="165" fontId="0" fillId="0" borderId="0" xfId="0" applyNumberFormat="1" applyAlignment="1">
      <alignment horizontal="justify" vertical="top" wrapText="1"/>
    </xf>
    <xf numFmtId="0" fontId="0" fillId="0" borderId="0" xfId="0" applyAlignment="1">
      <alignment horizontal="justify" vertical="top" wrapText="1"/>
    </xf>
    <xf numFmtId="0" fontId="5" fillId="0" borderId="0" xfId="0" applyFont="1" applyAlignment="1">
      <alignment horizontal="justify" vertical="top" wrapText="1"/>
    </xf>
    <xf numFmtId="0" fontId="6" fillId="0" borderId="0" xfId="0" applyFont="1" applyAlignment="1">
      <alignment horizontal="left" vertical="top" wrapText="1"/>
    </xf>
    <xf numFmtId="0" fontId="0" fillId="0" borderId="0" xfId="0"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NumberFormat="1" applyAlignment="1">
      <alignment horizontal="left" vertical="top" wrapText="1"/>
    </xf>
    <xf numFmtId="0" fontId="14" fillId="0" borderId="0" xfId="1" applyFont="1" applyFill="1" applyAlignment="1">
      <alignment horizontal="left" vertical="top"/>
    </xf>
    <xf numFmtId="0" fontId="15" fillId="0" borderId="0" xfId="1" applyFont="1" applyFill="1" applyAlignment="1">
      <alignment horizontal="left"/>
    </xf>
    <xf numFmtId="0" fontId="14" fillId="0" borderId="0" xfId="1" applyFont="1" applyFill="1" applyAlignment="1">
      <alignment horizontal="left" vertical="top" wrapText="1"/>
    </xf>
    <xf numFmtId="166" fontId="11" fillId="0" borderId="2" xfId="2" applyFont="1" applyFill="1" applyBorder="1" applyAlignment="1">
      <alignment horizontal="right"/>
    </xf>
    <xf numFmtId="0" fontId="15" fillId="0" borderId="0" xfId="1" applyFont="1" applyFill="1" applyAlignment="1">
      <alignment horizontal="left" vertical="top"/>
    </xf>
    <xf numFmtId="0" fontId="14" fillId="0" borderId="0" xfId="1" applyFont="1" applyFill="1" applyAlignment="1">
      <alignment vertical="top"/>
    </xf>
    <xf numFmtId="0" fontId="10" fillId="0" borderId="0" xfId="1" applyFill="1" applyAlignment="1"/>
    <xf numFmtId="0" fontId="14" fillId="0" borderId="0" xfId="1" applyFont="1" applyFill="1" applyAlignment="1">
      <alignment vertical="top" wrapText="1"/>
    </xf>
    <xf numFmtId="166" fontId="12" fillId="0" borderId="0" xfId="2" applyFont="1" applyFill="1" applyBorder="1" applyAlignment="1">
      <alignment horizontal="center"/>
    </xf>
    <xf numFmtId="0" fontId="14" fillId="0" borderId="0" xfId="1" applyFont="1" applyFill="1" applyAlignment="1">
      <alignment horizontal="left"/>
    </xf>
    <xf numFmtId="0" fontId="14" fillId="0" borderId="0" xfId="1" applyFont="1" applyFill="1" applyAlignment="1"/>
    <xf numFmtId="0" fontId="14" fillId="0" borderId="0" xfId="1" applyFont="1" applyFill="1" applyAlignment="1">
      <alignment horizontal="left" vertical="center" wrapText="1"/>
    </xf>
    <xf numFmtId="0" fontId="15" fillId="0" borderId="0" xfId="1" applyFont="1" applyFill="1" applyAlignment="1">
      <alignment horizontal="left" vertical="center"/>
    </xf>
    <xf numFmtId="49" fontId="14" fillId="0" borderId="0" xfId="1" applyNumberFormat="1" applyFont="1" applyFill="1" applyAlignment="1">
      <alignment horizontal="left" vertical="center"/>
    </xf>
    <xf numFmtId="3" fontId="14" fillId="0" borderId="0" xfId="1" applyNumberFormat="1" applyFont="1" applyFill="1" applyAlignment="1">
      <alignment horizontal="left"/>
    </xf>
    <xf numFmtId="0" fontId="19" fillId="0" borderId="0" xfId="1" applyFont="1" applyFill="1" applyBorder="1" applyAlignment="1">
      <alignment horizontal="center" vertical="top" wrapText="1"/>
    </xf>
    <xf numFmtId="0" fontId="10" fillId="0" borderId="0" xfId="1" applyFill="1" applyAlignment="1">
      <alignment wrapText="1"/>
    </xf>
    <xf numFmtId="0" fontId="10" fillId="0" borderId="0" xfId="1" applyFill="1" applyAlignment="1">
      <alignment horizontal="left" vertical="top" wrapText="1"/>
    </xf>
    <xf numFmtId="0" fontId="10" fillId="0" borderId="0" xfId="1" applyFont="1" applyFill="1" applyAlignment="1">
      <alignment vertical="top" wrapText="1"/>
    </xf>
    <xf numFmtId="3" fontId="11" fillId="0" borderId="0" xfId="1" applyNumberFormat="1" applyFont="1" applyFill="1" applyAlignment="1">
      <alignment horizontal="right"/>
    </xf>
    <xf numFmtId="0" fontId="21" fillId="0" borderId="0" xfId="1" applyFont="1" applyFill="1" applyAlignment="1">
      <alignment horizontal="left" vertical="top"/>
    </xf>
    <xf numFmtId="0" fontId="21" fillId="0" borderId="0" xfId="1" applyFont="1" applyFill="1" applyAlignment="1">
      <alignment horizontal="left"/>
    </xf>
    <xf numFmtId="0" fontId="10" fillId="0" borderId="0" xfId="1" applyFill="1" applyBorder="1" applyAlignment="1">
      <alignment horizontal="justify" vertical="top" wrapText="1"/>
    </xf>
    <xf numFmtId="0" fontId="10" fillId="0" borderId="0" xfId="1" applyFill="1" applyAlignment="1">
      <alignment vertical="top" wrapText="1"/>
    </xf>
    <xf numFmtId="49" fontId="25" fillId="0" borderId="0" xfId="1" applyNumberFormat="1" applyFont="1" applyFill="1" applyAlignment="1">
      <alignment horizontal="left" vertical="center"/>
    </xf>
    <xf numFmtId="0" fontId="42" fillId="0" borderId="0" xfId="1" applyFont="1" applyFill="1" applyAlignment="1">
      <alignment horizontal="left" vertical="justify" wrapText="1"/>
    </xf>
    <xf numFmtId="0" fontId="42" fillId="0" borderId="0" xfId="1" applyFont="1" applyFill="1" applyAlignment="1">
      <alignment horizontal="left" vertical="justify"/>
    </xf>
    <xf numFmtId="4" fontId="11" fillId="0" borderId="0" xfId="1" applyNumberFormat="1" applyFont="1" applyFill="1" applyAlignment="1">
      <alignment horizontal="right" vertical="center"/>
    </xf>
    <xf numFmtId="166" fontId="11" fillId="0" borderId="2" xfId="3" applyFont="1" applyFill="1" applyBorder="1" applyAlignment="1">
      <alignment horizontal="right"/>
    </xf>
    <xf numFmtId="0" fontId="24"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2" fillId="0" borderId="4" xfId="1" applyFont="1" applyFill="1" applyBorder="1" applyAlignment="1">
      <alignment horizontal="left" vertical="center"/>
    </xf>
    <xf numFmtId="0" fontId="26" fillId="0" borderId="0" xfId="1" applyFont="1" applyFill="1" applyAlignment="1">
      <alignment horizontal="left" vertical="justify" wrapText="1"/>
    </xf>
    <xf numFmtId="0" fontId="26" fillId="0" borderId="0" xfId="1" applyFont="1" applyFill="1" applyAlignment="1">
      <alignment horizontal="left" vertical="justify"/>
    </xf>
    <xf numFmtId="0" fontId="24" fillId="0" borderId="0" xfId="1" applyFont="1" applyFill="1" applyBorder="1" applyAlignment="1">
      <alignment horizontal="left" vertical="center"/>
    </xf>
    <xf numFmtId="0" fontId="26" fillId="0" borderId="0" xfId="1" applyFont="1" applyFill="1" applyAlignment="1">
      <alignment horizontal="left" vertical="center" wrapText="1"/>
    </xf>
    <xf numFmtId="0" fontId="12" fillId="0" borderId="4" xfId="1" applyFont="1" applyFill="1" applyBorder="1" applyAlignment="1">
      <alignment horizontal="left" vertical="center" wrapText="1"/>
    </xf>
    <xf numFmtId="0" fontId="13" fillId="0" borderId="0" xfId="1" applyFont="1" applyFill="1" applyAlignment="1">
      <alignment horizontal="left" vertical="top" wrapText="1"/>
    </xf>
    <xf numFmtId="0" fontId="45" fillId="0" borderId="0" xfId="1" applyFont="1" applyFill="1" applyAlignment="1">
      <alignment horizontal="left" vertical="justify" wrapText="1"/>
    </xf>
    <xf numFmtId="0" fontId="13" fillId="0" borderId="0" xfId="1" applyFont="1" applyFill="1" applyAlignment="1">
      <alignment horizontal="left" vertical="center" wrapText="1"/>
    </xf>
    <xf numFmtId="166" fontId="11" fillId="0" borderId="0" xfId="3" applyFont="1" applyFill="1" applyAlignment="1">
      <alignment horizontal="right"/>
    </xf>
    <xf numFmtId="0" fontId="24" fillId="0" borderId="0" xfId="1" applyFont="1" applyFill="1" applyBorder="1" applyAlignment="1">
      <alignment horizontal="left"/>
    </xf>
    <xf numFmtId="0" fontId="43" fillId="0" borderId="4" xfId="1" applyFont="1" applyFill="1" applyBorder="1" applyAlignment="1">
      <alignment horizontal="justify" vertical="top" wrapText="1"/>
    </xf>
    <xf numFmtId="0" fontId="25" fillId="0" borderId="4" xfId="1" applyFont="1" applyFill="1" applyBorder="1" applyAlignment="1">
      <alignment horizontal="justify" vertical="top"/>
    </xf>
    <xf numFmtId="0" fontId="43" fillId="0" borderId="4" xfId="1" applyFont="1" applyFill="1" applyBorder="1" applyAlignment="1">
      <alignment horizontal="justify" vertical="justify" wrapText="1"/>
    </xf>
    <xf numFmtId="0" fontId="33" fillId="0" borderId="0" xfId="1" applyFont="1" applyFill="1" applyAlignment="1">
      <alignment horizontal="left" vertical="center" wrapText="1"/>
    </xf>
    <xf numFmtId="0" fontId="31" fillId="0" borderId="0" xfId="1" applyFont="1" applyFill="1" applyAlignment="1">
      <alignment horizontal="center" vertical="center" wrapText="1"/>
    </xf>
    <xf numFmtId="0" fontId="36" fillId="0" borderId="0" xfId="1" applyFont="1" applyAlignment="1">
      <alignment horizontal="center"/>
    </xf>
    <xf numFmtId="0" fontId="35" fillId="0" borderId="3" xfId="1" applyFont="1" applyFill="1" applyBorder="1" applyAlignment="1">
      <alignment horizontal="justify" vertical="center"/>
    </xf>
    <xf numFmtId="0" fontId="35" fillId="0" borderId="4" xfId="1" applyFont="1" applyFill="1" applyBorder="1" applyAlignment="1">
      <alignment horizontal="justify" vertical="center"/>
    </xf>
    <xf numFmtId="0" fontId="51" fillId="0" borderId="3" xfId="1" applyFont="1" applyFill="1" applyBorder="1" applyAlignment="1">
      <alignment horizontal="justify" vertical="center"/>
    </xf>
    <xf numFmtId="0" fontId="51" fillId="0" borderId="4" xfId="1" applyFont="1" applyFill="1" applyBorder="1" applyAlignment="1">
      <alignment horizontal="justify" vertical="center"/>
    </xf>
    <xf numFmtId="0" fontId="36" fillId="0" borderId="0" xfId="1" applyFont="1" applyAlignment="1">
      <alignment horizontal="center" vertical="top"/>
    </xf>
    <xf numFmtId="4" fontId="2" fillId="0" borderId="0" xfId="0" applyNumberFormat="1" applyFont="1" applyAlignment="1">
      <alignment horizontal="center"/>
    </xf>
  </cellXfs>
  <cellStyles count="7">
    <cellStyle name="Comma 2" xfId="3"/>
    <cellStyle name="Goran 1" xfId="6"/>
    <cellStyle name="Normal" xfId="0" builtinId="0"/>
    <cellStyle name="Normal 2" xfId="1"/>
    <cellStyle name="Normal 3" xfId="5"/>
    <cellStyle name="Zarez 2" xfId="2"/>
    <cellStyle name="Zarez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0</xdr:row>
      <xdr:rowOff>114300</xdr:rowOff>
    </xdr:from>
    <xdr:to>
      <xdr:col>2</xdr:col>
      <xdr:colOff>542925</xdr:colOff>
      <xdr:row>2</xdr:row>
      <xdr:rowOff>123825</xdr:rowOff>
    </xdr:to>
    <xdr:pic>
      <xdr:nvPicPr>
        <xdr:cNvPr id="2" name="Slika 2" descr="ti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14300"/>
          <a:ext cx="723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95250</xdr:rowOff>
    </xdr:from>
    <xdr:to>
      <xdr:col>2</xdr:col>
      <xdr:colOff>466725</xdr:colOff>
      <xdr:row>2</xdr:row>
      <xdr:rowOff>104775</xdr:rowOff>
    </xdr:to>
    <xdr:pic>
      <xdr:nvPicPr>
        <xdr:cNvPr id="2" name="Slika 2" descr="ti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95250"/>
          <a:ext cx="7048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609600</xdr:colOff>
      <xdr:row>2</xdr:row>
      <xdr:rowOff>85725</xdr:rowOff>
    </xdr:to>
    <xdr:pic>
      <xdr:nvPicPr>
        <xdr:cNvPr id="2" name="Slika 2" descr="ti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76200</xdr:rowOff>
    </xdr:from>
    <xdr:to>
      <xdr:col>2</xdr:col>
      <xdr:colOff>609600</xdr:colOff>
      <xdr:row>2</xdr:row>
      <xdr:rowOff>85725</xdr:rowOff>
    </xdr:to>
    <xdr:pic>
      <xdr:nvPicPr>
        <xdr:cNvPr id="4" name="Slika 2" descr="ti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609600</xdr:colOff>
      <xdr:row>2</xdr:row>
      <xdr:rowOff>85725</xdr:rowOff>
    </xdr:to>
    <xdr:pic>
      <xdr:nvPicPr>
        <xdr:cNvPr id="2" name="Slika 2" descr="ti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76200</xdr:rowOff>
    </xdr:from>
    <xdr:to>
      <xdr:col>2</xdr:col>
      <xdr:colOff>609600</xdr:colOff>
      <xdr:row>2</xdr:row>
      <xdr:rowOff>85725</xdr:rowOff>
    </xdr:to>
    <xdr:pic>
      <xdr:nvPicPr>
        <xdr:cNvPr id="3" name="Slika 2" descr="ti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609600</xdr:colOff>
      <xdr:row>2</xdr:row>
      <xdr:rowOff>85725</xdr:rowOff>
    </xdr:to>
    <xdr:pic>
      <xdr:nvPicPr>
        <xdr:cNvPr id="2" name="Slika 2" descr="ti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76200</xdr:rowOff>
    </xdr:from>
    <xdr:to>
      <xdr:col>2</xdr:col>
      <xdr:colOff>609600</xdr:colOff>
      <xdr:row>2</xdr:row>
      <xdr:rowOff>85725</xdr:rowOff>
    </xdr:to>
    <xdr:pic>
      <xdr:nvPicPr>
        <xdr:cNvPr id="3" name="Slika 2" descr="ti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609600</xdr:colOff>
      <xdr:row>2</xdr:row>
      <xdr:rowOff>85725</xdr:rowOff>
    </xdr:to>
    <xdr:pic>
      <xdr:nvPicPr>
        <xdr:cNvPr id="2" name="Slika 2" descr="ti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9525</xdr:colOff>
      <xdr:row>0</xdr:row>
      <xdr:rowOff>76200</xdr:rowOff>
    </xdr:from>
    <xdr:ext cx="689722" cy="390525"/>
    <xdr:pic>
      <xdr:nvPicPr>
        <xdr:cNvPr id="3" name="Slika 2" descr="ti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609600</xdr:colOff>
      <xdr:row>2</xdr:row>
      <xdr:rowOff>85725</xdr:rowOff>
    </xdr:to>
    <xdr:pic>
      <xdr:nvPicPr>
        <xdr:cNvPr id="2" name="Slika 2" descr="ti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76200</xdr:rowOff>
    </xdr:from>
    <xdr:to>
      <xdr:col>2</xdr:col>
      <xdr:colOff>609600</xdr:colOff>
      <xdr:row>2</xdr:row>
      <xdr:rowOff>85725</xdr:rowOff>
    </xdr:to>
    <xdr:pic>
      <xdr:nvPicPr>
        <xdr:cNvPr id="4" name="Slika 2" descr="ti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609600</xdr:colOff>
      <xdr:row>2</xdr:row>
      <xdr:rowOff>85725</xdr:rowOff>
    </xdr:to>
    <xdr:pic>
      <xdr:nvPicPr>
        <xdr:cNvPr id="2" name="Slika 2" descr="ti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9525</xdr:colOff>
      <xdr:row>0</xdr:row>
      <xdr:rowOff>76200</xdr:rowOff>
    </xdr:from>
    <xdr:ext cx="685800" cy="390525"/>
    <xdr:pic>
      <xdr:nvPicPr>
        <xdr:cNvPr id="3" name="Slika 2" descr="ti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0"/>
          <a:ext cx="685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85725</xdr:colOff>
      <xdr:row>2</xdr:row>
      <xdr:rowOff>85725</xdr:rowOff>
    </xdr:to>
    <xdr:pic>
      <xdr:nvPicPr>
        <xdr:cNvPr id="2" name="Slika 2" descr="ti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7620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9"/>
  <sheetViews>
    <sheetView showGridLines="0" tabSelected="1" zoomScalePageLayoutView="92" workbookViewId="0"/>
  </sheetViews>
  <sheetFormatPr defaultRowHeight="12.75"/>
  <cols>
    <col min="1" max="1" width="4.42578125" style="1" customWidth="1"/>
    <col min="2" max="2" width="45.140625" style="8" customWidth="1"/>
    <col min="3" max="3" width="4.140625" customWidth="1"/>
    <col min="4" max="4" width="8.140625" style="30" customWidth="1"/>
    <col min="5" max="5" width="3.28515625" customWidth="1"/>
    <col min="6" max="6" width="9.85546875" style="30" customWidth="1"/>
    <col min="7" max="7" width="3.7109375" customWidth="1"/>
    <col min="8" max="8" width="14.28515625" style="19" customWidth="1"/>
  </cols>
  <sheetData>
    <row r="1" spans="1:8">
      <c r="A1" s="55"/>
      <c r="B1" s="57"/>
      <c r="C1" s="55"/>
      <c r="D1" s="55"/>
      <c r="E1" s="55"/>
      <c r="F1" s="285"/>
      <c r="G1" s="55"/>
      <c r="H1" s="285"/>
    </row>
    <row r="4" spans="1:8" ht="30" customHeight="1">
      <c r="B4" s="322" t="s">
        <v>21</v>
      </c>
      <c r="C4" s="322"/>
      <c r="D4" s="322"/>
      <c r="E4" s="322"/>
      <c r="F4" s="322"/>
      <c r="G4" s="322"/>
      <c r="H4" s="290"/>
    </row>
    <row r="5" spans="1:8">
      <c r="B5" s="13"/>
    </row>
    <row r="6" spans="1:8">
      <c r="B6" s="13"/>
    </row>
    <row r="7" spans="1:8">
      <c r="B7" s="13" t="s">
        <v>22</v>
      </c>
    </row>
    <row r="8" spans="1:8">
      <c r="B8" s="13"/>
    </row>
    <row r="9" spans="1:8" ht="63.75" customHeight="1">
      <c r="B9" s="319" t="s">
        <v>31</v>
      </c>
      <c r="C9" s="319"/>
      <c r="D9" s="319"/>
      <c r="E9" s="319"/>
      <c r="F9" s="319"/>
      <c r="G9" s="319"/>
      <c r="H9" s="319"/>
    </row>
    <row r="10" spans="1:8">
      <c r="B10" s="58"/>
      <c r="C10" s="56"/>
      <c r="D10" s="56"/>
      <c r="E10" s="56"/>
      <c r="F10" s="286"/>
      <c r="G10" s="56"/>
    </row>
    <row r="11" spans="1:8">
      <c r="B11" s="12" t="s">
        <v>23</v>
      </c>
    </row>
    <row r="12" spans="1:8">
      <c r="B12" s="13"/>
    </row>
    <row r="13" spans="1:8" ht="302.25" customHeight="1">
      <c r="B13" s="320" t="s">
        <v>24</v>
      </c>
      <c r="C13" s="321"/>
      <c r="D13" s="321"/>
      <c r="E13" s="321"/>
      <c r="F13" s="321"/>
      <c r="G13" s="321"/>
      <c r="H13" s="321"/>
    </row>
    <row r="14" spans="1:8" ht="12.75" customHeight="1">
      <c r="B14" s="12"/>
      <c r="C14" s="56"/>
      <c r="E14" s="56"/>
      <c r="G14" s="56"/>
      <c r="H14" s="286"/>
    </row>
    <row r="15" spans="1:8" ht="12.75" customHeight="1">
      <c r="B15" s="12" t="s">
        <v>25</v>
      </c>
      <c r="C15" s="56"/>
      <c r="E15" s="56"/>
      <c r="G15" s="56"/>
      <c r="H15" s="286"/>
    </row>
    <row r="16" spans="1:8" ht="12.75" customHeight="1">
      <c r="B16" s="12"/>
      <c r="C16" s="56"/>
      <c r="E16" s="56"/>
      <c r="G16" s="56"/>
      <c r="H16" s="286"/>
    </row>
    <row r="17" spans="2:8" ht="12.75" customHeight="1">
      <c r="B17" s="325" t="s">
        <v>26</v>
      </c>
      <c r="C17" s="325"/>
      <c r="D17" s="325"/>
      <c r="E17" s="325"/>
      <c r="F17" s="325"/>
      <c r="G17" s="325"/>
      <c r="H17" s="325"/>
    </row>
    <row r="18" spans="2:8" ht="12.75" customHeight="1">
      <c r="B18" s="59"/>
      <c r="C18" s="54"/>
      <c r="D18" s="54"/>
      <c r="E18" s="54"/>
      <c r="F18" s="287"/>
      <c r="G18" s="54"/>
      <c r="H18" s="286"/>
    </row>
    <row r="19" spans="2:8" ht="12.75" customHeight="1">
      <c r="B19" s="12" t="s">
        <v>27</v>
      </c>
      <c r="C19" s="56"/>
      <c r="E19" s="56"/>
      <c r="G19" s="56"/>
      <c r="H19" s="286"/>
    </row>
    <row r="20" spans="2:8" ht="12.75" customHeight="1">
      <c r="B20" s="12"/>
      <c r="C20" s="56"/>
      <c r="E20" s="56"/>
      <c r="G20" s="56"/>
      <c r="H20" s="286"/>
    </row>
    <row r="21" spans="2:8" ht="76.5" customHeight="1">
      <c r="B21" s="323" t="s">
        <v>28</v>
      </c>
      <c r="C21" s="324"/>
      <c r="D21" s="324"/>
      <c r="E21" s="324"/>
      <c r="F21" s="324"/>
      <c r="G21" s="324"/>
      <c r="H21" s="324"/>
    </row>
    <row r="22" spans="2:8" ht="12.75" customHeight="1">
      <c r="B22" s="65"/>
      <c r="C22" s="66"/>
      <c r="D22" s="66"/>
      <c r="E22" s="66"/>
      <c r="F22" s="288"/>
      <c r="G22" s="66"/>
      <c r="H22" s="288"/>
    </row>
    <row r="23" spans="2:8" ht="12.75" customHeight="1">
      <c r="B23" s="65"/>
      <c r="C23" s="66"/>
      <c r="D23" s="66"/>
      <c r="E23" s="66"/>
      <c r="F23" s="288"/>
      <c r="G23" s="66"/>
      <c r="H23" s="288"/>
    </row>
    <row r="24" spans="2:8" ht="12.75" customHeight="1">
      <c r="B24" s="12"/>
      <c r="C24" s="53"/>
      <c r="D24" s="31"/>
      <c r="E24" s="53"/>
      <c r="F24" s="289"/>
      <c r="G24" s="53"/>
      <c r="H24" s="289"/>
    </row>
    <row r="25" spans="2:8" ht="12.75" customHeight="1">
      <c r="B25" s="12"/>
      <c r="C25" s="53"/>
      <c r="D25" s="31"/>
      <c r="E25" s="53"/>
      <c r="F25" s="289"/>
      <c r="G25" s="53"/>
      <c r="H25" s="289"/>
    </row>
    <row r="26" spans="2:8" ht="12.75" customHeight="1">
      <c r="B26" s="12"/>
      <c r="C26" s="53"/>
      <c r="D26" s="31"/>
      <c r="E26" s="53"/>
      <c r="F26" s="289"/>
      <c r="G26" s="53"/>
      <c r="H26" s="289"/>
    </row>
    <row r="27" spans="2:8" ht="12.75" customHeight="1">
      <c r="B27" s="12" t="s">
        <v>29</v>
      </c>
      <c r="C27" s="53"/>
      <c r="E27" s="53"/>
      <c r="F27" s="289"/>
      <c r="G27" s="53"/>
      <c r="H27" s="289"/>
    </row>
    <row r="28" spans="2:8" ht="12.75" customHeight="1">
      <c r="B28" s="12"/>
      <c r="C28" s="53"/>
      <c r="E28" s="53"/>
      <c r="F28" s="289"/>
      <c r="G28" s="53"/>
      <c r="H28" s="289"/>
    </row>
    <row r="29" spans="2:8" ht="38.25" customHeight="1">
      <c r="B29" s="320" t="s">
        <v>30</v>
      </c>
      <c r="C29" s="320"/>
      <c r="D29" s="320"/>
      <c r="E29" s="320"/>
      <c r="F29" s="320"/>
      <c r="G29" s="320"/>
      <c r="H29" s="320"/>
    </row>
    <row r="30" spans="2:8" ht="12.75" customHeight="1">
      <c r="B30" s="12"/>
      <c r="C30" s="56"/>
      <c r="E30" s="56"/>
      <c r="G30" s="56"/>
      <c r="H30" s="286"/>
    </row>
    <row r="31" spans="2:8" ht="12.75" customHeight="1">
      <c r="B31" s="12" t="s">
        <v>32</v>
      </c>
      <c r="C31" s="56"/>
      <c r="E31" s="56"/>
      <c r="G31" s="56"/>
      <c r="H31" s="286"/>
    </row>
    <row r="32" spans="2:8" ht="12.75" customHeight="1">
      <c r="B32" s="12"/>
      <c r="C32" s="56"/>
      <c r="E32" s="56"/>
      <c r="G32" s="56"/>
      <c r="H32" s="286"/>
    </row>
    <row r="33" spans="2:8" ht="51" customHeight="1">
      <c r="B33" s="321" t="s">
        <v>33</v>
      </c>
      <c r="C33" s="321"/>
      <c r="D33" s="321"/>
      <c r="E33" s="321"/>
      <c r="F33" s="321"/>
      <c r="G33" s="321"/>
      <c r="H33" s="321"/>
    </row>
    <row r="34" spans="2:8" ht="12.75" customHeight="1">
      <c r="B34" s="12"/>
      <c r="C34" s="56"/>
      <c r="E34" s="56"/>
      <c r="G34" s="56"/>
      <c r="H34" s="286"/>
    </row>
    <row r="35" spans="2:8" ht="12.75" customHeight="1">
      <c r="B35" s="12" t="s">
        <v>34</v>
      </c>
      <c r="C35" s="56"/>
      <c r="E35" s="56"/>
      <c r="G35" s="56"/>
      <c r="H35" s="286"/>
    </row>
    <row r="36" spans="2:8" ht="12.75" customHeight="1">
      <c r="B36" s="12"/>
      <c r="C36" s="56"/>
      <c r="E36" s="56"/>
      <c r="G36" s="56"/>
      <c r="H36" s="286"/>
    </row>
    <row r="37" spans="2:8" ht="89.25" customHeight="1">
      <c r="B37" s="321" t="s">
        <v>2</v>
      </c>
      <c r="C37" s="321"/>
      <c r="D37" s="321"/>
      <c r="E37" s="321"/>
      <c r="F37" s="321"/>
      <c r="G37" s="321"/>
      <c r="H37" s="321"/>
    </row>
    <row r="38" spans="2:8" ht="12.75" customHeight="1">
      <c r="B38" s="12"/>
      <c r="C38" s="56"/>
      <c r="E38" s="56"/>
      <c r="G38" s="56"/>
      <c r="H38" s="286"/>
    </row>
    <row r="39" spans="2:8" ht="12.75" customHeight="1">
      <c r="B39" s="12" t="s">
        <v>35</v>
      </c>
      <c r="C39" s="56"/>
      <c r="E39" s="56"/>
      <c r="G39" s="56"/>
      <c r="H39" s="286"/>
    </row>
    <row r="40" spans="2:8" ht="12.75" customHeight="1">
      <c r="B40" s="12"/>
      <c r="C40" s="56"/>
      <c r="E40" s="56"/>
      <c r="G40" s="56"/>
      <c r="H40" s="286"/>
    </row>
    <row r="41" spans="2:8" ht="12.75" customHeight="1">
      <c r="B41" s="326" t="s">
        <v>36</v>
      </c>
      <c r="C41" s="326"/>
      <c r="D41" s="326"/>
      <c r="E41" s="326"/>
      <c r="F41" s="326"/>
      <c r="G41" s="326"/>
      <c r="H41" s="326"/>
    </row>
    <row r="42" spans="2:8" ht="12.75" customHeight="1">
      <c r="B42" s="12"/>
      <c r="C42" s="56"/>
      <c r="E42" s="56"/>
      <c r="G42" s="56"/>
      <c r="H42" s="286"/>
    </row>
    <row r="43" spans="2:8" ht="12.75" customHeight="1">
      <c r="B43" s="12" t="s">
        <v>37</v>
      </c>
      <c r="C43" s="56"/>
      <c r="E43" s="56"/>
      <c r="G43" s="56"/>
      <c r="H43" s="286"/>
    </row>
    <row r="44" spans="2:8" ht="12.75" customHeight="1">
      <c r="B44" s="12"/>
      <c r="C44" s="56"/>
      <c r="E44" s="56"/>
      <c r="G44" s="56"/>
      <c r="H44" s="286"/>
    </row>
    <row r="45" spans="2:8" ht="38.25" customHeight="1">
      <c r="B45" s="321" t="s">
        <v>38</v>
      </c>
      <c r="C45" s="321"/>
      <c r="D45" s="321"/>
      <c r="E45" s="321"/>
      <c r="F45" s="321"/>
      <c r="G45" s="321"/>
      <c r="H45" s="321"/>
    </row>
    <row r="46" spans="2:8" ht="12.75" customHeight="1">
      <c r="B46" s="12"/>
      <c r="C46" s="56"/>
      <c r="E46" s="56"/>
      <c r="G46" s="56"/>
      <c r="H46" s="286"/>
    </row>
    <row r="47" spans="2:8" ht="12.75" customHeight="1">
      <c r="B47" s="12" t="s">
        <v>39</v>
      </c>
      <c r="C47" s="56"/>
      <c r="E47" s="56"/>
      <c r="G47" s="56"/>
      <c r="H47" s="286"/>
    </row>
    <row r="48" spans="2:8" ht="12.75" customHeight="1">
      <c r="B48" s="12"/>
      <c r="C48" s="56"/>
      <c r="E48" s="56"/>
      <c r="G48" s="56"/>
      <c r="H48" s="286"/>
    </row>
    <row r="49" spans="2:8" ht="102" customHeight="1">
      <c r="B49" s="321" t="s">
        <v>40</v>
      </c>
      <c r="C49" s="321"/>
      <c r="D49" s="321"/>
      <c r="E49" s="321"/>
      <c r="F49" s="321"/>
      <c r="G49" s="321"/>
      <c r="H49" s="321"/>
    </row>
    <row r="50" spans="2:8" ht="12.75" customHeight="1">
      <c r="B50" s="12"/>
      <c r="C50" s="52"/>
      <c r="D50" s="32"/>
      <c r="E50" s="52"/>
      <c r="F50" s="32"/>
      <c r="G50" s="52"/>
      <c r="H50" s="291"/>
    </row>
    <row r="51" spans="2:8" ht="12.75" customHeight="1">
      <c r="B51" s="12"/>
      <c r="C51" s="52"/>
      <c r="D51" s="32"/>
      <c r="E51" s="52"/>
      <c r="F51" s="32"/>
      <c r="G51" s="52"/>
      <c r="H51" s="291"/>
    </row>
    <row r="52" spans="2:8" ht="12.75" customHeight="1">
      <c r="B52" s="58" t="s">
        <v>41</v>
      </c>
      <c r="C52" s="54"/>
      <c r="D52" s="54"/>
      <c r="E52" s="54"/>
      <c r="F52" s="287"/>
      <c r="G52" s="54"/>
      <c r="H52" s="291"/>
    </row>
    <row r="53" spans="2:8" ht="12.75" customHeight="1">
      <c r="B53" s="13"/>
      <c r="C53" s="54"/>
      <c r="D53" s="33"/>
      <c r="E53" s="54"/>
      <c r="F53" s="33"/>
      <c r="G53" s="54"/>
      <c r="H53" s="291"/>
    </row>
    <row r="54" spans="2:8" ht="25.5" customHeight="1">
      <c r="B54" s="321" t="s">
        <v>42</v>
      </c>
      <c r="C54" s="321"/>
      <c r="D54" s="321"/>
      <c r="E54" s="321"/>
      <c r="F54" s="321"/>
      <c r="G54" s="321"/>
      <c r="H54" s="321"/>
    </row>
    <row r="55" spans="2:8" ht="12.75" customHeight="1">
      <c r="B55" s="13"/>
      <c r="C55" s="54"/>
      <c r="D55" s="33"/>
      <c r="E55" s="54"/>
      <c r="F55" s="33"/>
      <c r="G55" s="54"/>
      <c r="H55" s="291"/>
    </row>
    <row r="56" spans="2:8" ht="38.25" customHeight="1">
      <c r="B56" s="321" t="s">
        <v>43</v>
      </c>
      <c r="C56" s="321"/>
      <c r="D56" s="321"/>
      <c r="E56" s="321"/>
      <c r="F56" s="321"/>
      <c r="G56" s="321"/>
      <c r="H56" s="321"/>
    </row>
    <row r="57" spans="2:8" ht="12.75" customHeight="1">
      <c r="B57" s="13"/>
      <c r="C57" s="54"/>
      <c r="D57" s="33"/>
      <c r="E57" s="54"/>
      <c r="F57" s="33"/>
      <c r="G57" s="54"/>
      <c r="H57" s="291"/>
    </row>
    <row r="58" spans="2:8" ht="12.75" customHeight="1">
      <c r="B58" s="13"/>
      <c r="C58" s="54"/>
      <c r="D58" s="33"/>
      <c r="E58" s="54"/>
      <c r="F58" s="33"/>
      <c r="G58" s="54"/>
      <c r="H58" s="291"/>
    </row>
    <row r="59" spans="2:8" ht="12.75" customHeight="1">
      <c r="B59" s="13"/>
      <c r="C59" s="54"/>
      <c r="D59" s="33"/>
      <c r="E59" s="54"/>
      <c r="F59" s="33"/>
      <c r="G59" s="54"/>
      <c r="H59" s="291"/>
    </row>
    <row r="60" spans="2:8" ht="12.75" customHeight="1">
      <c r="B60" s="13"/>
      <c r="C60" s="54"/>
      <c r="D60" s="33"/>
      <c r="E60" s="54"/>
      <c r="F60" s="33"/>
      <c r="G60" s="54"/>
      <c r="H60" s="291"/>
    </row>
    <row r="61" spans="2:8" ht="38.25" customHeight="1">
      <c r="B61" s="321" t="s">
        <v>44</v>
      </c>
      <c r="C61" s="321"/>
      <c r="D61" s="321"/>
      <c r="E61" s="321"/>
      <c r="F61" s="321"/>
      <c r="G61" s="321"/>
      <c r="H61" s="321"/>
    </row>
    <row r="62" spans="2:8" ht="12.75" customHeight="1">
      <c r="B62" s="13"/>
      <c r="C62" s="54"/>
      <c r="D62" s="33"/>
      <c r="E62" s="54"/>
      <c r="F62" s="33"/>
      <c r="G62" s="54"/>
      <c r="H62" s="291"/>
    </row>
    <row r="63" spans="2:8" ht="51" customHeight="1">
      <c r="B63" s="321" t="s">
        <v>45</v>
      </c>
      <c r="C63" s="321"/>
      <c r="D63" s="321"/>
      <c r="E63" s="321"/>
      <c r="F63" s="321"/>
      <c r="G63" s="321"/>
      <c r="H63" s="321"/>
    </row>
    <row r="64" spans="2:8" ht="12.75" customHeight="1">
      <c r="B64" s="13"/>
      <c r="C64" s="54"/>
      <c r="D64" s="33"/>
      <c r="E64" s="54"/>
      <c r="F64" s="33"/>
      <c r="G64" s="54"/>
      <c r="H64" s="291"/>
    </row>
    <row r="65" spans="1:8" ht="12.75" customHeight="1">
      <c r="B65" s="13"/>
      <c r="C65" s="54"/>
      <c r="D65" s="33"/>
      <c r="E65" s="54"/>
      <c r="F65" s="33"/>
      <c r="G65" s="54"/>
      <c r="H65" s="291"/>
    </row>
    <row r="66" spans="1:8" ht="12.75" customHeight="1">
      <c r="B66" s="13" t="s">
        <v>3</v>
      </c>
      <c r="C66" s="54"/>
      <c r="D66" s="33"/>
      <c r="E66" s="54"/>
      <c r="F66" s="33"/>
      <c r="G66" s="54"/>
      <c r="H66" s="291"/>
    </row>
    <row r="67" spans="1:8" ht="12.75" customHeight="1">
      <c r="B67" s="13"/>
      <c r="C67" s="54"/>
      <c r="D67" s="33"/>
      <c r="E67" s="54"/>
      <c r="F67" s="33"/>
      <c r="G67" s="54"/>
      <c r="H67" s="291"/>
    </row>
    <row r="68" spans="1:8" ht="12.75" customHeight="1">
      <c r="B68" s="8" t="s">
        <v>560</v>
      </c>
      <c r="C68" s="54"/>
      <c r="D68" s="33"/>
      <c r="E68" s="54"/>
      <c r="F68" s="33"/>
      <c r="G68" s="54"/>
      <c r="H68" s="291"/>
    </row>
    <row r="69" spans="1:8" ht="12.75" customHeight="1">
      <c r="B69" s="13"/>
      <c r="C69" s="54"/>
      <c r="D69" s="33"/>
      <c r="E69" s="54"/>
      <c r="F69" s="33"/>
      <c r="G69" s="54"/>
      <c r="H69" s="291"/>
    </row>
    <row r="70" spans="1:8" ht="51" customHeight="1">
      <c r="B70" s="8" t="s">
        <v>82</v>
      </c>
      <c r="C70" s="54"/>
      <c r="D70" s="33"/>
      <c r="E70" s="54"/>
      <c r="F70" s="33"/>
      <c r="G70" s="54"/>
      <c r="H70" s="291"/>
    </row>
    <row r="71" spans="1:8">
      <c r="B71" s="13"/>
    </row>
    <row r="72" spans="1:8" ht="25.5" customHeight="1">
      <c r="A72" s="1" t="s">
        <v>15</v>
      </c>
      <c r="B72" s="8" t="s">
        <v>92</v>
      </c>
      <c r="C72" s="6"/>
      <c r="D72" s="22"/>
      <c r="E72" s="3"/>
      <c r="F72" s="36"/>
      <c r="G72" s="3"/>
      <c r="H72" s="20"/>
    </row>
    <row r="73" spans="1:8" ht="12.75" customHeight="1">
      <c r="C73" s="6"/>
      <c r="D73" s="22"/>
      <c r="E73" s="3"/>
      <c r="F73" s="36"/>
      <c r="G73" s="3"/>
      <c r="H73" s="20"/>
    </row>
    <row r="74" spans="1:8" ht="51" customHeight="1">
      <c r="B74" s="8" t="s">
        <v>91</v>
      </c>
      <c r="C74" s="6"/>
      <c r="D74" s="22"/>
      <c r="E74" s="3"/>
      <c r="F74" s="36"/>
      <c r="G74" s="3"/>
      <c r="H74" s="20"/>
    </row>
    <row r="75" spans="1:8" ht="12.75" customHeight="1">
      <c r="C75" s="6" t="s">
        <v>11</v>
      </c>
      <c r="D75" s="22">
        <v>35</v>
      </c>
      <c r="E75" s="3" t="s">
        <v>6</v>
      </c>
      <c r="F75" s="313"/>
      <c r="G75" s="3" t="s">
        <v>4</v>
      </c>
      <c r="H75" s="20">
        <f>(D75*F75)</f>
        <v>0</v>
      </c>
    </row>
    <row r="76" spans="1:8" ht="25.5" customHeight="1">
      <c r="B76" s="8" t="s">
        <v>93</v>
      </c>
      <c r="C76" s="6"/>
      <c r="D76" s="22"/>
      <c r="E76" s="3"/>
      <c r="F76" s="36"/>
      <c r="G76" s="3"/>
      <c r="H76" s="20"/>
    </row>
    <row r="77" spans="1:8" ht="12.75" customHeight="1">
      <c r="C77" s="6" t="s">
        <v>11</v>
      </c>
      <c r="D77" s="22">
        <v>76.599999999999994</v>
      </c>
      <c r="E77" s="3" t="s">
        <v>6</v>
      </c>
      <c r="F77" s="313"/>
      <c r="G77" s="3" t="s">
        <v>4</v>
      </c>
      <c r="H77" s="20">
        <f>(D77*F77)</f>
        <v>0</v>
      </c>
    </row>
    <row r="78" spans="1:8" ht="51" customHeight="1">
      <c r="B78" s="8" t="s">
        <v>94</v>
      </c>
      <c r="C78" s="6"/>
      <c r="D78" s="22"/>
      <c r="E78" s="3"/>
      <c r="F78" s="36"/>
      <c r="G78" s="3"/>
      <c r="H78" s="20"/>
    </row>
    <row r="79" spans="1:8" ht="12.75" customHeight="1">
      <c r="C79" s="6" t="s">
        <v>11</v>
      </c>
      <c r="D79" s="22">
        <v>21.6</v>
      </c>
      <c r="E79" s="3" t="s">
        <v>6</v>
      </c>
      <c r="F79" s="313"/>
      <c r="G79" s="3" t="s">
        <v>4</v>
      </c>
      <c r="H79" s="20">
        <f>(D79*F79)</f>
        <v>0</v>
      </c>
    </row>
    <row r="80" spans="1:8" ht="25.5" customHeight="1">
      <c r="B80" s="8" t="s">
        <v>164</v>
      </c>
      <c r="C80" s="6"/>
      <c r="D80" s="22"/>
      <c r="E80" s="3"/>
      <c r="F80" s="36"/>
      <c r="G80" s="3"/>
      <c r="H80" s="20"/>
    </row>
    <row r="81" spans="2:8" ht="12.75" customHeight="1">
      <c r="C81" s="6" t="s">
        <v>11</v>
      </c>
      <c r="D81" s="22">
        <v>12.6</v>
      </c>
      <c r="E81" s="3" t="s">
        <v>6</v>
      </c>
      <c r="F81" s="313"/>
      <c r="G81" s="3" t="s">
        <v>4</v>
      </c>
      <c r="H81" s="20">
        <f>(D81*F81)</f>
        <v>0</v>
      </c>
    </row>
    <row r="82" spans="2:8" ht="25.5" customHeight="1">
      <c r="B82" s="8" t="s">
        <v>95</v>
      </c>
      <c r="C82" s="6"/>
      <c r="D82" s="22"/>
      <c r="E82" s="3"/>
      <c r="F82" s="36"/>
      <c r="G82" s="3"/>
      <c r="H82" s="20"/>
    </row>
    <row r="83" spans="2:8" ht="12.75" customHeight="1">
      <c r="C83" s="6" t="s">
        <v>11</v>
      </c>
      <c r="D83" s="22">
        <v>13.1</v>
      </c>
      <c r="E83" s="3" t="s">
        <v>6</v>
      </c>
      <c r="F83" s="313"/>
      <c r="G83" s="3" t="s">
        <v>4</v>
      </c>
      <c r="H83" s="20">
        <f>(D83*F83)</f>
        <v>0</v>
      </c>
    </row>
    <row r="84" spans="2:8" ht="54" customHeight="1">
      <c r="B84" s="8" t="s">
        <v>163</v>
      </c>
      <c r="C84" s="6"/>
      <c r="D84" s="22"/>
      <c r="E84" s="3"/>
      <c r="F84" s="36"/>
      <c r="G84" s="3"/>
      <c r="H84" s="20"/>
    </row>
    <row r="85" spans="2:8" ht="12.75" customHeight="1">
      <c r="C85" s="6" t="s">
        <v>5</v>
      </c>
      <c r="D85" s="34">
        <v>2</v>
      </c>
      <c r="E85" s="3" t="s">
        <v>6</v>
      </c>
      <c r="F85" s="313"/>
      <c r="G85" s="3" t="s">
        <v>4</v>
      </c>
      <c r="H85" s="20">
        <f>(D85*F85)</f>
        <v>0</v>
      </c>
    </row>
    <row r="86" spans="2:8" ht="38.25" customHeight="1">
      <c r="B86" s="8" t="s">
        <v>96</v>
      </c>
      <c r="C86" s="6"/>
      <c r="D86" s="22"/>
      <c r="E86" s="3"/>
      <c r="F86" s="36"/>
      <c r="G86" s="3"/>
      <c r="H86" s="20"/>
    </row>
    <row r="87" spans="2:8" ht="12.75" customHeight="1">
      <c r="C87" s="6"/>
      <c r="D87" s="22"/>
      <c r="E87" s="3"/>
      <c r="F87" s="36"/>
      <c r="G87" s="3"/>
      <c r="H87" s="20"/>
    </row>
    <row r="88" spans="2:8" ht="12.75" customHeight="1">
      <c r="B88" s="8" t="s">
        <v>97</v>
      </c>
      <c r="C88" s="6"/>
      <c r="D88" s="22"/>
      <c r="E88" s="3"/>
      <c r="F88" s="36"/>
      <c r="G88" s="3"/>
      <c r="H88" s="20"/>
    </row>
    <row r="89" spans="2:8" ht="12.75" customHeight="1">
      <c r="C89" s="6" t="s">
        <v>11</v>
      </c>
      <c r="D89" s="22">
        <v>31.5</v>
      </c>
      <c r="E89" s="3" t="s">
        <v>6</v>
      </c>
      <c r="F89" s="313"/>
      <c r="G89" s="3" t="s">
        <v>4</v>
      </c>
      <c r="H89" s="20">
        <f>(D89*F89)</f>
        <v>0</v>
      </c>
    </row>
    <row r="90" spans="2:8" ht="12.75" customHeight="1">
      <c r="B90" s="8" t="s">
        <v>98</v>
      </c>
      <c r="C90" s="6"/>
      <c r="D90" s="22"/>
      <c r="E90" s="3"/>
      <c r="F90" s="36"/>
      <c r="G90" s="3"/>
      <c r="H90" s="20"/>
    </row>
    <row r="91" spans="2:8" ht="12.75" customHeight="1">
      <c r="C91" s="6" t="s">
        <v>11</v>
      </c>
      <c r="D91" s="22">
        <v>24.9</v>
      </c>
      <c r="E91" s="3" t="s">
        <v>6</v>
      </c>
      <c r="F91" s="313"/>
      <c r="G91" s="3" t="s">
        <v>4</v>
      </c>
      <c r="H91" s="20">
        <f>(D91*F91)</f>
        <v>0</v>
      </c>
    </row>
    <row r="92" spans="2:8" ht="12.75" customHeight="1">
      <c r="C92" s="6"/>
      <c r="D92" s="22"/>
      <c r="E92" s="3"/>
      <c r="F92" s="36"/>
      <c r="G92" s="3"/>
      <c r="H92" s="20"/>
    </row>
    <row r="93" spans="2:8" ht="12.75" customHeight="1">
      <c r="C93" s="6"/>
      <c r="D93" s="22"/>
      <c r="E93" s="3"/>
      <c r="F93" s="36"/>
      <c r="G93" s="3"/>
      <c r="H93" s="20"/>
    </row>
    <row r="94" spans="2:8" ht="12.75" customHeight="1">
      <c r="C94" s="6"/>
      <c r="D94" s="22"/>
      <c r="E94" s="3"/>
      <c r="F94" s="36"/>
      <c r="G94" s="3"/>
      <c r="H94" s="20"/>
    </row>
    <row r="95" spans="2:8" ht="12.75" customHeight="1">
      <c r="C95" s="6"/>
      <c r="D95" s="22"/>
      <c r="E95" s="3"/>
      <c r="F95" s="36"/>
      <c r="G95" s="3"/>
      <c r="H95" s="20"/>
    </row>
    <row r="96" spans="2:8" ht="76.5" customHeight="1">
      <c r="B96" s="8" t="s">
        <v>115</v>
      </c>
      <c r="C96" s="6"/>
      <c r="D96" s="22"/>
      <c r="E96" s="3"/>
      <c r="F96" s="36"/>
      <c r="G96" s="3"/>
      <c r="H96" s="20"/>
    </row>
    <row r="97" spans="1:8" ht="12.75" customHeight="1">
      <c r="C97" s="6" t="s">
        <v>11</v>
      </c>
      <c r="D97" s="22">
        <v>69.099999999999994</v>
      </c>
      <c r="E97" s="3" t="s">
        <v>6</v>
      </c>
      <c r="F97" s="313"/>
      <c r="G97" s="3" t="s">
        <v>4</v>
      </c>
      <c r="H97" s="20">
        <f>(D97*F97)</f>
        <v>0</v>
      </c>
    </row>
    <row r="98" spans="1:8" ht="12.75" customHeight="1">
      <c r="A98" s="1" t="s">
        <v>16</v>
      </c>
      <c r="B98" s="8" t="s">
        <v>99</v>
      </c>
      <c r="C98" s="6"/>
      <c r="D98" s="22"/>
      <c r="E98" s="3"/>
      <c r="F98" s="36"/>
      <c r="G98" s="3"/>
      <c r="H98" s="20"/>
    </row>
    <row r="99" spans="1:8" ht="12.75" customHeight="1">
      <c r="C99" s="6"/>
      <c r="D99" s="22"/>
      <c r="E99" s="3"/>
      <c r="F99" s="36"/>
      <c r="G99" s="3"/>
      <c r="H99" s="20"/>
    </row>
    <row r="100" spans="1:8" ht="41.25" customHeight="1">
      <c r="B100" s="8" t="s">
        <v>462</v>
      </c>
      <c r="C100" s="6"/>
      <c r="D100" s="22"/>
      <c r="E100" s="3"/>
      <c r="F100" s="36"/>
      <c r="G100" s="3"/>
      <c r="H100" s="20"/>
    </row>
    <row r="101" spans="1:8" ht="12.75" customHeight="1">
      <c r="C101" s="6" t="s">
        <v>5</v>
      </c>
      <c r="D101" s="34">
        <v>1</v>
      </c>
      <c r="E101" s="3" t="s">
        <v>6</v>
      </c>
      <c r="F101" s="313"/>
      <c r="G101" s="3" t="s">
        <v>4</v>
      </c>
      <c r="H101" s="20">
        <f>(D101*F101)</f>
        <v>0</v>
      </c>
    </row>
    <row r="102" spans="1:8" ht="40.5" customHeight="1">
      <c r="B102" s="8" t="s">
        <v>463</v>
      </c>
      <c r="C102" s="6"/>
      <c r="D102" s="34"/>
      <c r="E102" s="3"/>
      <c r="F102" s="36"/>
      <c r="G102" s="3"/>
      <c r="H102" s="20"/>
    </row>
    <row r="103" spans="1:8" ht="12.75" customHeight="1">
      <c r="C103" s="6" t="s">
        <v>5</v>
      </c>
      <c r="D103" s="34">
        <v>1</v>
      </c>
      <c r="E103" s="3" t="s">
        <v>6</v>
      </c>
      <c r="F103" s="313"/>
      <c r="G103" s="3" t="s">
        <v>4</v>
      </c>
      <c r="H103" s="20">
        <f>(D103*F103)</f>
        <v>0</v>
      </c>
    </row>
    <row r="104" spans="1:8" ht="25.5" customHeight="1">
      <c r="B104" s="8" t="s">
        <v>464</v>
      </c>
      <c r="C104" s="6"/>
      <c r="D104" s="22"/>
      <c r="E104" s="3"/>
      <c r="F104" s="36"/>
      <c r="G104" s="3"/>
      <c r="H104" s="20"/>
    </row>
    <row r="105" spans="1:8" ht="12.75" customHeight="1">
      <c r="C105" s="6" t="s">
        <v>5</v>
      </c>
      <c r="D105" s="34">
        <v>6</v>
      </c>
      <c r="E105" s="3" t="s">
        <v>6</v>
      </c>
      <c r="F105" s="313"/>
      <c r="G105" s="3" t="s">
        <v>4</v>
      </c>
      <c r="H105" s="20">
        <f>(D105*F105)</f>
        <v>0</v>
      </c>
    </row>
    <row r="106" spans="1:8" ht="54.75" customHeight="1">
      <c r="B106" s="8" t="s">
        <v>465</v>
      </c>
      <c r="C106" s="6"/>
      <c r="D106" s="34"/>
      <c r="E106" s="3"/>
      <c r="F106" s="36"/>
      <c r="G106" s="3"/>
      <c r="H106" s="20"/>
    </row>
    <row r="107" spans="1:8" ht="12.75" customHeight="1">
      <c r="C107" s="6" t="s">
        <v>11</v>
      </c>
      <c r="D107" s="34">
        <v>4</v>
      </c>
      <c r="E107" s="3" t="s">
        <v>6</v>
      </c>
      <c r="F107" s="313"/>
      <c r="G107" s="3" t="s">
        <v>4</v>
      </c>
      <c r="H107" s="20">
        <f>(D107*F107)</f>
        <v>0</v>
      </c>
    </row>
    <row r="108" spans="1:8" ht="53.25" customHeight="1">
      <c r="A108" s="1" t="s">
        <v>10</v>
      </c>
      <c r="B108" s="8" t="s">
        <v>100</v>
      </c>
      <c r="C108" s="6"/>
      <c r="D108" s="22"/>
      <c r="E108" s="3"/>
      <c r="F108" s="36"/>
      <c r="G108" s="3"/>
      <c r="H108" s="20"/>
    </row>
    <row r="109" spans="1:8" ht="12.75" customHeight="1">
      <c r="C109" s="6" t="s">
        <v>5</v>
      </c>
      <c r="D109" s="34">
        <v>3</v>
      </c>
      <c r="E109" s="3" t="s">
        <v>6</v>
      </c>
      <c r="F109" s="313"/>
      <c r="G109" s="3" t="s">
        <v>4</v>
      </c>
      <c r="H109" s="20">
        <f>(D109*F109)</f>
        <v>0</v>
      </c>
    </row>
    <row r="110" spans="1:8" ht="89.25" customHeight="1">
      <c r="A110" s="1" t="s">
        <v>12</v>
      </c>
      <c r="B110" s="8" t="s">
        <v>165</v>
      </c>
      <c r="C110" s="6"/>
      <c r="D110" s="34"/>
      <c r="E110" s="3"/>
      <c r="F110" s="36"/>
      <c r="G110" s="3"/>
      <c r="H110" s="20"/>
    </row>
    <row r="111" spans="1:8" ht="12.75" customHeight="1">
      <c r="C111" s="6" t="s">
        <v>5</v>
      </c>
      <c r="D111" s="34">
        <v>2</v>
      </c>
      <c r="E111" s="3" t="s">
        <v>6</v>
      </c>
      <c r="F111" s="313"/>
      <c r="G111" s="3" t="s">
        <v>4</v>
      </c>
      <c r="H111" s="20">
        <f>(D111*F111)</f>
        <v>0</v>
      </c>
    </row>
    <row r="112" spans="1:8" ht="38.25" customHeight="1">
      <c r="A112" s="1" t="s">
        <v>13</v>
      </c>
      <c r="B112" s="8" t="s">
        <v>466</v>
      </c>
      <c r="C112" s="6"/>
      <c r="D112" s="34"/>
      <c r="E112" s="3"/>
      <c r="F112" s="36"/>
      <c r="G112" s="3"/>
      <c r="H112" s="20"/>
    </row>
    <row r="113" spans="1:8" ht="12.75" customHeight="1">
      <c r="C113" s="6" t="s">
        <v>5</v>
      </c>
      <c r="D113" s="34">
        <v>1</v>
      </c>
      <c r="E113" s="3" t="s">
        <v>6</v>
      </c>
      <c r="F113" s="313"/>
      <c r="G113" s="3" t="s">
        <v>4</v>
      </c>
      <c r="H113" s="20">
        <f>(D113*F113)</f>
        <v>0</v>
      </c>
    </row>
    <row r="114" spans="1:8" ht="120.75" customHeight="1">
      <c r="A114" s="1" t="s">
        <v>14</v>
      </c>
      <c r="B114" s="8" t="s">
        <v>166</v>
      </c>
      <c r="C114" s="6"/>
      <c r="D114" s="22"/>
      <c r="E114" s="3"/>
      <c r="F114" s="36"/>
      <c r="G114" s="3"/>
      <c r="H114" s="20"/>
    </row>
    <row r="115" spans="1:8" ht="12.75" customHeight="1">
      <c r="C115" s="6"/>
      <c r="D115" s="34"/>
      <c r="E115" s="3"/>
      <c r="F115" s="36"/>
      <c r="G115" s="3"/>
      <c r="H115" s="20"/>
    </row>
    <row r="116" spans="1:8" ht="12.75" customHeight="1">
      <c r="C116" s="6"/>
      <c r="D116" s="34"/>
      <c r="E116" s="3"/>
      <c r="F116" s="36"/>
      <c r="G116" s="3"/>
      <c r="H116" s="20"/>
    </row>
    <row r="117" spans="1:8" ht="12.75" customHeight="1">
      <c r="C117" s="6"/>
      <c r="D117" s="34"/>
      <c r="E117" s="3"/>
      <c r="F117" s="36"/>
      <c r="G117" s="3"/>
      <c r="H117" s="20"/>
    </row>
    <row r="118" spans="1:8" ht="12.75" customHeight="1">
      <c r="C118" s="6"/>
      <c r="D118" s="34"/>
      <c r="E118" s="3"/>
      <c r="F118" s="36"/>
      <c r="G118" s="3"/>
      <c r="H118" s="20"/>
    </row>
    <row r="119" spans="1:8" ht="38.25" customHeight="1">
      <c r="B119" s="8" t="s">
        <v>167</v>
      </c>
      <c r="C119" s="6"/>
      <c r="D119" s="22"/>
      <c r="E119" s="3"/>
      <c r="F119" s="36"/>
      <c r="G119" s="3"/>
      <c r="H119" s="20"/>
    </row>
    <row r="120" spans="1:8" ht="12.75" customHeight="1">
      <c r="C120" s="6" t="s">
        <v>5</v>
      </c>
      <c r="D120" s="34">
        <v>1</v>
      </c>
      <c r="E120" s="3" t="s">
        <v>6</v>
      </c>
      <c r="F120" s="313"/>
      <c r="G120" s="3" t="s">
        <v>4</v>
      </c>
      <c r="H120" s="20">
        <f>(D120*F120)</f>
        <v>0</v>
      </c>
    </row>
    <row r="121" spans="1:8" ht="12.75" customHeight="1">
      <c r="B121" s="8" t="s">
        <v>101</v>
      </c>
      <c r="C121" s="6"/>
      <c r="D121" s="22"/>
      <c r="E121" s="3"/>
      <c r="F121" s="36"/>
      <c r="G121" s="3"/>
      <c r="H121" s="20"/>
    </row>
    <row r="122" spans="1:8" ht="12.75" customHeight="1">
      <c r="C122" s="6" t="s">
        <v>5</v>
      </c>
      <c r="D122" s="34">
        <v>9</v>
      </c>
      <c r="E122" s="3" t="s">
        <v>6</v>
      </c>
      <c r="F122" s="313"/>
      <c r="G122" s="3" t="s">
        <v>4</v>
      </c>
      <c r="H122" s="20">
        <f>(D122*F122)</f>
        <v>0</v>
      </c>
    </row>
    <row r="123" spans="1:8" ht="25.5" customHeight="1">
      <c r="B123" s="8" t="s">
        <v>168</v>
      </c>
      <c r="C123" s="6"/>
      <c r="D123" s="22"/>
      <c r="E123" s="3"/>
      <c r="F123" s="36"/>
      <c r="G123" s="3"/>
      <c r="H123" s="20"/>
    </row>
    <row r="124" spans="1:8" ht="12.75" customHeight="1">
      <c r="C124" s="6" t="s">
        <v>5</v>
      </c>
      <c r="D124" s="34">
        <v>3</v>
      </c>
      <c r="E124" s="3" t="s">
        <v>6</v>
      </c>
      <c r="F124" s="313"/>
      <c r="G124" s="3" t="s">
        <v>4</v>
      </c>
      <c r="H124" s="20">
        <f>(D124*F124)</f>
        <v>0</v>
      </c>
    </row>
    <row r="125" spans="1:8" ht="25.5" customHeight="1">
      <c r="B125" s="8" t="s">
        <v>102</v>
      </c>
      <c r="C125" s="6"/>
      <c r="D125" s="22"/>
      <c r="E125" s="3"/>
      <c r="F125" s="36"/>
      <c r="G125" s="3"/>
      <c r="H125" s="20"/>
    </row>
    <row r="126" spans="1:8" ht="12.75" customHeight="1">
      <c r="C126" s="6" t="s">
        <v>5</v>
      </c>
      <c r="D126" s="34">
        <v>6</v>
      </c>
      <c r="E126" s="3" t="s">
        <v>6</v>
      </c>
      <c r="F126" s="313"/>
      <c r="G126" s="3" t="s">
        <v>4</v>
      </c>
      <c r="H126" s="20">
        <f>(D126*F126)</f>
        <v>0</v>
      </c>
    </row>
    <row r="127" spans="1:8" ht="12.75" customHeight="1">
      <c r="B127" s="8" t="s">
        <v>103</v>
      </c>
      <c r="C127" s="6"/>
      <c r="D127" s="22"/>
      <c r="E127" s="3"/>
      <c r="F127" s="36"/>
      <c r="G127" s="3"/>
      <c r="H127" s="20"/>
    </row>
    <row r="128" spans="1:8" ht="12.75" customHeight="1">
      <c r="C128" s="6" t="s">
        <v>5</v>
      </c>
      <c r="D128" s="34">
        <v>1</v>
      </c>
      <c r="E128" s="3" t="s">
        <v>6</v>
      </c>
      <c r="F128" s="313"/>
      <c r="G128" s="3" t="s">
        <v>4</v>
      </c>
      <c r="H128" s="20">
        <f>(D128*F128)</f>
        <v>0</v>
      </c>
    </row>
    <row r="129" spans="2:8" ht="25.5" customHeight="1">
      <c r="B129" s="8" t="s">
        <v>104</v>
      </c>
      <c r="C129" s="6"/>
      <c r="D129" s="22"/>
      <c r="E129" s="3"/>
      <c r="F129" s="36"/>
      <c r="G129" s="3"/>
      <c r="H129" s="20"/>
    </row>
    <row r="130" spans="2:8" ht="12.75" customHeight="1">
      <c r="C130" s="6" t="s">
        <v>5</v>
      </c>
      <c r="D130" s="34">
        <v>1</v>
      </c>
      <c r="E130" s="3" t="s">
        <v>6</v>
      </c>
      <c r="F130" s="313"/>
      <c r="G130" s="3" t="s">
        <v>4</v>
      </c>
      <c r="H130" s="20">
        <f>(D130*F130)</f>
        <v>0</v>
      </c>
    </row>
    <row r="131" spans="2:8" ht="25.5" customHeight="1">
      <c r="B131" s="8" t="s">
        <v>169</v>
      </c>
      <c r="C131" s="6"/>
      <c r="D131" s="34"/>
      <c r="E131" s="3"/>
      <c r="F131" s="36"/>
      <c r="G131" s="3"/>
      <c r="H131" s="20"/>
    </row>
    <row r="132" spans="2:8" ht="12.75" customHeight="1">
      <c r="C132" s="6" t="s">
        <v>5</v>
      </c>
      <c r="D132" s="34">
        <v>1</v>
      </c>
      <c r="E132" s="3" t="s">
        <v>6</v>
      </c>
      <c r="F132" s="313"/>
      <c r="G132" s="3" t="s">
        <v>4</v>
      </c>
      <c r="H132" s="20">
        <f>(D132*F132)</f>
        <v>0</v>
      </c>
    </row>
    <row r="133" spans="2:8" ht="25.5" customHeight="1">
      <c r="B133" s="8" t="s">
        <v>105</v>
      </c>
      <c r="C133" s="6"/>
      <c r="D133" s="22"/>
      <c r="E133" s="3"/>
      <c r="F133" s="36"/>
      <c r="G133" s="3"/>
      <c r="H133" s="20"/>
    </row>
    <row r="134" spans="2:8" ht="12.75" customHeight="1">
      <c r="C134" s="6" t="s">
        <v>5</v>
      </c>
      <c r="D134" s="34">
        <v>2</v>
      </c>
      <c r="E134" s="3" t="s">
        <v>6</v>
      </c>
      <c r="F134" s="313"/>
      <c r="G134" s="3" t="s">
        <v>4</v>
      </c>
      <c r="H134" s="20">
        <f>(D134*F134)</f>
        <v>0</v>
      </c>
    </row>
    <row r="135" spans="2:8" ht="25.5" customHeight="1">
      <c r="B135" s="8" t="s">
        <v>170</v>
      </c>
      <c r="C135" s="6"/>
      <c r="D135" s="22"/>
      <c r="E135" s="3"/>
      <c r="F135" s="36"/>
      <c r="G135" s="3"/>
      <c r="H135" s="20"/>
    </row>
    <row r="136" spans="2:8" ht="12.75" customHeight="1">
      <c r="C136" s="6" t="s">
        <v>5</v>
      </c>
      <c r="D136" s="34">
        <v>1</v>
      </c>
      <c r="E136" s="3" t="s">
        <v>6</v>
      </c>
      <c r="F136" s="313"/>
      <c r="G136" s="3" t="s">
        <v>4</v>
      </c>
      <c r="H136" s="20">
        <f>(D136*F136)</f>
        <v>0</v>
      </c>
    </row>
    <row r="137" spans="2:8" ht="12.75" customHeight="1">
      <c r="B137" s="8" t="s">
        <v>106</v>
      </c>
      <c r="C137" s="6"/>
      <c r="D137" s="22"/>
      <c r="E137" s="3"/>
      <c r="F137" s="36"/>
      <c r="G137" s="3"/>
      <c r="H137" s="20"/>
    </row>
    <row r="138" spans="2:8" ht="12.75" customHeight="1">
      <c r="C138" s="6" t="s">
        <v>5</v>
      </c>
      <c r="D138" s="34">
        <v>3</v>
      </c>
      <c r="E138" s="3" t="s">
        <v>6</v>
      </c>
      <c r="F138" s="313"/>
      <c r="G138" s="3" t="s">
        <v>4</v>
      </c>
      <c r="H138" s="20">
        <f>(D138*F138)</f>
        <v>0</v>
      </c>
    </row>
    <row r="139" spans="2:8" ht="12.75" customHeight="1">
      <c r="B139" s="8" t="s">
        <v>107</v>
      </c>
      <c r="C139" s="6"/>
      <c r="D139" s="34"/>
      <c r="E139" s="3"/>
      <c r="F139" s="36"/>
      <c r="G139" s="3"/>
      <c r="H139" s="20"/>
    </row>
    <row r="140" spans="2:8" ht="12.75" customHeight="1">
      <c r="C140" s="6" t="s">
        <v>5</v>
      </c>
      <c r="D140" s="34">
        <v>10</v>
      </c>
      <c r="E140" s="3" t="s">
        <v>6</v>
      </c>
      <c r="F140" s="313"/>
      <c r="G140" s="3" t="s">
        <v>4</v>
      </c>
      <c r="H140" s="20">
        <f>(D140*F140)</f>
        <v>0</v>
      </c>
    </row>
    <row r="141" spans="2:8" ht="12.75" customHeight="1">
      <c r="B141" s="8" t="s">
        <v>108</v>
      </c>
      <c r="C141" s="6"/>
      <c r="D141" s="34"/>
      <c r="E141" s="3"/>
      <c r="F141" s="36"/>
      <c r="G141" s="3"/>
      <c r="H141" s="20"/>
    </row>
    <row r="142" spans="2:8" ht="12.75" customHeight="1">
      <c r="C142" s="6" t="s">
        <v>5</v>
      </c>
      <c r="D142" s="34">
        <v>1</v>
      </c>
      <c r="E142" s="3" t="s">
        <v>6</v>
      </c>
      <c r="F142" s="313"/>
      <c r="G142" s="3" t="s">
        <v>4</v>
      </c>
      <c r="H142" s="20">
        <f>(D142*F142)</f>
        <v>0</v>
      </c>
    </row>
    <row r="143" spans="2:8" ht="12.75" customHeight="1">
      <c r="B143" s="8" t="s">
        <v>109</v>
      </c>
      <c r="C143" s="6"/>
      <c r="D143" s="22"/>
      <c r="E143" s="3"/>
      <c r="F143" s="36"/>
      <c r="G143" s="3"/>
      <c r="H143" s="20"/>
    </row>
    <row r="144" spans="2:8" ht="12.75" customHeight="1">
      <c r="C144" s="6" t="s">
        <v>5</v>
      </c>
      <c r="D144" s="34">
        <v>1</v>
      </c>
      <c r="E144" s="3" t="s">
        <v>6</v>
      </c>
      <c r="F144" s="313"/>
      <c r="G144" s="3" t="s">
        <v>4</v>
      </c>
      <c r="H144" s="20">
        <f>(D144*F144)</f>
        <v>0</v>
      </c>
    </row>
    <row r="145" spans="1:8" ht="12.75" customHeight="1">
      <c r="B145" s="8" t="s">
        <v>110</v>
      </c>
      <c r="C145" s="6"/>
      <c r="D145" s="22"/>
      <c r="E145" s="3"/>
      <c r="F145" s="36"/>
      <c r="G145" s="3"/>
      <c r="H145" s="20"/>
    </row>
    <row r="146" spans="1:8" ht="12.75" customHeight="1">
      <c r="B146" s="13"/>
      <c r="C146" s="6" t="s">
        <v>5</v>
      </c>
      <c r="D146" s="34">
        <v>1</v>
      </c>
      <c r="E146" s="3" t="s">
        <v>6</v>
      </c>
      <c r="F146" s="313"/>
      <c r="G146" s="3" t="s">
        <v>4</v>
      </c>
      <c r="H146" s="20">
        <f>(D146*F146)</f>
        <v>0</v>
      </c>
    </row>
    <row r="147" spans="1:8" ht="63.75" customHeight="1">
      <c r="A147" s="1" t="s">
        <v>8</v>
      </c>
      <c r="B147" s="8" t="s">
        <v>171</v>
      </c>
      <c r="C147" s="6"/>
      <c r="D147" s="34"/>
      <c r="E147" s="3"/>
      <c r="F147" s="36"/>
      <c r="G147" s="3"/>
      <c r="H147" s="20"/>
    </row>
    <row r="148" spans="1:8" ht="12.75" customHeight="1">
      <c r="C148" s="6" t="s">
        <v>11</v>
      </c>
      <c r="D148" s="22">
        <v>254</v>
      </c>
      <c r="E148" s="3" t="s">
        <v>6</v>
      </c>
      <c r="F148" s="313"/>
      <c r="G148" s="3" t="s">
        <v>4</v>
      </c>
      <c r="H148" s="20">
        <f>(D148*F148)</f>
        <v>0</v>
      </c>
    </row>
    <row r="149" spans="1:8" ht="107.25" customHeight="1">
      <c r="A149" s="1" t="s">
        <v>9</v>
      </c>
      <c r="B149" s="8" t="s">
        <v>495</v>
      </c>
      <c r="C149" s="6"/>
      <c r="D149" s="34"/>
      <c r="E149" s="3"/>
      <c r="F149" s="36"/>
      <c r="G149" s="3"/>
      <c r="H149" s="20"/>
    </row>
    <row r="150" spans="1:8" ht="12.75" customHeight="1">
      <c r="C150" s="6" t="s">
        <v>7</v>
      </c>
      <c r="D150" s="22">
        <v>588</v>
      </c>
      <c r="E150" s="3" t="s">
        <v>6</v>
      </c>
      <c r="F150" s="313"/>
      <c r="G150" s="3" t="s">
        <v>4</v>
      </c>
      <c r="H150" s="20">
        <f>(D150*F150)</f>
        <v>0</v>
      </c>
    </row>
    <row r="151" spans="1:8" ht="38.25" customHeight="1">
      <c r="A151" s="1" t="s">
        <v>47</v>
      </c>
      <c r="B151" s="8" t="s">
        <v>467</v>
      </c>
      <c r="C151" s="6"/>
      <c r="D151" s="22"/>
      <c r="E151" s="3"/>
      <c r="F151" s="36"/>
      <c r="G151" s="3"/>
      <c r="H151" s="20"/>
    </row>
    <row r="152" spans="1:8" ht="12.75" customHeight="1">
      <c r="C152" s="6" t="s">
        <v>7</v>
      </c>
      <c r="D152" s="22">
        <v>11.3</v>
      </c>
      <c r="E152" s="3" t="s">
        <v>6</v>
      </c>
      <c r="F152" s="313"/>
      <c r="G152" s="3" t="s">
        <v>4</v>
      </c>
      <c r="H152" s="20">
        <f>(D152*F152)</f>
        <v>0</v>
      </c>
    </row>
    <row r="153" spans="1:8" ht="42.75" customHeight="1">
      <c r="A153" s="1" t="s">
        <v>51</v>
      </c>
      <c r="B153" s="8" t="s">
        <v>494</v>
      </c>
      <c r="C153" s="6"/>
      <c r="D153" s="22"/>
      <c r="E153" s="3"/>
      <c r="F153" s="36"/>
      <c r="G153" s="3"/>
      <c r="H153" s="20"/>
    </row>
    <row r="154" spans="1:8" ht="12.75" customHeight="1">
      <c r="C154" s="6" t="s">
        <v>7</v>
      </c>
      <c r="D154" s="22">
        <v>1.5</v>
      </c>
      <c r="E154" s="3" t="s">
        <v>6</v>
      </c>
      <c r="F154" s="313"/>
      <c r="G154" s="3" t="s">
        <v>4</v>
      </c>
      <c r="H154" s="20">
        <f>(D154*F154)</f>
        <v>0</v>
      </c>
    </row>
    <row r="155" spans="1:8" ht="70.5" customHeight="1">
      <c r="A155" s="1" t="s">
        <v>52</v>
      </c>
      <c r="B155" s="8" t="s">
        <v>172</v>
      </c>
      <c r="C155" s="6"/>
      <c r="D155" s="22"/>
      <c r="E155" s="3"/>
      <c r="F155" s="36"/>
      <c r="G155" s="3"/>
      <c r="H155" s="20"/>
    </row>
    <row r="156" spans="1:8" ht="12.75" customHeight="1">
      <c r="C156" s="6" t="s">
        <v>7</v>
      </c>
      <c r="D156" s="22">
        <v>9</v>
      </c>
      <c r="E156" s="3" t="s">
        <v>6</v>
      </c>
      <c r="F156" s="313"/>
      <c r="G156" s="3" t="s">
        <v>4</v>
      </c>
      <c r="H156" s="20">
        <f>(D156*F156)</f>
        <v>0</v>
      </c>
    </row>
    <row r="157" spans="1:8" ht="63.75" customHeight="1">
      <c r="A157" s="1" t="s">
        <v>53</v>
      </c>
      <c r="B157" s="8" t="s">
        <v>173</v>
      </c>
      <c r="C157" s="6"/>
      <c r="D157" s="22"/>
      <c r="E157" s="3"/>
      <c r="F157" s="36"/>
      <c r="G157" s="3"/>
      <c r="H157" s="20"/>
    </row>
    <row r="158" spans="1:8" ht="12.75" customHeight="1">
      <c r="C158" s="6" t="s">
        <v>5</v>
      </c>
      <c r="D158" s="22">
        <v>1</v>
      </c>
      <c r="E158" s="3" t="s">
        <v>6</v>
      </c>
      <c r="F158" s="313"/>
      <c r="G158" s="3" t="s">
        <v>4</v>
      </c>
      <c r="H158" s="20">
        <f>(D158*F158)</f>
        <v>0</v>
      </c>
    </row>
    <row r="159" spans="1:8" ht="56.25" customHeight="1">
      <c r="A159" s="1" t="s">
        <v>54</v>
      </c>
      <c r="B159" s="8" t="s">
        <v>111</v>
      </c>
      <c r="C159" s="6"/>
      <c r="D159" s="22"/>
      <c r="E159" s="3"/>
      <c r="F159" s="36"/>
      <c r="G159" s="3"/>
      <c r="H159" s="20"/>
    </row>
    <row r="160" spans="1:8" ht="12.75" customHeight="1">
      <c r="C160" s="6" t="s">
        <v>7</v>
      </c>
      <c r="D160" s="22">
        <v>9.1999999999999993</v>
      </c>
      <c r="E160" s="3" t="s">
        <v>6</v>
      </c>
      <c r="F160" s="313"/>
      <c r="G160" s="3" t="s">
        <v>4</v>
      </c>
      <c r="H160" s="20">
        <f>(D160*F160)</f>
        <v>0</v>
      </c>
    </row>
    <row r="161" spans="1:8" ht="41.25" customHeight="1">
      <c r="A161" s="1" t="s">
        <v>56</v>
      </c>
      <c r="B161" s="8" t="s">
        <v>174</v>
      </c>
      <c r="C161" s="6"/>
      <c r="D161" s="22"/>
      <c r="E161" s="3"/>
      <c r="F161" s="36"/>
      <c r="G161" s="3"/>
      <c r="H161" s="20"/>
    </row>
    <row r="162" spans="1:8" ht="12.75" customHeight="1">
      <c r="C162" s="6" t="s">
        <v>50</v>
      </c>
      <c r="D162" s="22">
        <v>2.2000000000000002</v>
      </c>
      <c r="E162" s="3" t="s">
        <v>6</v>
      </c>
      <c r="F162" s="313"/>
      <c r="G162" s="3" t="s">
        <v>4</v>
      </c>
      <c r="H162" s="20">
        <f>(D162*F162)</f>
        <v>0</v>
      </c>
    </row>
    <row r="163" spans="1:8" ht="56.25" customHeight="1">
      <c r="A163" s="1" t="s">
        <v>55</v>
      </c>
      <c r="B163" s="8" t="s">
        <v>175</v>
      </c>
      <c r="C163" s="6"/>
      <c r="D163" s="22"/>
      <c r="E163" s="3"/>
      <c r="F163" s="36"/>
      <c r="G163" s="3"/>
      <c r="H163" s="20"/>
    </row>
    <row r="164" spans="1:8" ht="12.75" customHeight="1">
      <c r="C164" s="6" t="s">
        <v>50</v>
      </c>
      <c r="D164" s="22">
        <v>6.7</v>
      </c>
      <c r="E164" s="3" t="s">
        <v>6</v>
      </c>
      <c r="F164" s="313"/>
      <c r="G164" s="3" t="s">
        <v>4</v>
      </c>
      <c r="H164" s="20">
        <f>(D164*F164)</f>
        <v>0</v>
      </c>
    </row>
    <row r="165" spans="1:8" ht="84" customHeight="1">
      <c r="A165" s="1" t="s">
        <v>57</v>
      </c>
      <c r="B165" s="8" t="s">
        <v>176</v>
      </c>
      <c r="C165" s="6"/>
      <c r="D165" s="22"/>
      <c r="E165" s="3"/>
      <c r="F165" s="36"/>
      <c r="G165" s="3"/>
      <c r="H165" s="20"/>
    </row>
    <row r="166" spans="1:8" ht="12.75" customHeight="1">
      <c r="C166" s="6" t="s">
        <v>50</v>
      </c>
      <c r="D166" s="22">
        <v>2</v>
      </c>
      <c r="E166" s="3" t="s">
        <v>6</v>
      </c>
      <c r="F166" s="313"/>
      <c r="G166" s="3" t="s">
        <v>4</v>
      </c>
      <c r="H166" s="20">
        <f>(D166*F166)</f>
        <v>0</v>
      </c>
    </row>
    <row r="167" spans="1:8" ht="57.75" customHeight="1">
      <c r="A167" s="1" t="s">
        <v>72</v>
      </c>
      <c r="B167" s="8" t="s">
        <v>112</v>
      </c>
      <c r="C167" s="6"/>
      <c r="D167" s="22"/>
      <c r="E167" s="3"/>
      <c r="F167" s="36"/>
      <c r="G167" s="3"/>
      <c r="H167" s="20"/>
    </row>
    <row r="168" spans="1:8" ht="12.75" customHeight="1">
      <c r="C168" s="6" t="s">
        <v>50</v>
      </c>
      <c r="D168" s="22">
        <v>6.5</v>
      </c>
      <c r="E168" s="3" t="s">
        <v>6</v>
      </c>
      <c r="F168" s="313"/>
      <c r="G168" s="3" t="s">
        <v>4</v>
      </c>
      <c r="H168" s="20">
        <f>(D168*F168)</f>
        <v>0</v>
      </c>
    </row>
    <row r="169" spans="1:8" ht="79.5" customHeight="1">
      <c r="A169" s="1" t="s">
        <v>468</v>
      </c>
      <c r="B169" s="8" t="s">
        <v>114</v>
      </c>
      <c r="C169" s="2"/>
      <c r="D169" s="20"/>
      <c r="E169" s="3"/>
      <c r="F169" s="36"/>
      <c r="G169" s="3"/>
      <c r="H169" s="22"/>
    </row>
    <row r="170" spans="1:8" ht="6.75" customHeight="1">
      <c r="B170" s="13"/>
      <c r="C170" s="2"/>
      <c r="D170" s="20"/>
      <c r="E170" s="3"/>
      <c r="F170" s="36"/>
      <c r="G170" s="3"/>
      <c r="H170" s="22"/>
    </row>
    <row r="171" spans="1:8" ht="12.75" customHeight="1">
      <c r="B171" s="8" t="s">
        <v>58</v>
      </c>
      <c r="C171" s="2"/>
      <c r="D171" s="20"/>
      <c r="E171" s="3"/>
      <c r="F171" s="36"/>
      <c r="G171" s="3"/>
      <c r="H171" s="22"/>
    </row>
    <row r="172" spans="1:8" ht="12.75" customHeight="1">
      <c r="B172" s="13"/>
      <c r="C172" s="2" t="s">
        <v>7</v>
      </c>
      <c r="D172" s="20">
        <v>545.4</v>
      </c>
      <c r="E172" s="3" t="s">
        <v>6</v>
      </c>
      <c r="F172" s="313"/>
      <c r="G172" s="3" t="s">
        <v>4</v>
      </c>
      <c r="H172" s="22">
        <f>(D172*F172)</f>
        <v>0</v>
      </c>
    </row>
    <row r="173" spans="1:8" ht="38.25" customHeight="1">
      <c r="B173" s="8" t="s">
        <v>113</v>
      </c>
      <c r="C173" s="2"/>
      <c r="D173" s="20"/>
      <c r="E173" s="3"/>
      <c r="F173" s="36"/>
      <c r="G173" s="3"/>
      <c r="H173" s="22"/>
    </row>
    <row r="174" spans="1:8" ht="12.75" customHeight="1">
      <c r="C174" s="6" t="s">
        <v>7</v>
      </c>
      <c r="D174" s="20">
        <v>355.6</v>
      </c>
      <c r="E174" s="3" t="s">
        <v>6</v>
      </c>
      <c r="F174" s="313"/>
      <c r="G174" s="3" t="s">
        <v>4</v>
      </c>
      <c r="H174" s="22">
        <f>(D174*F174)</f>
        <v>0</v>
      </c>
    </row>
    <row r="175" spans="1:8" ht="25.5" customHeight="1">
      <c r="A175" s="1" t="s">
        <v>469</v>
      </c>
      <c r="B175" s="39" t="s">
        <v>470</v>
      </c>
      <c r="C175" s="2"/>
      <c r="D175" s="20"/>
      <c r="E175" s="3"/>
      <c r="F175" s="36"/>
      <c r="G175" s="3"/>
      <c r="H175" s="22"/>
    </row>
    <row r="176" spans="1:8" ht="12" customHeight="1">
      <c r="C176" s="6" t="s">
        <v>5</v>
      </c>
      <c r="D176" s="40">
        <v>10</v>
      </c>
      <c r="E176" s="3" t="s">
        <v>6</v>
      </c>
      <c r="F176" s="313"/>
      <c r="G176" s="3" t="s">
        <v>4</v>
      </c>
      <c r="H176" s="22">
        <f>(D176*F176)</f>
        <v>0</v>
      </c>
    </row>
    <row r="177" spans="1:8" ht="12" customHeight="1">
      <c r="C177" s="6"/>
      <c r="D177" s="40"/>
      <c r="E177" s="3"/>
      <c r="F177" s="36"/>
      <c r="G177" s="3"/>
      <c r="H177" s="22"/>
    </row>
    <row r="178" spans="1:8" ht="69.75" customHeight="1">
      <c r="A178" s="1" t="s">
        <v>471</v>
      </c>
      <c r="B178" s="8" t="s">
        <v>83</v>
      </c>
      <c r="C178" s="6"/>
      <c r="D178" s="22"/>
      <c r="E178" s="3"/>
      <c r="F178" s="36"/>
      <c r="G178" s="3"/>
      <c r="H178" s="20"/>
    </row>
    <row r="179" spans="1:8" ht="12.75" customHeight="1">
      <c r="C179" s="6"/>
      <c r="D179" s="22"/>
      <c r="E179" s="3"/>
      <c r="F179" s="36"/>
      <c r="G179" s="3"/>
      <c r="H179" s="20"/>
    </row>
    <row r="180" spans="1:8" ht="51" customHeight="1">
      <c r="B180" s="8" t="s">
        <v>561</v>
      </c>
      <c r="C180" s="6"/>
      <c r="D180" s="22"/>
      <c r="E180" s="3"/>
      <c r="F180" s="36"/>
      <c r="G180" s="3"/>
      <c r="H180" s="20"/>
    </row>
    <row r="181" spans="1:8" ht="12" customHeight="1">
      <c r="C181" s="6" t="s">
        <v>50</v>
      </c>
      <c r="D181" s="22">
        <v>8.1999999999999993</v>
      </c>
      <c r="E181" s="3" t="s">
        <v>6</v>
      </c>
      <c r="F181" s="313"/>
      <c r="G181" s="3" t="s">
        <v>4</v>
      </c>
      <c r="H181" s="20">
        <f>(D181*F181)</f>
        <v>0</v>
      </c>
    </row>
    <row r="182" spans="1:8" ht="27.75" customHeight="1">
      <c r="B182" s="8" t="s">
        <v>562</v>
      </c>
      <c r="C182" s="6"/>
      <c r="D182" s="22"/>
      <c r="E182" s="3"/>
      <c r="F182" s="36"/>
      <c r="G182" s="3"/>
      <c r="H182" s="20"/>
    </row>
    <row r="183" spans="1:8" ht="12" customHeight="1">
      <c r="B183" s="16"/>
      <c r="C183" s="7" t="s">
        <v>50</v>
      </c>
      <c r="D183" s="35">
        <v>22.7</v>
      </c>
      <c r="E183" s="10" t="s">
        <v>6</v>
      </c>
      <c r="F183" s="313"/>
      <c r="G183" s="10" t="s">
        <v>4</v>
      </c>
      <c r="H183" s="21">
        <f>(D183*F183)</f>
        <v>0</v>
      </c>
    </row>
    <row r="184" spans="1:8" ht="12" customHeight="1">
      <c r="B184" s="9"/>
      <c r="C184" s="6"/>
      <c r="D184" s="22"/>
      <c r="E184" s="3"/>
      <c r="F184" s="36"/>
      <c r="G184" s="3"/>
      <c r="H184" s="20"/>
    </row>
    <row r="185" spans="1:8" ht="12" customHeight="1">
      <c r="B185" s="9" t="s">
        <v>59</v>
      </c>
      <c r="C185" s="6"/>
      <c r="D185" s="22"/>
      <c r="E185" s="3"/>
      <c r="F185" s="36"/>
      <c r="G185" s="41" t="s">
        <v>4</v>
      </c>
      <c r="H185" s="20">
        <f>SUM(H75:H183)</f>
        <v>0</v>
      </c>
    </row>
    <row r="186" spans="1:8" ht="12.75" customHeight="1">
      <c r="B186" s="9"/>
      <c r="C186" s="6"/>
      <c r="D186" s="22"/>
      <c r="E186" s="3"/>
      <c r="F186" s="36"/>
      <c r="G186" s="41"/>
      <c r="H186" s="20"/>
    </row>
    <row r="187" spans="1:8" ht="12.75" customHeight="1">
      <c r="B187" s="9"/>
      <c r="C187" s="6"/>
      <c r="D187" s="22"/>
      <c r="E187" s="3"/>
      <c r="F187" s="36"/>
      <c r="G187" s="41"/>
      <c r="H187" s="20"/>
    </row>
    <row r="188" spans="1:8" ht="12.75" customHeight="1">
      <c r="B188" s="9" t="s">
        <v>61</v>
      </c>
      <c r="C188" s="6"/>
      <c r="D188" s="22"/>
      <c r="E188" s="3"/>
      <c r="F188" s="36"/>
      <c r="G188" s="41"/>
      <c r="H188" s="20"/>
    </row>
    <row r="189" spans="1:8" ht="12.75" customHeight="1">
      <c r="B189" s="9"/>
      <c r="C189" s="6"/>
      <c r="D189" s="22"/>
      <c r="E189" s="3"/>
      <c r="F189" s="36"/>
      <c r="G189" s="41"/>
      <c r="H189" s="20"/>
    </row>
    <row r="190" spans="1:8" ht="25.5">
      <c r="A190" s="1" t="s">
        <v>116</v>
      </c>
      <c r="B190" s="9" t="s">
        <v>117</v>
      </c>
      <c r="C190" s="6"/>
      <c r="D190" s="22"/>
      <c r="E190" s="3"/>
      <c r="F190" s="36"/>
      <c r="G190" s="41"/>
      <c r="H190" s="20"/>
    </row>
    <row r="191" spans="1:8" ht="12.75" customHeight="1">
      <c r="B191" s="9"/>
      <c r="C191" s="6"/>
      <c r="D191" s="22"/>
      <c r="E191" s="3"/>
      <c r="F191" s="36"/>
      <c r="G191" s="41"/>
      <c r="H191" s="20"/>
    </row>
    <row r="192" spans="1:8" ht="38.25" customHeight="1">
      <c r="B192" s="9" t="s">
        <v>130</v>
      </c>
      <c r="C192" s="6"/>
      <c r="D192" s="22"/>
      <c r="E192" s="3"/>
      <c r="F192" s="36"/>
      <c r="G192" s="41"/>
      <c r="H192" s="20"/>
    </row>
    <row r="193" spans="1:8" ht="12.75" customHeight="1">
      <c r="B193" s="9"/>
      <c r="C193" s="6" t="s">
        <v>7</v>
      </c>
      <c r="D193" s="20">
        <v>4.9000000000000004</v>
      </c>
      <c r="E193" s="3" t="s">
        <v>6</v>
      </c>
      <c r="F193" s="313"/>
      <c r="G193" s="3" t="s">
        <v>4</v>
      </c>
      <c r="H193" s="22">
        <f>(D193*F193)</f>
        <v>0</v>
      </c>
    </row>
    <row r="194" spans="1:8" ht="25.5" customHeight="1">
      <c r="B194" s="9" t="s">
        <v>118</v>
      </c>
      <c r="C194" s="6"/>
      <c r="D194" s="22"/>
      <c r="E194" s="3"/>
      <c r="F194" s="36"/>
      <c r="G194" s="41"/>
      <c r="H194" s="20"/>
    </row>
    <row r="195" spans="1:8" ht="12.75" customHeight="1">
      <c r="B195" s="9"/>
      <c r="C195" s="6" t="s">
        <v>7</v>
      </c>
      <c r="D195" s="20">
        <v>3.9</v>
      </c>
      <c r="E195" s="3" t="s">
        <v>6</v>
      </c>
      <c r="F195" s="313"/>
      <c r="G195" s="3" t="s">
        <v>4</v>
      </c>
      <c r="H195" s="22">
        <f>(D195*F195)</f>
        <v>0</v>
      </c>
    </row>
    <row r="196" spans="1:8" ht="25.5" customHeight="1">
      <c r="B196" s="9" t="s">
        <v>119</v>
      </c>
      <c r="C196" s="6"/>
      <c r="D196" s="22"/>
      <c r="E196" s="3"/>
      <c r="F196" s="36"/>
      <c r="G196" s="41"/>
      <c r="H196" s="20"/>
    </row>
    <row r="197" spans="1:8" ht="12.75" customHeight="1">
      <c r="B197" s="9"/>
      <c r="C197" s="6" t="s">
        <v>7</v>
      </c>
      <c r="D197" s="20">
        <v>21.1</v>
      </c>
      <c r="E197" s="3" t="s">
        <v>6</v>
      </c>
      <c r="F197" s="313"/>
      <c r="G197" s="3" t="s">
        <v>4</v>
      </c>
      <c r="H197" s="22">
        <f>(D197*F197)</f>
        <v>0</v>
      </c>
    </row>
    <row r="198" spans="1:8" ht="25.5" customHeight="1">
      <c r="B198" s="9" t="s">
        <v>120</v>
      </c>
      <c r="C198" s="6"/>
      <c r="D198" s="22"/>
      <c r="E198" s="3"/>
      <c r="F198" s="36"/>
      <c r="G198" s="41"/>
      <c r="H198" s="20"/>
    </row>
    <row r="199" spans="1:8" ht="12.75" customHeight="1">
      <c r="B199" s="9"/>
      <c r="C199" s="6" t="s">
        <v>50</v>
      </c>
      <c r="D199" s="20">
        <v>4.7</v>
      </c>
      <c r="E199" s="3" t="s">
        <v>6</v>
      </c>
      <c r="F199" s="313"/>
      <c r="G199" s="3" t="s">
        <v>4</v>
      </c>
      <c r="H199" s="22">
        <f>(D199*F199)</f>
        <v>0</v>
      </c>
    </row>
    <row r="200" spans="1:8" ht="38.25" customHeight="1">
      <c r="B200" s="9" t="s">
        <v>123</v>
      </c>
      <c r="C200" s="6"/>
      <c r="D200" s="20"/>
      <c r="E200" s="3"/>
      <c r="F200" s="36"/>
      <c r="G200" s="3"/>
      <c r="H200" s="22"/>
    </row>
    <row r="201" spans="1:8" ht="12.75" customHeight="1">
      <c r="B201" s="62"/>
      <c r="C201" s="6" t="s">
        <v>60</v>
      </c>
      <c r="D201" s="20">
        <v>160</v>
      </c>
      <c r="E201" s="3" t="s">
        <v>6</v>
      </c>
      <c r="F201" s="313"/>
      <c r="G201" s="3" t="s">
        <v>4</v>
      </c>
      <c r="H201" s="20">
        <f>(D201*F201)</f>
        <v>0</v>
      </c>
    </row>
    <row r="202" spans="1:8" ht="63.75" customHeight="1">
      <c r="A202" s="1" t="s">
        <v>16</v>
      </c>
      <c r="B202" s="8" t="s">
        <v>177</v>
      </c>
      <c r="D202" s="19"/>
      <c r="H202" s="30"/>
    </row>
    <row r="203" spans="1:8" ht="12.75" customHeight="1">
      <c r="D203" s="19"/>
      <c r="H203" s="30"/>
    </row>
    <row r="204" spans="1:8" ht="38.25" customHeight="1">
      <c r="B204" s="8" t="s">
        <v>178</v>
      </c>
      <c r="D204" s="19"/>
      <c r="H204" s="30"/>
    </row>
    <row r="205" spans="1:8" ht="12.75" customHeight="1">
      <c r="C205" s="6" t="s">
        <v>7</v>
      </c>
      <c r="D205" s="20">
        <v>33</v>
      </c>
      <c r="E205" s="3" t="s">
        <v>6</v>
      </c>
      <c r="F205" s="313"/>
      <c r="G205" s="3" t="s">
        <v>4</v>
      </c>
      <c r="H205" s="22">
        <f>(D205*F205)</f>
        <v>0</v>
      </c>
    </row>
    <row r="206" spans="1:8" ht="25.5" customHeight="1">
      <c r="B206" s="8" t="s">
        <v>121</v>
      </c>
      <c r="D206" s="19"/>
      <c r="H206" s="30"/>
    </row>
    <row r="207" spans="1:8" ht="12.75" customHeight="1">
      <c r="C207" s="6" t="s">
        <v>7</v>
      </c>
      <c r="D207" s="20">
        <v>14</v>
      </c>
      <c r="E207" s="3" t="s">
        <v>6</v>
      </c>
      <c r="F207" s="313"/>
      <c r="G207" s="3" t="s">
        <v>4</v>
      </c>
      <c r="H207" s="20">
        <f>(D207*F207)</f>
        <v>0</v>
      </c>
    </row>
    <row r="208" spans="1:8" ht="38.25">
      <c r="B208" s="8" t="s">
        <v>122</v>
      </c>
      <c r="D208" s="19"/>
      <c r="H208" s="30"/>
    </row>
    <row r="209" spans="1:8" ht="12.75" customHeight="1">
      <c r="C209" s="6" t="s">
        <v>50</v>
      </c>
      <c r="D209" s="20">
        <v>1.1000000000000001</v>
      </c>
      <c r="E209" s="3" t="s">
        <v>6</v>
      </c>
      <c r="F209" s="313"/>
      <c r="G209" s="3" t="s">
        <v>4</v>
      </c>
      <c r="H209" s="20">
        <f>(D209*F209)</f>
        <v>0</v>
      </c>
    </row>
    <row r="210" spans="1:8" ht="12.75" customHeight="1">
      <c r="C210" s="6"/>
      <c r="D210" s="20"/>
      <c r="E210" s="3"/>
      <c r="F210" s="36"/>
      <c r="G210" s="3"/>
      <c r="H210" s="20"/>
    </row>
    <row r="211" spans="1:8" ht="118.5" customHeight="1">
      <c r="B211" s="8" t="s">
        <v>496</v>
      </c>
      <c r="D211" s="19"/>
      <c r="H211" s="30"/>
    </row>
    <row r="212" spans="1:8" ht="12.75" customHeight="1">
      <c r="C212" s="6" t="s">
        <v>60</v>
      </c>
      <c r="D212" s="20">
        <v>158</v>
      </c>
      <c r="E212" s="3" t="s">
        <v>6</v>
      </c>
      <c r="F212" s="313"/>
      <c r="G212" s="3" t="s">
        <v>4</v>
      </c>
      <c r="H212" s="20">
        <f>(D212*F212)</f>
        <v>0</v>
      </c>
    </row>
    <row r="213" spans="1:8" ht="38.25" customHeight="1">
      <c r="A213" s="1" t="s">
        <v>10</v>
      </c>
      <c r="B213" s="8" t="s">
        <v>179</v>
      </c>
      <c r="C213" s="6"/>
      <c r="D213" s="20"/>
      <c r="E213" s="3"/>
      <c r="F213" s="36"/>
      <c r="G213" s="3"/>
      <c r="H213" s="20"/>
    </row>
    <row r="214" spans="1:8" ht="12.75" customHeight="1">
      <c r="C214" s="6" t="s">
        <v>7</v>
      </c>
      <c r="D214" s="20">
        <v>105.8</v>
      </c>
      <c r="E214" s="3" t="s">
        <v>6</v>
      </c>
      <c r="F214" s="313"/>
      <c r="G214" s="3" t="s">
        <v>4</v>
      </c>
      <c r="H214" s="20">
        <f>(D214*F214)</f>
        <v>0</v>
      </c>
    </row>
    <row r="215" spans="1:8" ht="66.75" customHeight="1">
      <c r="A215" s="1" t="s">
        <v>16</v>
      </c>
      <c r="B215" s="9" t="s">
        <v>556</v>
      </c>
      <c r="C215" s="6"/>
      <c r="D215" s="22"/>
      <c r="E215" s="3"/>
      <c r="F215" s="36"/>
      <c r="G215" s="41"/>
      <c r="H215" s="20"/>
    </row>
    <row r="216" spans="1:8" ht="12.75" customHeight="1">
      <c r="B216" s="16"/>
      <c r="C216" s="17" t="s">
        <v>7</v>
      </c>
      <c r="D216" s="21">
        <v>9.1999999999999993</v>
      </c>
      <c r="E216" s="10" t="s">
        <v>6</v>
      </c>
      <c r="F216" s="313"/>
      <c r="G216" s="10" t="s">
        <v>4</v>
      </c>
      <c r="H216" s="35">
        <f>(D216*F216)</f>
        <v>0</v>
      </c>
    </row>
    <row r="217" spans="1:8" ht="12.75" customHeight="1">
      <c r="B217" s="9"/>
      <c r="C217" s="6"/>
      <c r="D217" s="22"/>
      <c r="E217" s="3"/>
      <c r="F217" s="36"/>
    </row>
    <row r="218" spans="1:8" ht="12.75" customHeight="1">
      <c r="B218" s="9" t="s">
        <v>46</v>
      </c>
      <c r="C218" s="6"/>
      <c r="D218" s="22"/>
      <c r="E218" s="3"/>
      <c r="F218" s="36"/>
      <c r="G218" s="3" t="s">
        <v>4</v>
      </c>
      <c r="H218" s="20">
        <f>SUM(H193:H216)</f>
        <v>0</v>
      </c>
    </row>
    <row r="219" spans="1:8" ht="12.75" customHeight="1">
      <c r="B219" s="9"/>
      <c r="C219" s="6"/>
      <c r="D219" s="22"/>
      <c r="E219" s="3"/>
      <c r="F219" s="36"/>
      <c r="G219" s="3"/>
      <c r="H219" s="20"/>
    </row>
    <row r="220" spans="1:8" ht="12.75" customHeight="1">
      <c r="B220" s="9"/>
      <c r="C220" s="6"/>
      <c r="D220" s="22"/>
      <c r="E220" s="3"/>
      <c r="F220" s="36"/>
      <c r="G220" s="3"/>
      <c r="H220" s="20"/>
    </row>
    <row r="221" spans="1:8" ht="12.75" customHeight="1">
      <c r="B221" s="9"/>
      <c r="C221" s="6"/>
      <c r="D221" s="22"/>
      <c r="E221" s="3"/>
      <c r="F221" s="36"/>
      <c r="G221" s="41"/>
      <c r="H221" s="20"/>
    </row>
    <row r="222" spans="1:8" ht="12.75" customHeight="1">
      <c r="B222" s="9" t="s">
        <v>62</v>
      </c>
      <c r="C222" s="6"/>
      <c r="D222" s="22"/>
      <c r="E222" s="3"/>
      <c r="F222" s="36"/>
      <c r="G222" s="41"/>
      <c r="H222" s="20"/>
    </row>
    <row r="223" spans="1:8" ht="12.75" customHeight="1">
      <c r="B223" s="9"/>
      <c r="C223" s="6"/>
      <c r="D223" s="22"/>
      <c r="E223" s="3"/>
      <c r="F223" s="36"/>
      <c r="G223" s="41"/>
      <c r="H223" s="20"/>
    </row>
    <row r="224" spans="1:8" ht="156.75" customHeight="1">
      <c r="A224" s="1" t="s">
        <v>15</v>
      </c>
      <c r="B224" s="9" t="s">
        <v>472</v>
      </c>
      <c r="C224" s="6"/>
      <c r="D224" s="22"/>
      <c r="E224" s="3"/>
      <c r="F224" s="36"/>
      <c r="G224" s="41"/>
      <c r="H224" s="20"/>
    </row>
    <row r="225" spans="1:8" ht="12.75" customHeight="1">
      <c r="B225" s="9"/>
      <c r="C225" s="6" t="s">
        <v>11</v>
      </c>
      <c r="D225" s="22">
        <v>372.6</v>
      </c>
      <c r="E225" s="3" t="s">
        <v>6</v>
      </c>
      <c r="F225" s="313"/>
      <c r="G225" s="3" t="s">
        <v>4</v>
      </c>
      <c r="H225" s="20">
        <f>(D225*F225)</f>
        <v>0</v>
      </c>
    </row>
    <row r="226" spans="1:8" ht="41.25" customHeight="1">
      <c r="A226" s="1" t="s">
        <v>16</v>
      </c>
      <c r="B226" s="9" t="s">
        <v>473</v>
      </c>
      <c r="C226" s="6"/>
      <c r="D226" s="22"/>
      <c r="E226" s="3"/>
      <c r="F226" s="36"/>
      <c r="G226" s="3"/>
      <c r="H226" s="20"/>
    </row>
    <row r="227" spans="1:8" ht="12.75" customHeight="1">
      <c r="B227" s="9"/>
      <c r="C227" s="6" t="s">
        <v>11</v>
      </c>
      <c r="D227" s="22">
        <v>9.8000000000000007</v>
      </c>
      <c r="E227" s="3" t="s">
        <v>6</v>
      </c>
      <c r="F227" s="313"/>
      <c r="G227" s="3" t="s">
        <v>4</v>
      </c>
      <c r="H227" s="20">
        <f>(D227*F227)</f>
        <v>0</v>
      </c>
    </row>
    <row r="228" spans="1:8" ht="80.25" customHeight="1">
      <c r="A228" s="1" t="s">
        <v>10</v>
      </c>
      <c r="B228" s="9" t="s">
        <v>497</v>
      </c>
      <c r="C228" s="6"/>
      <c r="D228" s="22"/>
      <c r="E228" s="3"/>
      <c r="F228" s="36"/>
      <c r="G228" s="3"/>
      <c r="H228" s="20"/>
    </row>
    <row r="229" spans="1:8" ht="12.75" customHeight="1">
      <c r="B229" s="9"/>
      <c r="C229" s="6" t="s">
        <v>7</v>
      </c>
      <c r="D229" s="22">
        <v>13.7</v>
      </c>
      <c r="E229" s="3" t="s">
        <v>6</v>
      </c>
      <c r="F229" s="313"/>
      <c r="G229" s="3" t="s">
        <v>4</v>
      </c>
      <c r="H229" s="20">
        <f>(D229*F229)</f>
        <v>0</v>
      </c>
    </row>
    <row r="230" spans="1:8" ht="25.5" customHeight="1">
      <c r="A230" s="1" t="s">
        <v>12</v>
      </c>
      <c r="B230" s="9" t="s">
        <v>180</v>
      </c>
      <c r="C230" s="6"/>
      <c r="D230" s="22"/>
      <c r="E230" s="3"/>
      <c r="F230" s="36"/>
      <c r="G230" s="41"/>
      <c r="H230" s="20"/>
    </row>
    <row r="231" spans="1:8" ht="12.75" customHeight="1">
      <c r="B231" s="9"/>
      <c r="C231" s="6"/>
      <c r="D231" s="22"/>
      <c r="E231" s="3"/>
      <c r="F231" s="36"/>
      <c r="G231" s="41"/>
      <c r="H231" s="20"/>
    </row>
    <row r="232" spans="1:8" ht="12.75" customHeight="1">
      <c r="B232" s="9" t="s">
        <v>124</v>
      </c>
      <c r="C232" s="6"/>
      <c r="D232" s="22"/>
      <c r="E232" s="3"/>
      <c r="F232" s="36"/>
      <c r="G232" s="41"/>
      <c r="H232" s="20"/>
    </row>
    <row r="233" spans="1:8" ht="12.75" customHeight="1">
      <c r="B233" s="9"/>
      <c r="C233" s="6" t="s">
        <v>5</v>
      </c>
      <c r="D233" s="34">
        <v>1</v>
      </c>
      <c r="E233" s="3" t="s">
        <v>6</v>
      </c>
      <c r="F233" s="313"/>
      <c r="G233" s="3" t="s">
        <v>4</v>
      </c>
      <c r="H233" s="20">
        <f>(D233*F233)</f>
        <v>0</v>
      </c>
    </row>
    <row r="234" spans="1:8" ht="12.75" customHeight="1">
      <c r="B234" s="9" t="s">
        <v>63</v>
      </c>
      <c r="C234" s="6"/>
      <c r="D234" s="22"/>
      <c r="E234" s="3"/>
      <c r="F234" s="36"/>
      <c r="G234" s="41"/>
      <c r="H234" s="20"/>
    </row>
    <row r="235" spans="1:8" ht="12.75" customHeight="1">
      <c r="B235" s="9"/>
      <c r="C235" s="6" t="s">
        <v>5</v>
      </c>
      <c r="D235" s="34">
        <v>9</v>
      </c>
      <c r="E235" s="3" t="s">
        <v>6</v>
      </c>
      <c r="F235" s="313"/>
      <c r="G235" s="3" t="s">
        <v>4</v>
      </c>
      <c r="H235" s="20">
        <f>(D235*F235)</f>
        <v>0</v>
      </c>
    </row>
    <row r="236" spans="1:8" ht="12.75" customHeight="1">
      <c r="B236" s="9" t="s">
        <v>64</v>
      </c>
      <c r="C236" s="6"/>
      <c r="D236" s="22"/>
      <c r="E236" s="3"/>
      <c r="F236" s="36"/>
      <c r="G236" s="41"/>
      <c r="H236" s="20"/>
    </row>
    <row r="237" spans="1:8" ht="12.75" customHeight="1">
      <c r="B237" s="9"/>
      <c r="C237" s="6" t="s">
        <v>5</v>
      </c>
      <c r="D237" s="34">
        <v>11</v>
      </c>
      <c r="E237" s="3" t="s">
        <v>6</v>
      </c>
      <c r="F237" s="313"/>
      <c r="G237" s="3" t="s">
        <v>4</v>
      </c>
      <c r="H237" s="20">
        <f>(D237*F237)</f>
        <v>0</v>
      </c>
    </row>
    <row r="238" spans="1:8" ht="12.75" customHeight="1">
      <c r="B238" s="9" t="s">
        <v>65</v>
      </c>
      <c r="C238" s="6"/>
      <c r="D238" s="22"/>
      <c r="E238" s="3"/>
      <c r="F238" s="36"/>
      <c r="G238" s="41"/>
      <c r="H238" s="20"/>
    </row>
    <row r="239" spans="1:8" ht="12.75" customHeight="1">
      <c r="B239" s="9"/>
      <c r="C239" s="6" t="s">
        <v>5</v>
      </c>
      <c r="D239" s="34">
        <v>24</v>
      </c>
      <c r="E239" s="3" t="s">
        <v>6</v>
      </c>
      <c r="F239" s="313"/>
      <c r="G239" s="3" t="s">
        <v>4</v>
      </c>
      <c r="H239" s="20">
        <f>(D239*F239)</f>
        <v>0</v>
      </c>
    </row>
    <row r="240" spans="1:8" ht="57" customHeight="1">
      <c r="A240" s="1" t="s">
        <v>13</v>
      </c>
      <c r="B240" s="8" t="s">
        <v>181</v>
      </c>
      <c r="C240" s="6"/>
      <c r="D240" s="22"/>
      <c r="E240" s="3"/>
      <c r="F240" s="36"/>
      <c r="G240" s="41"/>
      <c r="H240" s="20"/>
    </row>
    <row r="241" spans="1:8" ht="12.75" customHeight="1">
      <c r="B241" s="9"/>
      <c r="C241" s="2" t="s">
        <v>7</v>
      </c>
      <c r="D241" s="20">
        <v>5.9</v>
      </c>
      <c r="E241" s="3" t="s">
        <v>6</v>
      </c>
      <c r="F241" s="313"/>
      <c r="G241" s="3" t="s">
        <v>4</v>
      </c>
      <c r="H241" s="22">
        <f>(D241*F241)</f>
        <v>0</v>
      </c>
    </row>
    <row r="242" spans="1:8" ht="38.25" customHeight="1">
      <c r="A242" s="1" t="s">
        <v>14</v>
      </c>
      <c r="B242" s="8" t="s">
        <v>125</v>
      </c>
      <c r="C242" s="2"/>
      <c r="D242" s="20"/>
      <c r="E242" s="3"/>
      <c r="F242" s="36"/>
      <c r="G242" s="3"/>
      <c r="H242" s="22"/>
    </row>
    <row r="243" spans="1:8" ht="12.75" customHeight="1">
      <c r="B243" s="13"/>
      <c r="C243" s="2" t="s">
        <v>7</v>
      </c>
      <c r="D243" s="20">
        <v>2.2000000000000002</v>
      </c>
      <c r="E243" s="3" t="s">
        <v>6</v>
      </c>
      <c r="F243" s="313"/>
      <c r="G243" s="3" t="s">
        <v>4</v>
      </c>
      <c r="H243" s="22">
        <f>(D243*F243)</f>
        <v>0</v>
      </c>
    </row>
    <row r="244" spans="1:8" ht="51" customHeight="1">
      <c r="A244" s="1" t="s">
        <v>8</v>
      </c>
      <c r="B244" s="8" t="s">
        <v>474</v>
      </c>
      <c r="C244" s="2"/>
      <c r="D244" s="20"/>
      <c r="E244" s="3"/>
      <c r="F244" s="36"/>
      <c r="G244" s="3"/>
      <c r="H244" s="22"/>
    </row>
    <row r="245" spans="1:8" ht="12.75" customHeight="1">
      <c r="B245" s="13"/>
      <c r="C245" s="2"/>
      <c r="D245" s="20"/>
      <c r="E245" s="3"/>
      <c r="F245" s="36"/>
      <c r="G245" s="3"/>
      <c r="H245" s="22"/>
    </row>
    <row r="246" spans="1:8" ht="12.75" customHeight="1">
      <c r="B246" s="8" t="s">
        <v>126</v>
      </c>
      <c r="C246" s="2"/>
      <c r="D246" s="20"/>
      <c r="E246" s="3"/>
      <c r="F246" s="36"/>
      <c r="G246" s="3"/>
      <c r="H246" s="22"/>
    </row>
    <row r="247" spans="1:8" ht="12.75" customHeight="1">
      <c r="B247" s="13"/>
      <c r="C247" s="2" t="s">
        <v>7</v>
      </c>
      <c r="D247" s="20">
        <v>54.5</v>
      </c>
      <c r="E247" s="3" t="s">
        <v>6</v>
      </c>
      <c r="F247" s="313"/>
      <c r="G247" s="3" t="s">
        <v>4</v>
      </c>
      <c r="H247" s="22">
        <f>(D247*F247)</f>
        <v>0</v>
      </c>
    </row>
    <row r="248" spans="1:8" ht="12.75" customHeight="1">
      <c r="B248" s="8" t="s">
        <v>66</v>
      </c>
      <c r="C248" s="2"/>
      <c r="D248" s="20"/>
      <c r="E248" s="3"/>
      <c r="F248" s="36"/>
      <c r="G248" s="3"/>
      <c r="H248" s="22"/>
    </row>
    <row r="249" spans="1:8" ht="12.75" customHeight="1">
      <c r="C249" s="6" t="s">
        <v>7</v>
      </c>
      <c r="D249" s="20">
        <v>35.6</v>
      </c>
      <c r="E249" s="3" t="s">
        <v>6</v>
      </c>
      <c r="F249" s="313"/>
      <c r="G249" s="3" t="s">
        <v>4</v>
      </c>
      <c r="H249" s="22">
        <f>(D249*F249)</f>
        <v>0</v>
      </c>
    </row>
    <row r="250" spans="1:8" ht="80.25" customHeight="1">
      <c r="A250" s="1" t="s">
        <v>9</v>
      </c>
      <c r="B250" s="9" t="s">
        <v>127</v>
      </c>
      <c r="C250" s="6"/>
      <c r="D250" s="22"/>
      <c r="E250" s="3"/>
      <c r="F250" s="36"/>
      <c r="G250" s="41"/>
      <c r="H250" s="20"/>
    </row>
    <row r="251" spans="1:8" ht="12.75" customHeight="1">
      <c r="B251" s="16"/>
      <c r="C251" s="7" t="s">
        <v>11</v>
      </c>
      <c r="D251" s="35">
        <v>69.099999999999994</v>
      </c>
      <c r="E251" s="10" t="s">
        <v>6</v>
      </c>
      <c r="F251" s="313"/>
      <c r="G251" s="10" t="s">
        <v>4</v>
      </c>
      <c r="H251" s="21">
        <f>(D251*F251)</f>
        <v>0</v>
      </c>
    </row>
    <row r="252" spans="1:8" ht="12.75" customHeight="1">
      <c r="B252" s="9"/>
      <c r="C252" s="6"/>
      <c r="D252" s="22"/>
      <c r="E252" s="3"/>
      <c r="F252" s="36"/>
      <c r="G252" s="41"/>
      <c r="H252" s="20"/>
    </row>
    <row r="253" spans="1:8" ht="12.75" customHeight="1">
      <c r="B253" s="9" t="s">
        <v>0</v>
      </c>
      <c r="C253" s="6"/>
      <c r="D253" s="22"/>
      <c r="E253" s="3"/>
      <c r="F253" s="36"/>
      <c r="G253" s="41" t="s">
        <v>4</v>
      </c>
      <c r="H253" s="20">
        <f>SUM(H225:H251)</f>
        <v>0</v>
      </c>
    </row>
    <row r="254" spans="1:8" ht="12.75" customHeight="1">
      <c r="B254" s="9"/>
      <c r="C254" s="6"/>
      <c r="D254" s="22"/>
      <c r="E254" s="3"/>
      <c r="F254" s="36"/>
      <c r="G254" s="41"/>
      <c r="H254" s="20"/>
    </row>
    <row r="255" spans="1:8" ht="12.75" customHeight="1">
      <c r="B255" s="9"/>
      <c r="C255" s="6"/>
      <c r="D255" s="22"/>
      <c r="E255" s="3"/>
      <c r="F255" s="36"/>
      <c r="G255" s="41"/>
      <c r="H255" s="20"/>
    </row>
    <row r="256" spans="1:8" ht="12.75" customHeight="1">
      <c r="C256" s="6"/>
      <c r="D256" s="22"/>
      <c r="E256" s="3"/>
      <c r="F256" s="36"/>
      <c r="G256" s="3"/>
      <c r="H256" s="20"/>
    </row>
    <row r="257" spans="1:8" ht="12.75" customHeight="1">
      <c r="B257" s="8" t="s">
        <v>81</v>
      </c>
      <c r="D257"/>
      <c r="G257" s="3"/>
      <c r="H257" s="30"/>
    </row>
    <row r="258" spans="1:8" ht="12.75" customHeight="1">
      <c r="D258"/>
      <c r="G258" s="3"/>
      <c r="H258" s="30"/>
    </row>
    <row r="259" spans="1:8" ht="76.5" customHeight="1">
      <c r="A259" s="1" t="s">
        <v>15</v>
      </c>
      <c r="B259" s="8" t="s">
        <v>48</v>
      </c>
      <c r="D259"/>
      <c r="G259" s="3"/>
      <c r="H259" s="30"/>
    </row>
    <row r="260" spans="1:8" ht="12.75" customHeight="1">
      <c r="A260" s="44"/>
      <c r="B260" s="63"/>
      <c r="C260" s="20" t="s">
        <v>11</v>
      </c>
      <c r="D260" s="20">
        <v>848.5</v>
      </c>
      <c r="E260" s="45" t="s">
        <v>6</v>
      </c>
      <c r="F260" s="313"/>
      <c r="G260" s="45" t="s">
        <v>4</v>
      </c>
      <c r="H260" s="22">
        <f>(D260*F260)</f>
        <v>0</v>
      </c>
    </row>
    <row r="261" spans="1:8" ht="12.75" customHeight="1">
      <c r="A261" s="44"/>
      <c r="B261" s="63"/>
      <c r="C261" s="20"/>
      <c r="D261" s="20"/>
      <c r="E261" s="45"/>
      <c r="F261" s="36"/>
      <c r="G261" s="45"/>
      <c r="H261" s="22"/>
    </row>
    <row r="262" spans="1:8" ht="195" customHeight="1">
      <c r="A262" s="1" t="s">
        <v>16</v>
      </c>
      <c r="B262" s="8" t="s">
        <v>498</v>
      </c>
      <c r="C262" s="20"/>
      <c r="D262" s="20"/>
      <c r="E262" s="45"/>
      <c r="F262" s="36"/>
      <c r="G262" s="45"/>
      <c r="H262" s="22"/>
    </row>
    <row r="263" spans="1:8" ht="94.5" customHeight="1">
      <c r="A263" s="44"/>
      <c r="B263" s="64" t="s">
        <v>149</v>
      </c>
      <c r="C263" s="20"/>
      <c r="D263" s="20"/>
      <c r="E263" s="45"/>
      <c r="F263" s="36"/>
      <c r="G263" s="45"/>
      <c r="H263" s="22"/>
    </row>
    <row r="264" spans="1:8" ht="131.25" customHeight="1">
      <c r="B264" s="8" t="s">
        <v>499</v>
      </c>
      <c r="C264" s="6"/>
      <c r="D264" s="22"/>
      <c r="E264" s="3"/>
      <c r="F264" s="36"/>
      <c r="G264" s="3"/>
      <c r="H264" s="20"/>
    </row>
    <row r="265" spans="1:8" ht="66" customHeight="1">
      <c r="B265" s="8" t="s">
        <v>85</v>
      </c>
      <c r="C265" s="6"/>
      <c r="D265" s="22"/>
      <c r="E265" s="3"/>
      <c r="F265" s="36"/>
      <c r="G265" s="3"/>
      <c r="H265" s="20"/>
    </row>
    <row r="266" spans="1:8" ht="144" customHeight="1">
      <c r="B266" s="8" t="s">
        <v>500</v>
      </c>
      <c r="C266" s="6"/>
      <c r="D266" s="22"/>
      <c r="E266" s="3"/>
      <c r="F266" s="36"/>
      <c r="G266" s="3"/>
      <c r="H266" s="20"/>
    </row>
    <row r="267" spans="1:8" ht="25.5" customHeight="1">
      <c r="B267" s="8" t="s">
        <v>86</v>
      </c>
      <c r="C267" s="6"/>
      <c r="D267" s="22"/>
      <c r="E267" s="3"/>
      <c r="F267" s="36"/>
      <c r="G267" s="3"/>
      <c r="H267" s="20"/>
    </row>
    <row r="268" spans="1:8" ht="54.75" customHeight="1">
      <c r="B268" s="8" t="s">
        <v>501</v>
      </c>
      <c r="C268" s="6"/>
      <c r="D268" s="22"/>
      <c r="E268" s="3"/>
      <c r="F268" s="36"/>
      <c r="G268" s="3"/>
      <c r="H268" s="20"/>
    </row>
    <row r="269" spans="1:8" ht="12.75" customHeight="1">
      <c r="C269" s="6"/>
      <c r="D269" s="22"/>
      <c r="E269" s="3"/>
      <c r="F269" s="36"/>
      <c r="G269" s="3"/>
      <c r="H269" s="20"/>
    </row>
    <row r="270" spans="1:8" ht="92.25" customHeight="1">
      <c r="B270" s="8" t="s">
        <v>502</v>
      </c>
      <c r="C270" s="6"/>
      <c r="D270" s="22"/>
      <c r="E270" s="3"/>
      <c r="F270" s="36"/>
      <c r="G270" s="3"/>
      <c r="H270" s="20"/>
    </row>
    <row r="271" spans="1:8" ht="28.5" customHeight="1">
      <c r="B271" s="8" t="s">
        <v>476</v>
      </c>
      <c r="C271" s="6"/>
      <c r="D271" s="22"/>
      <c r="E271" s="3"/>
      <c r="F271" s="36"/>
      <c r="G271" s="3"/>
      <c r="H271" s="20"/>
    </row>
    <row r="272" spans="1:8" ht="12.75" customHeight="1">
      <c r="B272" s="13"/>
      <c r="C272" s="6" t="s">
        <v>7</v>
      </c>
      <c r="D272" s="20">
        <v>568.70000000000005</v>
      </c>
      <c r="E272" s="3" t="s">
        <v>6</v>
      </c>
      <c r="F272" s="313"/>
      <c r="G272" s="3" t="s">
        <v>4</v>
      </c>
      <c r="H272" s="36">
        <f>(D272*F272)</f>
        <v>0</v>
      </c>
    </row>
    <row r="273" spans="1:8" ht="171" customHeight="1">
      <c r="A273" s="1" t="s">
        <v>10</v>
      </c>
      <c r="B273" s="8" t="s">
        <v>475</v>
      </c>
      <c r="C273" s="6"/>
      <c r="D273" s="20"/>
      <c r="E273" s="3"/>
      <c r="F273" s="36"/>
      <c r="G273" s="3"/>
      <c r="H273" s="22"/>
    </row>
    <row r="274" spans="1:8" ht="12.75" customHeight="1">
      <c r="C274" s="6" t="s">
        <v>7</v>
      </c>
      <c r="D274" s="20">
        <v>61.9</v>
      </c>
      <c r="E274" s="3" t="s">
        <v>6</v>
      </c>
      <c r="F274" s="313"/>
      <c r="G274" s="3" t="s">
        <v>4</v>
      </c>
      <c r="H274" s="22">
        <f>(D274*F274)</f>
        <v>0</v>
      </c>
    </row>
    <row r="275" spans="1:8" ht="159.75" customHeight="1">
      <c r="A275" s="1" t="s">
        <v>12</v>
      </c>
      <c r="B275" s="8" t="s">
        <v>67</v>
      </c>
      <c r="C275" s="6"/>
      <c r="D275" s="20"/>
      <c r="E275" s="3"/>
      <c r="F275" s="36"/>
      <c r="G275" s="3"/>
      <c r="H275" s="22"/>
    </row>
    <row r="276" spans="1:8" ht="65.25" customHeight="1">
      <c r="B276" s="8" t="s">
        <v>68</v>
      </c>
      <c r="C276" s="6"/>
      <c r="D276" s="22"/>
      <c r="E276" s="3"/>
      <c r="F276" s="36"/>
      <c r="G276" s="3"/>
      <c r="H276" s="20"/>
    </row>
    <row r="277" spans="1:8" ht="12.75" customHeight="1">
      <c r="C277" s="6" t="s">
        <v>7</v>
      </c>
      <c r="D277" s="20">
        <v>488.1</v>
      </c>
      <c r="E277" s="3" t="s">
        <v>6</v>
      </c>
      <c r="F277" s="313"/>
      <c r="G277" s="3" t="s">
        <v>4</v>
      </c>
      <c r="H277" s="22">
        <f>(D277*F277)</f>
        <v>0</v>
      </c>
    </row>
    <row r="278" spans="1:8" ht="82.5" customHeight="1">
      <c r="A278" s="1" t="s">
        <v>13</v>
      </c>
      <c r="B278" s="8" t="s">
        <v>503</v>
      </c>
      <c r="C278" s="6"/>
      <c r="D278" s="20"/>
      <c r="E278" s="3"/>
      <c r="F278" s="36"/>
      <c r="G278" s="3"/>
      <c r="H278" s="22"/>
    </row>
    <row r="279" spans="1:8" ht="12.75" customHeight="1">
      <c r="C279" s="6" t="s">
        <v>7</v>
      </c>
      <c r="D279" s="20">
        <v>142.5</v>
      </c>
      <c r="E279" s="3" t="s">
        <v>6</v>
      </c>
      <c r="F279" s="313"/>
      <c r="G279" s="3" t="s">
        <v>4</v>
      </c>
      <c r="H279" s="22">
        <f>(D279*F279)</f>
        <v>0</v>
      </c>
    </row>
    <row r="280" spans="1:8" ht="38.25" customHeight="1">
      <c r="A280" s="1" t="s">
        <v>14</v>
      </c>
      <c r="B280" s="8" t="s">
        <v>182</v>
      </c>
      <c r="C280" s="6"/>
      <c r="D280" s="20"/>
      <c r="E280" s="3"/>
      <c r="F280" s="36"/>
      <c r="G280" s="3"/>
      <c r="H280" s="22"/>
    </row>
    <row r="281" spans="1:8" ht="12.75" customHeight="1">
      <c r="B281" s="16"/>
      <c r="C281" s="7" t="s">
        <v>11</v>
      </c>
      <c r="D281" s="21">
        <v>177.1</v>
      </c>
      <c r="E281" s="10" t="s">
        <v>6</v>
      </c>
      <c r="F281" s="313"/>
      <c r="G281" s="10" t="s">
        <v>4</v>
      </c>
      <c r="H281" s="35">
        <f>(D281*F281)</f>
        <v>0</v>
      </c>
    </row>
    <row r="282" spans="1:8" ht="12.75" customHeight="1">
      <c r="C282" s="6"/>
      <c r="D282" s="22"/>
      <c r="E282" s="3"/>
      <c r="F282" s="36"/>
      <c r="G282" s="3"/>
      <c r="H282" s="20"/>
    </row>
    <row r="283" spans="1:8" ht="12.75" customHeight="1">
      <c r="B283" s="8" t="s">
        <v>69</v>
      </c>
      <c r="C283" s="6"/>
      <c r="D283" s="22"/>
      <c r="E283" s="3"/>
      <c r="F283" s="36"/>
      <c r="G283" s="41" t="s">
        <v>4</v>
      </c>
      <c r="H283" s="20">
        <f>SUM(H260:H281)</f>
        <v>0</v>
      </c>
    </row>
    <row r="284" spans="1:8" ht="12.75" customHeight="1">
      <c r="C284" s="6"/>
      <c r="D284" s="22"/>
      <c r="E284" s="3"/>
      <c r="F284" s="36"/>
      <c r="G284" s="41"/>
      <c r="H284" s="20"/>
    </row>
    <row r="285" spans="1:8" ht="12.75" customHeight="1">
      <c r="C285" s="6"/>
      <c r="D285" s="22"/>
      <c r="E285" s="3"/>
      <c r="F285" s="36"/>
      <c r="G285" s="41"/>
      <c r="H285" s="20"/>
    </row>
    <row r="286" spans="1:8" ht="12.75" customHeight="1">
      <c r="A286" s="1" t="s">
        <v>132</v>
      </c>
      <c r="B286" s="8" t="s">
        <v>133</v>
      </c>
      <c r="C286" s="6"/>
      <c r="D286" s="22"/>
      <c r="E286" s="3"/>
      <c r="F286" s="36"/>
      <c r="G286" s="41"/>
      <c r="H286" s="20"/>
    </row>
    <row r="287" spans="1:8" ht="12.75" customHeight="1">
      <c r="C287" s="6"/>
      <c r="D287" s="22"/>
      <c r="E287" s="3"/>
      <c r="F287" s="36"/>
      <c r="G287" s="41"/>
      <c r="H287" s="20"/>
    </row>
    <row r="288" spans="1:8" ht="102" customHeight="1">
      <c r="A288" s="1" t="s">
        <v>15</v>
      </c>
      <c r="B288" s="8" t="s">
        <v>183</v>
      </c>
      <c r="C288" s="6"/>
      <c r="D288" s="22"/>
      <c r="E288" s="3"/>
      <c r="F288" s="36"/>
      <c r="G288" s="41"/>
      <c r="H288" s="20"/>
    </row>
    <row r="289" spans="1:8" ht="12.75" customHeight="1">
      <c r="C289" s="6" t="s">
        <v>50</v>
      </c>
      <c r="D289" s="20">
        <v>3</v>
      </c>
      <c r="E289" s="3" t="s">
        <v>6</v>
      </c>
      <c r="F289" s="313"/>
      <c r="G289" s="3" t="s">
        <v>4</v>
      </c>
      <c r="H289" s="22">
        <f>(D289*F289)</f>
        <v>0</v>
      </c>
    </row>
    <row r="290" spans="1:8" ht="25.5" customHeight="1">
      <c r="A290" s="1" t="s">
        <v>16</v>
      </c>
      <c r="B290" s="8" t="s">
        <v>477</v>
      </c>
      <c r="C290" s="6"/>
      <c r="D290" s="22"/>
      <c r="E290" s="3"/>
      <c r="F290" s="36"/>
      <c r="G290" s="41"/>
      <c r="H290" s="20"/>
    </row>
    <row r="291" spans="1:8" ht="12.75" customHeight="1">
      <c r="B291" s="16"/>
      <c r="C291" s="7" t="s">
        <v>7</v>
      </c>
      <c r="D291" s="21">
        <v>30</v>
      </c>
      <c r="E291" s="10" t="s">
        <v>6</v>
      </c>
      <c r="F291" s="313"/>
      <c r="G291" s="10" t="s">
        <v>4</v>
      </c>
      <c r="H291" s="35">
        <f>(D291*F291)</f>
        <v>0</v>
      </c>
    </row>
    <row r="292" spans="1:8" ht="12.75" customHeight="1">
      <c r="C292" s="6"/>
      <c r="D292" s="22"/>
      <c r="E292" s="3"/>
      <c r="F292" s="36"/>
      <c r="G292" s="41"/>
      <c r="H292" s="20"/>
    </row>
    <row r="293" spans="1:8" ht="12.75" customHeight="1">
      <c r="B293" s="8" t="s">
        <v>134</v>
      </c>
      <c r="C293" s="6"/>
      <c r="D293" s="22"/>
      <c r="E293" s="3"/>
      <c r="F293" s="36"/>
      <c r="G293" s="41" t="s">
        <v>4</v>
      </c>
      <c r="H293" s="20">
        <f>SUM(H289:H291)</f>
        <v>0</v>
      </c>
    </row>
    <row r="294" spans="1:8" ht="12.75" customHeight="1">
      <c r="C294" s="6"/>
      <c r="D294" s="22"/>
      <c r="E294" s="3"/>
      <c r="F294" s="36"/>
      <c r="G294" s="41"/>
      <c r="H294" s="20"/>
    </row>
    <row r="295" spans="1:8" ht="12.75" customHeight="1">
      <c r="C295" s="6"/>
      <c r="D295" s="22"/>
      <c r="E295" s="3"/>
      <c r="F295" s="36"/>
      <c r="G295" s="41"/>
      <c r="H295" s="20"/>
    </row>
    <row r="296" spans="1:8" ht="12.75" customHeight="1">
      <c r="C296" s="6"/>
      <c r="D296" s="22"/>
      <c r="E296" s="3"/>
      <c r="F296" s="36"/>
      <c r="G296" s="41"/>
      <c r="H296" s="20"/>
    </row>
    <row r="297" spans="1:8" ht="12.75" customHeight="1">
      <c r="C297" s="6"/>
      <c r="D297" s="22"/>
      <c r="E297" s="3"/>
      <c r="F297" s="36"/>
      <c r="G297" s="41"/>
      <c r="H297" s="20"/>
    </row>
    <row r="298" spans="1:8" ht="12.75" customHeight="1">
      <c r="C298" s="6"/>
      <c r="D298" s="22"/>
      <c r="E298" s="3"/>
      <c r="F298" s="36"/>
      <c r="G298" s="41"/>
      <c r="H298" s="20"/>
    </row>
    <row r="299" spans="1:8" ht="12.75" customHeight="1">
      <c r="C299" s="6"/>
      <c r="D299" s="22"/>
      <c r="E299" s="3"/>
      <c r="F299" s="36"/>
      <c r="G299" s="41"/>
      <c r="H299" s="20"/>
    </row>
    <row r="300" spans="1:8" ht="12.75" customHeight="1">
      <c r="C300" s="6"/>
      <c r="D300" s="22"/>
      <c r="E300" s="3"/>
      <c r="F300" s="36"/>
      <c r="G300" s="41"/>
      <c r="H300" s="20"/>
    </row>
    <row r="301" spans="1:8" ht="12.75" customHeight="1">
      <c r="C301" s="6"/>
      <c r="D301" s="22"/>
      <c r="E301" s="3"/>
      <c r="F301" s="36"/>
      <c r="G301" s="41"/>
      <c r="H301" s="20"/>
    </row>
    <row r="302" spans="1:8" ht="12.75" customHeight="1">
      <c r="C302" s="6"/>
      <c r="D302" s="22"/>
      <c r="E302" s="3"/>
      <c r="F302" s="36"/>
      <c r="G302" s="41"/>
      <c r="H302" s="20"/>
    </row>
    <row r="303" spans="1:8" ht="12.75" customHeight="1">
      <c r="C303" s="6"/>
      <c r="D303" s="22"/>
      <c r="E303" s="3"/>
      <c r="F303" s="36"/>
      <c r="G303" s="41"/>
      <c r="H303" s="20"/>
    </row>
    <row r="304" spans="1:8" ht="12.75" customHeight="1">
      <c r="C304" s="6"/>
      <c r="D304" s="22"/>
      <c r="E304" s="3"/>
      <c r="F304" s="36"/>
      <c r="G304" s="41"/>
      <c r="H304" s="20"/>
    </row>
    <row r="305" spans="3:8" ht="12.75" customHeight="1">
      <c r="C305" s="6"/>
      <c r="D305" s="22"/>
      <c r="E305" s="3"/>
      <c r="F305" s="36"/>
      <c r="G305" s="41"/>
      <c r="H305" s="20"/>
    </row>
    <row r="306" spans="3:8" ht="12.75" customHeight="1">
      <c r="C306" s="6"/>
      <c r="D306" s="22"/>
      <c r="E306" s="3"/>
      <c r="F306" s="36"/>
      <c r="G306" s="41"/>
      <c r="H306" s="20"/>
    </row>
    <row r="307" spans="3:8" ht="12.75" customHeight="1">
      <c r="C307" s="6"/>
      <c r="D307" s="22"/>
      <c r="E307" s="3"/>
      <c r="F307" s="36"/>
      <c r="G307" s="41"/>
      <c r="H307" s="20"/>
    </row>
    <row r="308" spans="3:8" ht="12.75" customHeight="1">
      <c r="C308" s="6"/>
      <c r="D308" s="22"/>
      <c r="E308" s="3"/>
      <c r="F308" s="36"/>
      <c r="G308" s="41"/>
      <c r="H308" s="20"/>
    </row>
    <row r="309" spans="3:8" ht="12.75" customHeight="1">
      <c r="C309" s="6"/>
      <c r="D309" s="22"/>
      <c r="E309" s="3"/>
      <c r="F309" s="36"/>
      <c r="G309" s="41"/>
      <c r="H309" s="20"/>
    </row>
    <row r="310" spans="3:8" ht="12.75" customHeight="1">
      <c r="C310" s="6"/>
      <c r="D310" s="22"/>
      <c r="E310" s="3"/>
      <c r="F310" s="36"/>
      <c r="G310" s="41"/>
      <c r="H310" s="20"/>
    </row>
    <row r="311" spans="3:8" ht="12.75" customHeight="1">
      <c r="C311" s="6"/>
      <c r="D311" s="22"/>
      <c r="E311" s="3"/>
      <c r="F311" s="36"/>
      <c r="G311" s="41"/>
      <c r="H311" s="20"/>
    </row>
    <row r="312" spans="3:8" ht="12.75" customHeight="1">
      <c r="C312" s="6"/>
      <c r="D312" s="22"/>
      <c r="E312" s="3"/>
      <c r="F312" s="36"/>
      <c r="G312" s="41"/>
      <c r="H312" s="20"/>
    </row>
    <row r="313" spans="3:8" ht="12.75" customHeight="1">
      <c r="C313" s="6"/>
      <c r="D313" s="22"/>
      <c r="E313" s="3"/>
      <c r="F313" s="36"/>
      <c r="G313" s="41"/>
      <c r="H313" s="20"/>
    </row>
    <row r="314" spans="3:8" ht="12.75" customHeight="1">
      <c r="C314" s="6"/>
      <c r="D314" s="22"/>
      <c r="E314" s="3"/>
      <c r="F314" s="36"/>
      <c r="G314" s="41"/>
      <c r="H314" s="20"/>
    </row>
    <row r="315" spans="3:8" ht="12.75" customHeight="1">
      <c r="C315" s="6"/>
      <c r="D315" s="22"/>
      <c r="E315" s="3"/>
      <c r="F315" s="36"/>
      <c r="G315" s="41"/>
      <c r="H315" s="20"/>
    </row>
    <row r="316" spans="3:8" ht="12.75" customHeight="1">
      <c r="C316" s="6"/>
      <c r="D316" s="22"/>
      <c r="E316" s="3"/>
      <c r="F316" s="36"/>
      <c r="G316" s="41"/>
      <c r="H316" s="20"/>
    </row>
    <row r="317" spans="3:8" ht="12.75" customHeight="1">
      <c r="C317" s="6"/>
      <c r="D317" s="22"/>
      <c r="E317" s="3"/>
      <c r="F317" s="36"/>
      <c r="G317" s="41"/>
      <c r="H317" s="20"/>
    </row>
    <row r="318" spans="3:8" ht="12.75" customHeight="1">
      <c r="C318" s="6"/>
      <c r="D318" s="22"/>
      <c r="E318" s="3"/>
      <c r="F318" s="36"/>
      <c r="G318" s="41"/>
      <c r="H318" s="20"/>
    </row>
    <row r="319" spans="3:8" ht="12.75" customHeight="1">
      <c r="C319" s="6"/>
      <c r="D319" s="22"/>
      <c r="E319" s="3"/>
      <c r="F319" s="36"/>
      <c r="G319" s="41"/>
      <c r="H319" s="20"/>
    </row>
    <row r="320" spans="3:8" ht="12.75" customHeight="1">
      <c r="C320" s="6"/>
      <c r="D320" s="22"/>
      <c r="E320" s="3"/>
      <c r="F320" s="36"/>
      <c r="G320" s="41"/>
      <c r="H320" s="20"/>
    </row>
    <row r="321" spans="2:8" ht="12.75" customHeight="1">
      <c r="C321" s="6"/>
      <c r="D321" s="22"/>
      <c r="E321" s="3"/>
      <c r="F321" s="36"/>
      <c r="G321" s="41"/>
      <c r="H321" s="20"/>
    </row>
    <row r="322" spans="2:8" ht="12.75" customHeight="1">
      <c r="C322" s="6"/>
      <c r="D322" s="22"/>
      <c r="E322" s="3"/>
      <c r="F322" s="36"/>
      <c r="G322" s="41"/>
      <c r="H322" s="20"/>
    </row>
    <row r="323" spans="2:8" ht="12.75" customHeight="1">
      <c r="C323" s="6"/>
      <c r="D323" s="22"/>
      <c r="E323" s="3"/>
      <c r="F323" s="36"/>
      <c r="G323" s="41"/>
      <c r="H323" s="20"/>
    </row>
    <row r="324" spans="2:8" ht="12.75" customHeight="1">
      <c r="C324" s="6"/>
      <c r="D324" s="22"/>
      <c r="E324" s="3"/>
      <c r="F324" s="36"/>
      <c r="G324" s="41"/>
      <c r="H324" s="20"/>
    </row>
    <row r="325" spans="2:8" ht="12.75" customHeight="1">
      <c r="C325" s="6"/>
      <c r="D325" s="22"/>
      <c r="E325" s="3"/>
      <c r="F325" s="36"/>
      <c r="G325" s="41"/>
      <c r="H325" s="20"/>
    </row>
    <row r="326" spans="2:8" ht="12.75" customHeight="1">
      <c r="C326" s="6"/>
      <c r="D326" s="22"/>
      <c r="E326" s="3"/>
      <c r="F326" s="36"/>
      <c r="G326" s="41"/>
      <c r="H326" s="20"/>
    </row>
    <row r="327" spans="2:8" ht="12.75" customHeight="1">
      <c r="C327" s="6"/>
      <c r="D327" s="22"/>
      <c r="E327" s="3"/>
      <c r="F327" s="36"/>
      <c r="G327" s="41"/>
      <c r="H327" s="20"/>
    </row>
    <row r="328" spans="2:8" ht="12.75" customHeight="1">
      <c r="C328" s="6"/>
      <c r="D328" s="22"/>
      <c r="E328" s="3"/>
      <c r="F328" s="36"/>
      <c r="G328" s="41"/>
      <c r="H328" s="20"/>
    </row>
    <row r="329" spans="2:8" ht="12.75" customHeight="1">
      <c r="C329" s="6"/>
      <c r="D329" s="22"/>
      <c r="E329" s="3"/>
      <c r="F329" s="36"/>
      <c r="G329" s="41"/>
      <c r="H329" s="20"/>
    </row>
    <row r="330" spans="2:8" ht="12.75" customHeight="1">
      <c r="C330" s="6"/>
      <c r="D330" s="22"/>
      <c r="E330" s="3"/>
      <c r="F330" s="36"/>
      <c r="G330" s="41"/>
      <c r="H330" s="20"/>
    </row>
    <row r="331" spans="2:8" ht="12.75" customHeight="1">
      <c r="C331" s="6"/>
      <c r="D331" s="22"/>
      <c r="E331" s="3"/>
      <c r="F331" s="36"/>
      <c r="G331" s="41"/>
      <c r="H331" s="20"/>
    </row>
    <row r="332" spans="2:8" ht="12.75" customHeight="1">
      <c r="C332" s="6"/>
      <c r="D332" s="22"/>
      <c r="E332" s="3"/>
      <c r="F332" s="36"/>
      <c r="G332" s="3"/>
      <c r="H332" s="20"/>
    </row>
    <row r="333" spans="2:8" ht="12.75" customHeight="1">
      <c r="C333" s="6"/>
      <c r="D333" s="22"/>
      <c r="E333" s="3"/>
      <c r="F333" s="36"/>
      <c r="G333" s="3"/>
      <c r="H333" s="20"/>
    </row>
    <row r="334" spans="2:8" ht="12.75" customHeight="1">
      <c r="B334" s="13"/>
      <c r="C334" s="6"/>
      <c r="D334" s="22"/>
      <c r="E334" s="3"/>
      <c r="F334" s="36"/>
      <c r="G334" s="3"/>
      <c r="H334" s="20"/>
    </row>
    <row r="335" spans="2:8" ht="12.75" customHeight="1">
      <c r="B335" s="13" t="s">
        <v>19</v>
      </c>
      <c r="C335" s="6"/>
      <c r="D335" s="22"/>
      <c r="E335" s="3"/>
      <c r="F335" s="36"/>
      <c r="G335" s="3"/>
      <c r="H335" s="20"/>
    </row>
    <row r="336" spans="2:8" ht="12.75" customHeight="1">
      <c r="C336" s="6"/>
      <c r="D336" s="22"/>
      <c r="E336" s="3"/>
      <c r="F336" s="36"/>
      <c r="G336" s="3"/>
      <c r="H336" s="20"/>
    </row>
    <row r="337" spans="1:8" ht="12.75" customHeight="1">
      <c r="C337" s="6"/>
      <c r="D337" s="22"/>
      <c r="E337" s="3"/>
      <c r="F337" s="36"/>
      <c r="G337" s="3"/>
      <c r="H337" s="20"/>
    </row>
    <row r="338" spans="1:8" ht="12.75" customHeight="1">
      <c r="B338" s="8" t="s">
        <v>70</v>
      </c>
      <c r="C338" s="6"/>
      <c r="D338" s="22"/>
      <c r="E338" s="3"/>
      <c r="F338" s="36"/>
      <c r="G338" s="3"/>
      <c r="H338" s="20"/>
    </row>
    <row r="339" spans="1:8" ht="12.75" customHeight="1">
      <c r="C339" s="6"/>
      <c r="D339" s="22"/>
      <c r="E339" s="3"/>
      <c r="F339" s="36"/>
      <c r="G339" s="3"/>
      <c r="H339" s="20"/>
    </row>
    <row r="340" spans="1:8" ht="156" customHeight="1">
      <c r="B340" s="8" t="s">
        <v>184</v>
      </c>
      <c r="C340" s="6"/>
      <c r="D340" s="22"/>
      <c r="E340" s="3"/>
      <c r="F340" s="36"/>
      <c r="G340" s="3"/>
      <c r="H340" s="20"/>
    </row>
    <row r="341" spans="1:8" ht="12.75" customHeight="1">
      <c r="C341" s="6"/>
      <c r="D341" s="22"/>
      <c r="E341" s="3"/>
      <c r="F341" s="36"/>
      <c r="G341" s="3"/>
      <c r="H341" s="20"/>
    </row>
    <row r="342" spans="1:8" ht="86.25" customHeight="1">
      <c r="A342" s="1" t="s">
        <v>15</v>
      </c>
      <c r="B342" s="8" t="s">
        <v>185</v>
      </c>
      <c r="C342" s="6"/>
      <c r="D342" s="22"/>
      <c r="E342" s="3"/>
      <c r="F342" s="36"/>
      <c r="G342" s="3"/>
      <c r="H342" s="20"/>
    </row>
    <row r="343" spans="1:8" ht="12.75" customHeight="1">
      <c r="C343" s="6" t="s">
        <v>11</v>
      </c>
      <c r="D343" s="20">
        <v>35</v>
      </c>
      <c r="E343" s="3" t="s">
        <v>6</v>
      </c>
      <c r="F343" s="313"/>
      <c r="G343" s="3" t="s">
        <v>4</v>
      </c>
      <c r="H343" s="22">
        <f>(D343*F343)</f>
        <v>0</v>
      </c>
    </row>
    <row r="344" spans="1:8" ht="82.5" customHeight="1">
      <c r="A344" s="1" t="s">
        <v>16</v>
      </c>
      <c r="B344" s="8" t="s">
        <v>135</v>
      </c>
      <c r="C344" s="6"/>
      <c r="D344" s="22"/>
      <c r="E344" s="3"/>
      <c r="F344" s="36"/>
      <c r="G344" s="3"/>
      <c r="H344" s="20"/>
    </row>
    <row r="345" spans="1:8" ht="12.75" customHeight="1">
      <c r="C345" s="6" t="s">
        <v>11</v>
      </c>
      <c r="D345" s="20">
        <v>71.900000000000006</v>
      </c>
      <c r="E345" s="3" t="s">
        <v>6</v>
      </c>
      <c r="F345" s="313"/>
      <c r="G345" s="3" t="s">
        <v>4</v>
      </c>
      <c r="H345" s="22">
        <f>(D345*F345)</f>
        <v>0</v>
      </c>
    </row>
    <row r="346" spans="1:8" ht="51" customHeight="1">
      <c r="A346" s="1" t="s">
        <v>10</v>
      </c>
      <c r="B346" s="8" t="s">
        <v>136</v>
      </c>
      <c r="C346" s="6"/>
      <c r="D346" s="22"/>
      <c r="E346" s="3"/>
      <c r="F346" s="36"/>
      <c r="G346" s="3"/>
      <c r="H346" s="20"/>
    </row>
    <row r="347" spans="1:8" ht="12.75" customHeight="1">
      <c r="C347" s="6" t="s">
        <v>11</v>
      </c>
      <c r="D347" s="20">
        <v>20.399999999999999</v>
      </c>
      <c r="E347" s="3" t="s">
        <v>6</v>
      </c>
      <c r="F347" s="313"/>
      <c r="G347" s="3" t="s">
        <v>4</v>
      </c>
      <c r="H347" s="22">
        <f>(D347*F347)</f>
        <v>0</v>
      </c>
    </row>
    <row r="348" spans="1:8" ht="78" customHeight="1">
      <c r="A348" s="1" t="s">
        <v>12</v>
      </c>
      <c r="B348" s="8" t="s">
        <v>186</v>
      </c>
      <c r="C348" s="6"/>
      <c r="D348" s="22"/>
      <c r="E348" s="3"/>
      <c r="F348" s="36"/>
      <c r="G348" s="3"/>
      <c r="H348" s="20"/>
    </row>
    <row r="349" spans="1:8" ht="12.75" customHeight="1">
      <c r="C349" s="6" t="s">
        <v>11</v>
      </c>
      <c r="D349" s="20">
        <v>9.1999999999999993</v>
      </c>
      <c r="E349" s="3" t="s">
        <v>6</v>
      </c>
      <c r="F349" s="313"/>
      <c r="G349" s="3" t="s">
        <v>4</v>
      </c>
      <c r="H349" s="22">
        <f>(D349*F349)</f>
        <v>0</v>
      </c>
    </row>
    <row r="350" spans="1:8" ht="69" customHeight="1">
      <c r="A350" s="1" t="s">
        <v>13</v>
      </c>
      <c r="B350" s="8" t="s">
        <v>137</v>
      </c>
      <c r="C350" s="6"/>
      <c r="D350" s="20"/>
      <c r="E350" s="3"/>
      <c r="F350" s="36"/>
      <c r="G350" s="3"/>
      <c r="H350" s="22"/>
    </row>
    <row r="351" spans="1:8" ht="12.75" customHeight="1">
      <c r="C351" s="6" t="s">
        <v>11</v>
      </c>
      <c r="D351" s="20">
        <v>21.4</v>
      </c>
      <c r="E351" s="3" t="s">
        <v>6</v>
      </c>
      <c r="F351" s="313"/>
      <c r="G351" s="3" t="s">
        <v>4</v>
      </c>
      <c r="H351" s="22">
        <f>(D351*F351)</f>
        <v>0</v>
      </c>
    </row>
    <row r="352" spans="1:8" ht="25.5" customHeight="1">
      <c r="A352" s="1" t="s">
        <v>138</v>
      </c>
      <c r="B352" s="8" t="s">
        <v>139</v>
      </c>
      <c r="C352" s="6"/>
      <c r="D352" s="22"/>
      <c r="E352" s="3"/>
      <c r="F352" s="36"/>
      <c r="G352" s="3"/>
      <c r="H352" s="20"/>
    </row>
    <row r="353" spans="1:8" ht="12.75" customHeight="1">
      <c r="C353" s="6" t="s">
        <v>11</v>
      </c>
      <c r="D353" s="20">
        <v>11.3</v>
      </c>
      <c r="E353" s="3" t="s">
        <v>6</v>
      </c>
      <c r="F353" s="313"/>
      <c r="G353" s="3" t="s">
        <v>4</v>
      </c>
      <c r="H353" s="22">
        <f>(D353*F353)</f>
        <v>0</v>
      </c>
    </row>
    <row r="354" spans="1:8" ht="12.75" customHeight="1">
      <c r="C354" s="6"/>
      <c r="D354" s="20"/>
      <c r="E354" s="3"/>
      <c r="F354" s="36"/>
      <c r="G354" s="3"/>
      <c r="H354" s="22"/>
    </row>
    <row r="355" spans="1:8" ht="25.5" customHeight="1">
      <c r="A355" s="1" t="s">
        <v>8</v>
      </c>
      <c r="B355" s="8" t="s">
        <v>140</v>
      </c>
      <c r="C355" s="6"/>
      <c r="D355" s="22"/>
      <c r="E355" s="3"/>
      <c r="F355" s="36"/>
      <c r="G355" s="3"/>
      <c r="H355" s="20"/>
    </row>
    <row r="356" spans="1:8" ht="12.75" customHeight="1">
      <c r="C356" s="6" t="s">
        <v>11</v>
      </c>
      <c r="D356" s="20">
        <v>37.9</v>
      </c>
      <c r="E356" s="3" t="s">
        <v>6</v>
      </c>
      <c r="F356" s="313"/>
      <c r="G356" s="3" t="s">
        <v>4</v>
      </c>
      <c r="H356" s="22">
        <f>(D356*F356)</f>
        <v>0</v>
      </c>
    </row>
    <row r="357" spans="1:8" ht="25.5" customHeight="1">
      <c r="A357" s="1" t="s">
        <v>9</v>
      </c>
      <c r="B357" s="8" t="s">
        <v>141</v>
      </c>
      <c r="C357" s="6"/>
      <c r="D357" s="22"/>
      <c r="E357" s="3"/>
      <c r="F357" s="36"/>
      <c r="G357" s="3"/>
      <c r="H357" s="20"/>
    </row>
    <row r="358" spans="1:8" ht="12.75" customHeight="1">
      <c r="C358" s="6" t="s">
        <v>11</v>
      </c>
      <c r="D358" s="20">
        <v>19.899999999999999</v>
      </c>
      <c r="E358" s="3" t="s">
        <v>6</v>
      </c>
      <c r="F358" s="313"/>
      <c r="G358" s="3" t="s">
        <v>4</v>
      </c>
      <c r="H358" s="22">
        <f>(D358*F358)</f>
        <v>0</v>
      </c>
    </row>
    <row r="359" spans="1:8" ht="63.75" customHeight="1">
      <c r="A359" s="1" t="s">
        <v>142</v>
      </c>
      <c r="B359" s="8" t="s">
        <v>187</v>
      </c>
      <c r="C359" s="6"/>
      <c r="D359" s="20"/>
      <c r="E359" s="3"/>
      <c r="F359" s="36"/>
      <c r="G359" s="3"/>
      <c r="H359" s="20"/>
    </row>
    <row r="360" spans="1:8" ht="12.75" customHeight="1">
      <c r="C360" s="6" t="s">
        <v>5</v>
      </c>
      <c r="D360" s="40">
        <v>2</v>
      </c>
      <c r="E360" s="3" t="s">
        <v>6</v>
      </c>
      <c r="F360" s="313"/>
      <c r="G360" s="3" t="s">
        <v>4</v>
      </c>
      <c r="H360" s="20">
        <f>(D360*F360)</f>
        <v>0</v>
      </c>
    </row>
    <row r="361" spans="1:8" ht="92.25" customHeight="1">
      <c r="A361" s="1" t="s">
        <v>143</v>
      </c>
      <c r="B361" s="8" t="s">
        <v>188</v>
      </c>
      <c r="C361" s="6"/>
      <c r="D361" s="40"/>
      <c r="E361" s="3"/>
      <c r="F361" s="36"/>
      <c r="G361" s="3"/>
      <c r="H361" s="20"/>
    </row>
    <row r="362" spans="1:8" ht="12.75" customHeight="1">
      <c r="C362" s="6" t="s">
        <v>11</v>
      </c>
      <c r="D362" s="20">
        <v>31.5</v>
      </c>
      <c r="E362" s="3" t="s">
        <v>6</v>
      </c>
      <c r="F362" s="313"/>
      <c r="G362" s="3" t="s">
        <v>4</v>
      </c>
      <c r="H362" s="22">
        <f>(D362*F362)</f>
        <v>0</v>
      </c>
    </row>
    <row r="363" spans="1:8" ht="84" customHeight="1">
      <c r="A363" s="1" t="s">
        <v>71</v>
      </c>
      <c r="B363" s="8" t="s">
        <v>504</v>
      </c>
      <c r="C363" s="6"/>
      <c r="D363" s="22"/>
      <c r="E363" s="3"/>
      <c r="F363" s="36"/>
      <c r="G363" s="3"/>
      <c r="H363" s="20"/>
    </row>
    <row r="364" spans="1:8" ht="12.75" customHeight="1">
      <c r="B364" s="13"/>
      <c r="C364" s="6" t="s">
        <v>11</v>
      </c>
      <c r="D364" s="20">
        <v>31.8</v>
      </c>
      <c r="E364" s="3" t="s">
        <v>6</v>
      </c>
      <c r="F364" s="313"/>
      <c r="G364" s="3" t="s">
        <v>4</v>
      </c>
      <c r="H364" s="20">
        <f>(D364*F364)</f>
        <v>0</v>
      </c>
    </row>
    <row r="365" spans="1:8" ht="84.75" customHeight="1">
      <c r="A365" s="1" t="s">
        <v>53</v>
      </c>
      <c r="B365" s="8" t="s">
        <v>189</v>
      </c>
      <c r="C365" s="6"/>
      <c r="D365" s="20"/>
      <c r="E365" s="3"/>
      <c r="F365" s="36"/>
      <c r="G365" s="3"/>
      <c r="H365" s="20"/>
    </row>
    <row r="366" spans="1:8" ht="12.75" customHeight="1">
      <c r="B366" s="13"/>
      <c r="C366" s="6" t="s">
        <v>5</v>
      </c>
      <c r="D366" s="40">
        <v>8</v>
      </c>
      <c r="E366" s="3" t="s">
        <v>6</v>
      </c>
      <c r="F366" s="313"/>
      <c r="G366" s="3" t="s">
        <v>4</v>
      </c>
      <c r="H366" s="20">
        <f>(D366*F366)</f>
        <v>0</v>
      </c>
    </row>
    <row r="367" spans="1:8" ht="155.85" customHeight="1">
      <c r="A367" s="1" t="s">
        <v>71</v>
      </c>
      <c r="B367" s="8" t="s">
        <v>190</v>
      </c>
      <c r="C367" s="6"/>
      <c r="D367" s="22"/>
      <c r="E367" s="3"/>
      <c r="F367" s="36"/>
      <c r="G367" s="3"/>
      <c r="H367" s="20"/>
    </row>
    <row r="368" spans="1:8" ht="12.75" customHeight="1">
      <c r="C368" s="6"/>
      <c r="D368" s="20"/>
      <c r="E368" s="3"/>
      <c r="F368" s="36"/>
      <c r="G368" s="3"/>
      <c r="H368" s="20"/>
    </row>
    <row r="369" spans="2:8" ht="12.75" customHeight="1">
      <c r="B369" s="8" t="s">
        <v>144</v>
      </c>
      <c r="C369" s="6"/>
      <c r="D369" s="22"/>
      <c r="E369" s="3"/>
      <c r="F369" s="36"/>
      <c r="G369" s="3"/>
      <c r="H369" s="20"/>
    </row>
    <row r="370" spans="2:8" ht="12.75" customHeight="1">
      <c r="C370" s="6" t="s">
        <v>5</v>
      </c>
      <c r="D370" s="40">
        <v>9</v>
      </c>
      <c r="E370" s="3" t="s">
        <v>6</v>
      </c>
      <c r="F370" s="313"/>
      <c r="G370" s="3" t="s">
        <v>4</v>
      </c>
      <c r="H370" s="20">
        <f>(D370*F370)</f>
        <v>0</v>
      </c>
    </row>
    <row r="371" spans="2:8" ht="12.75" customHeight="1">
      <c r="B371" s="8" t="s">
        <v>145</v>
      </c>
      <c r="C371" s="6"/>
      <c r="D371" s="34"/>
      <c r="E371" s="3"/>
      <c r="F371" s="36"/>
      <c r="G371" s="3"/>
      <c r="H371" s="20"/>
    </row>
    <row r="372" spans="2:8" ht="12.75" customHeight="1">
      <c r="C372" s="6" t="s">
        <v>5</v>
      </c>
      <c r="D372" s="40">
        <v>3</v>
      </c>
      <c r="E372" s="3" t="s">
        <v>6</v>
      </c>
      <c r="F372" s="313"/>
      <c r="G372" s="3" t="s">
        <v>4</v>
      </c>
      <c r="H372" s="20">
        <f>(D372*F372)</f>
        <v>0</v>
      </c>
    </row>
    <row r="373" spans="2:8" ht="12.75" customHeight="1">
      <c r="B373" s="8" t="s">
        <v>146</v>
      </c>
      <c r="C373" s="6"/>
      <c r="D373" s="34"/>
      <c r="E373" s="3"/>
      <c r="F373" s="36"/>
      <c r="G373" s="3"/>
      <c r="H373" s="20"/>
    </row>
    <row r="374" spans="2:8" ht="12.75" customHeight="1">
      <c r="C374" s="6" t="s">
        <v>5</v>
      </c>
      <c r="D374" s="40">
        <v>3</v>
      </c>
      <c r="E374" s="3" t="s">
        <v>6</v>
      </c>
      <c r="F374" s="313"/>
      <c r="G374" s="3" t="s">
        <v>4</v>
      </c>
      <c r="H374" s="20">
        <f>(D374*F374)</f>
        <v>0</v>
      </c>
    </row>
    <row r="375" spans="2:8" ht="12.75" customHeight="1">
      <c r="C375" s="6"/>
      <c r="D375" s="40"/>
      <c r="E375" s="3"/>
      <c r="F375" s="36"/>
      <c r="G375" s="3"/>
      <c r="H375" s="20"/>
    </row>
    <row r="376" spans="2:8" ht="12.75" customHeight="1">
      <c r="C376" s="6"/>
      <c r="D376" s="40"/>
      <c r="E376" s="3"/>
      <c r="F376" s="36"/>
      <c r="G376" s="3"/>
      <c r="H376" s="20"/>
    </row>
    <row r="377" spans="2:8" ht="12.75" customHeight="1">
      <c r="C377" s="6"/>
      <c r="D377" s="40"/>
      <c r="E377" s="3"/>
      <c r="F377" s="36"/>
      <c r="G377" s="3"/>
      <c r="H377" s="20"/>
    </row>
    <row r="378" spans="2:8" ht="12.75" customHeight="1">
      <c r="B378" s="8" t="s">
        <v>505</v>
      </c>
      <c r="C378" s="6"/>
      <c r="D378" s="34"/>
      <c r="E378" s="3"/>
      <c r="F378" s="36"/>
      <c r="G378" s="3"/>
      <c r="H378" s="20"/>
    </row>
    <row r="379" spans="2:8" ht="12.75" customHeight="1">
      <c r="C379" s="6" t="s">
        <v>5</v>
      </c>
      <c r="D379" s="40">
        <v>6</v>
      </c>
      <c r="E379" s="3" t="s">
        <v>6</v>
      </c>
      <c r="F379" s="313"/>
      <c r="G379" s="3" t="s">
        <v>4</v>
      </c>
      <c r="H379" s="20">
        <f>(D379*F379)</f>
        <v>0</v>
      </c>
    </row>
    <row r="380" spans="2:8" ht="12.75" customHeight="1">
      <c r="B380" s="8" t="s">
        <v>506</v>
      </c>
      <c r="C380" s="6"/>
      <c r="D380" s="34"/>
      <c r="E380" s="3"/>
      <c r="F380" s="36"/>
      <c r="G380" s="3"/>
      <c r="H380" s="20"/>
    </row>
    <row r="381" spans="2:8" ht="12.75" customHeight="1">
      <c r="C381" s="6" t="s">
        <v>5</v>
      </c>
      <c r="D381" s="40">
        <v>15</v>
      </c>
      <c r="E381" s="3" t="s">
        <v>6</v>
      </c>
      <c r="F381" s="313"/>
      <c r="G381" s="3" t="s">
        <v>4</v>
      </c>
      <c r="H381" s="20">
        <f>(D381*F381)</f>
        <v>0</v>
      </c>
    </row>
    <row r="382" spans="2:8" ht="12.75" customHeight="1">
      <c r="B382" s="8" t="s">
        <v>507</v>
      </c>
      <c r="C382" s="6"/>
      <c r="D382" s="34"/>
      <c r="E382" s="3"/>
      <c r="F382" s="36"/>
      <c r="G382" s="3"/>
      <c r="H382" s="20"/>
    </row>
    <row r="383" spans="2:8" ht="12.75" customHeight="1">
      <c r="B383" s="16"/>
      <c r="C383" s="7" t="s">
        <v>5</v>
      </c>
      <c r="D383" s="49">
        <v>1</v>
      </c>
      <c r="E383" s="10" t="s">
        <v>6</v>
      </c>
      <c r="F383" s="313"/>
      <c r="G383" s="10" t="s">
        <v>4</v>
      </c>
      <c r="H383" s="21">
        <f>(D383*F383)</f>
        <v>0</v>
      </c>
    </row>
    <row r="384" spans="2:8" ht="12.75" customHeight="1">
      <c r="C384" s="6"/>
      <c r="D384" s="22"/>
      <c r="E384" s="3"/>
      <c r="F384" s="36"/>
      <c r="G384" s="3"/>
      <c r="H384" s="20"/>
    </row>
    <row r="385" spans="1:8" ht="12.75" customHeight="1">
      <c r="B385" s="8" t="s">
        <v>87</v>
      </c>
      <c r="C385" s="6"/>
      <c r="D385" s="34"/>
      <c r="E385" s="3"/>
      <c r="F385" s="36"/>
      <c r="G385" s="3" t="s">
        <v>4</v>
      </c>
      <c r="H385" s="20">
        <f>SUM(H343:H383)</f>
        <v>0</v>
      </c>
    </row>
    <row r="386" spans="1:8" ht="12.75" customHeight="1">
      <c r="C386" s="6"/>
      <c r="D386" s="34"/>
      <c r="E386" s="3"/>
      <c r="F386" s="36"/>
      <c r="G386" s="3"/>
      <c r="H386" s="20"/>
    </row>
    <row r="387" spans="1:8" ht="12.75" customHeight="1">
      <c r="C387" s="6"/>
      <c r="D387" s="34"/>
      <c r="E387" s="3"/>
      <c r="F387" s="36"/>
      <c r="G387" s="3"/>
      <c r="H387" s="20"/>
    </row>
    <row r="388" spans="1:8" ht="12.75" customHeight="1">
      <c r="B388" s="8" t="s">
        <v>207</v>
      </c>
      <c r="C388" s="6"/>
      <c r="D388" s="22"/>
      <c r="E388" s="3"/>
      <c r="F388" s="36"/>
      <c r="G388" s="3"/>
      <c r="H388" s="20"/>
    </row>
    <row r="389" spans="1:8" ht="12.75" customHeight="1">
      <c r="C389" s="6"/>
      <c r="D389" s="22"/>
      <c r="E389" s="3"/>
      <c r="F389" s="36"/>
      <c r="G389" s="3"/>
      <c r="H389" s="20"/>
    </row>
    <row r="390" spans="1:8" ht="275.25" customHeight="1">
      <c r="A390" s="1" t="s">
        <v>116</v>
      </c>
      <c r="B390" s="8" t="s">
        <v>508</v>
      </c>
      <c r="C390" s="6"/>
      <c r="D390" s="22"/>
      <c r="E390" s="3"/>
      <c r="F390" s="36"/>
      <c r="G390" s="3"/>
      <c r="H390" s="20"/>
    </row>
    <row r="391" spans="1:8" ht="12.75" customHeight="1">
      <c r="C391" s="6"/>
      <c r="D391" s="22"/>
      <c r="E391" s="3"/>
      <c r="F391" s="36"/>
      <c r="G391" s="3"/>
      <c r="H391" s="20"/>
    </row>
    <row r="392" spans="1:8" ht="25.5" customHeight="1">
      <c r="B392" s="8" t="s">
        <v>208</v>
      </c>
      <c r="C392" s="6"/>
      <c r="D392" s="22"/>
      <c r="E392" s="3"/>
      <c r="F392" s="36"/>
      <c r="G392" s="3"/>
      <c r="H392" s="20"/>
    </row>
    <row r="393" spans="1:8" ht="12.75" customHeight="1">
      <c r="C393" s="6" t="s">
        <v>5</v>
      </c>
      <c r="D393" s="34">
        <v>5</v>
      </c>
      <c r="E393" s="3" t="s">
        <v>6</v>
      </c>
      <c r="F393" s="313"/>
      <c r="G393" s="3" t="s">
        <v>4</v>
      </c>
      <c r="H393" s="20">
        <f>(D393*F393)</f>
        <v>0</v>
      </c>
    </row>
    <row r="394" spans="1:8" ht="25.5" customHeight="1">
      <c r="B394" s="8" t="s">
        <v>209</v>
      </c>
      <c r="C394" s="6"/>
      <c r="D394" s="22"/>
      <c r="E394" s="3"/>
      <c r="F394" s="36"/>
      <c r="G394" s="3"/>
      <c r="H394" s="20"/>
    </row>
    <row r="395" spans="1:8" ht="12.75" customHeight="1">
      <c r="C395" s="6" t="s">
        <v>5</v>
      </c>
      <c r="D395" s="34">
        <v>2</v>
      </c>
      <c r="E395" s="3" t="s">
        <v>6</v>
      </c>
      <c r="F395" s="313"/>
      <c r="G395" s="3" t="s">
        <v>4</v>
      </c>
      <c r="H395" s="20">
        <f>(D395*F395)</f>
        <v>0</v>
      </c>
    </row>
    <row r="396" spans="1:8" ht="25.5" customHeight="1">
      <c r="B396" s="8" t="s">
        <v>211</v>
      </c>
      <c r="C396" s="6"/>
      <c r="D396" s="22"/>
      <c r="E396" s="3"/>
      <c r="F396" s="36"/>
      <c r="G396" s="3"/>
      <c r="H396" s="20"/>
    </row>
    <row r="397" spans="1:8" ht="12.75" customHeight="1">
      <c r="C397" s="6" t="s">
        <v>5</v>
      </c>
      <c r="D397" s="34">
        <v>2</v>
      </c>
      <c r="E397" s="3" t="s">
        <v>6</v>
      </c>
      <c r="F397" s="313"/>
      <c r="G397" s="3" t="s">
        <v>4</v>
      </c>
      <c r="H397" s="20">
        <f>(D397*F397)</f>
        <v>0</v>
      </c>
    </row>
    <row r="398" spans="1:8" ht="25.5" customHeight="1">
      <c r="B398" s="8" t="s">
        <v>210</v>
      </c>
      <c r="C398" s="6"/>
      <c r="D398" s="22"/>
      <c r="E398" s="3"/>
      <c r="F398" s="36"/>
      <c r="G398" s="3"/>
      <c r="H398" s="20"/>
    </row>
    <row r="399" spans="1:8" ht="12.75" customHeight="1">
      <c r="C399" s="6" t="s">
        <v>5</v>
      </c>
      <c r="D399" s="34">
        <v>3</v>
      </c>
      <c r="E399" s="3" t="s">
        <v>6</v>
      </c>
      <c r="F399" s="313"/>
      <c r="G399" s="3" t="s">
        <v>4</v>
      </c>
      <c r="H399" s="20">
        <f>(D399*F399)</f>
        <v>0</v>
      </c>
    </row>
    <row r="400" spans="1:8" ht="25.5" customHeight="1">
      <c r="B400" s="8" t="s">
        <v>212</v>
      </c>
      <c r="C400" s="6"/>
      <c r="D400" s="22"/>
      <c r="E400" s="3"/>
      <c r="F400" s="36"/>
      <c r="G400" s="3"/>
      <c r="H400" s="20"/>
    </row>
    <row r="401" spans="1:8" ht="12.75" customHeight="1">
      <c r="C401" s="6" t="s">
        <v>5</v>
      </c>
      <c r="D401" s="34">
        <v>2</v>
      </c>
      <c r="E401" s="3" t="s">
        <v>6</v>
      </c>
      <c r="F401" s="313"/>
      <c r="G401" s="3" t="s">
        <v>4</v>
      </c>
      <c r="H401" s="20">
        <f>(D401*F401)</f>
        <v>0</v>
      </c>
    </row>
    <row r="402" spans="1:8" ht="25.5" customHeight="1">
      <c r="B402" s="8" t="s">
        <v>213</v>
      </c>
      <c r="C402" s="6"/>
      <c r="D402" s="22"/>
      <c r="E402" s="3"/>
      <c r="F402" s="36"/>
      <c r="G402" s="3"/>
      <c r="H402" s="20"/>
    </row>
    <row r="403" spans="1:8" ht="12.75" customHeight="1">
      <c r="C403" s="6" t="s">
        <v>5</v>
      </c>
      <c r="D403" s="34">
        <v>3</v>
      </c>
      <c r="E403" s="3" t="s">
        <v>6</v>
      </c>
      <c r="F403" s="313"/>
      <c r="G403" s="3" t="s">
        <v>4</v>
      </c>
      <c r="H403" s="20">
        <f>(D403*F403)</f>
        <v>0</v>
      </c>
    </row>
    <row r="404" spans="1:8" ht="25.5" customHeight="1">
      <c r="B404" s="8" t="s">
        <v>214</v>
      </c>
      <c r="C404" s="6"/>
      <c r="D404" s="22"/>
      <c r="E404" s="3"/>
      <c r="F404" s="36"/>
      <c r="G404" s="3"/>
      <c r="H404" s="20"/>
    </row>
    <row r="405" spans="1:8" ht="12.75" customHeight="1">
      <c r="C405" s="6" t="s">
        <v>5</v>
      </c>
      <c r="D405" s="34">
        <v>2</v>
      </c>
      <c r="E405" s="3" t="s">
        <v>6</v>
      </c>
      <c r="F405" s="313"/>
      <c r="G405" s="3" t="s">
        <v>4</v>
      </c>
      <c r="H405" s="20">
        <f>(D405*F405)</f>
        <v>0</v>
      </c>
    </row>
    <row r="406" spans="1:8" ht="12.75" customHeight="1">
      <c r="C406" s="6"/>
      <c r="D406" s="34"/>
      <c r="E406" s="3"/>
      <c r="F406" s="36"/>
      <c r="G406" s="3"/>
      <c r="H406" s="20"/>
    </row>
    <row r="407" spans="1:8" ht="25.5" customHeight="1">
      <c r="B407" s="8" t="s">
        <v>215</v>
      </c>
      <c r="C407" s="6"/>
      <c r="D407" s="22"/>
      <c r="E407" s="3"/>
      <c r="F407" s="36"/>
      <c r="G407" s="3"/>
      <c r="H407" s="20"/>
    </row>
    <row r="408" spans="1:8" ht="12.75" customHeight="1">
      <c r="C408" s="6" t="s">
        <v>5</v>
      </c>
      <c r="D408" s="34">
        <v>1</v>
      </c>
      <c r="E408" s="3" t="s">
        <v>6</v>
      </c>
      <c r="F408" s="313"/>
      <c r="G408" s="3" t="s">
        <v>4</v>
      </c>
      <c r="H408" s="20">
        <f>(D408*F408)</f>
        <v>0</v>
      </c>
    </row>
    <row r="409" spans="1:8" ht="25.5" customHeight="1">
      <c r="B409" s="8" t="s">
        <v>216</v>
      </c>
      <c r="C409" s="6"/>
      <c r="D409" s="22"/>
      <c r="E409" s="3"/>
      <c r="F409" s="36"/>
      <c r="G409" s="3"/>
      <c r="H409" s="20"/>
    </row>
    <row r="410" spans="1:8" ht="12.75" customHeight="1">
      <c r="C410" s="6" t="s">
        <v>5</v>
      </c>
      <c r="D410" s="34">
        <v>6</v>
      </c>
      <c r="E410" s="3" t="s">
        <v>6</v>
      </c>
      <c r="F410" s="313"/>
      <c r="G410" s="3" t="s">
        <v>4</v>
      </c>
      <c r="H410" s="20">
        <f>(D410*F410)</f>
        <v>0</v>
      </c>
    </row>
    <row r="411" spans="1:8" ht="12.75" customHeight="1">
      <c r="B411" s="8" t="s">
        <v>217</v>
      </c>
      <c r="C411" s="6"/>
      <c r="D411" s="22"/>
      <c r="E411" s="3"/>
      <c r="F411" s="36"/>
      <c r="G411" s="3"/>
      <c r="H411" s="20"/>
    </row>
    <row r="412" spans="1:8" ht="12.75" customHeight="1">
      <c r="C412" s="6" t="s">
        <v>5</v>
      </c>
      <c r="D412" s="34">
        <v>1</v>
      </c>
      <c r="E412" s="3" t="s">
        <v>6</v>
      </c>
      <c r="F412" s="313"/>
      <c r="G412" s="3" t="s">
        <v>4</v>
      </c>
      <c r="H412" s="20">
        <f>(D412*F412)</f>
        <v>0</v>
      </c>
    </row>
    <row r="413" spans="1:8" ht="54" customHeight="1">
      <c r="A413" s="1" t="s">
        <v>16</v>
      </c>
      <c r="B413" s="8" t="s">
        <v>218</v>
      </c>
      <c r="C413" s="6"/>
      <c r="D413" s="34"/>
      <c r="E413" s="3"/>
      <c r="F413" s="36"/>
      <c r="G413" s="3"/>
      <c r="H413" s="20"/>
    </row>
    <row r="414" spans="1:8" ht="12.75" customHeight="1">
      <c r="B414" s="16"/>
      <c r="C414" s="7" t="s">
        <v>5</v>
      </c>
      <c r="D414" s="27">
        <v>6</v>
      </c>
      <c r="E414" s="10" t="s">
        <v>6</v>
      </c>
      <c r="F414" s="313"/>
      <c r="G414" s="10" t="s">
        <v>4</v>
      </c>
      <c r="H414" s="21">
        <f>(D414*F414)</f>
        <v>0</v>
      </c>
    </row>
    <row r="415" spans="1:8" ht="12.75" customHeight="1">
      <c r="C415" s="6"/>
      <c r="D415" s="34"/>
      <c r="E415" s="3"/>
      <c r="F415" s="36"/>
      <c r="G415" s="3"/>
      <c r="H415" s="20"/>
    </row>
    <row r="416" spans="1:8" ht="12.75" customHeight="1">
      <c r="B416" s="8" t="s">
        <v>219</v>
      </c>
      <c r="C416" s="6"/>
      <c r="D416" s="34"/>
      <c r="E416" s="3"/>
      <c r="F416" s="36"/>
      <c r="G416" s="3" t="s">
        <v>4</v>
      </c>
      <c r="H416" s="20">
        <f>SUM(H393:H414)</f>
        <v>0</v>
      </c>
    </row>
    <row r="417" spans="1:8" ht="12.75" customHeight="1">
      <c r="C417" s="6"/>
      <c r="D417" s="34"/>
      <c r="E417" s="3"/>
      <c r="F417" s="36"/>
      <c r="G417" s="3"/>
      <c r="H417" s="20"/>
    </row>
    <row r="418" spans="1:8" ht="12.75" customHeight="1">
      <c r="C418" s="6"/>
      <c r="D418" s="22"/>
      <c r="E418" s="3"/>
      <c r="F418" s="36"/>
      <c r="G418" s="3"/>
      <c r="H418" s="20"/>
    </row>
    <row r="419" spans="1:8" ht="12.75" customHeight="1">
      <c r="B419" s="327" t="s">
        <v>220</v>
      </c>
      <c r="C419" s="327"/>
      <c r="D419" s="327"/>
      <c r="E419" s="327"/>
      <c r="F419" s="327"/>
      <c r="G419" s="327"/>
      <c r="H419" s="20"/>
    </row>
    <row r="420" spans="1:8" ht="13.5" customHeight="1">
      <c r="C420" s="6"/>
      <c r="D420" s="22"/>
      <c r="E420" s="3"/>
      <c r="F420" s="36"/>
      <c r="G420" s="3"/>
      <c r="H420" s="20"/>
    </row>
    <row r="421" spans="1:8" ht="63.75" customHeight="1">
      <c r="A421" s="1" t="s">
        <v>116</v>
      </c>
      <c r="B421" s="8" t="s">
        <v>478</v>
      </c>
      <c r="C421" s="6"/>
      <c r="D421" s="22"/>
      <c r="E421" s="3"/>
      <c r="F421" s="36"/>
      <c r="G421" s="3"/>
      <c r="H421" s="20"/>
    </row>
    <row r="422" spans="1:8" ht="13.5" customHeight="1">
      <c r="C422" s="6" t="s">
        <v>7</v>
      </c>
      <c r="D422" s="20">
        <v>588</v>
      </c>
      <c r="E422" s="3" t="s">
        <v>6</v>
      </c>
      <c r="F422" s="313"/>
      <c r="G422" s="3" t="s">
        <v>4</v>
      </c>
      <c r="H422" s="22">
        <f>(D422*F422)</f>
        <v>0</v>
      </c>
    </row>
    <row r="423" spans="1:8" ht="146.25" customHeight="1">
      <c r="A423" s="1" t="s">
        <v>16</v>
      </c>
      <c r="B423" s="8" t="s">
        <v>569</v>
      </c>
      <c r="C423" s="6"/>
      <c r="D423" s="22"/>
      <c r="E423" s="3"/>
      <c r="F423" s="36"/>
      <c r="G423" s="3"/>
      <c r="H423" s="20"/>
    </row>
    <row r="424" spans="1:8" ht="12.75" customHeight="1">
      <c r="C424" s="6"/>
      <c r="D424" s="22"/>
      <c r="E424" s="3"/>
      <c r="F424" s="36"/>
      <c r="G424" s="3"/>
      <c r="H424" s="20"/>
    </row>
    <row r="425" spans="1:8" ht="13.5" customHeight="1">
      <c r="C425" s="6" t="s">
        <v>7</v>
      </c>
      <c r="D425" s="20">
        <v>588</v>
      </c>
      <c r="E425" s="3" t="s">
        <v>6</v>
      </c>
      <c r="F425" s="313"/>
      <c r="G425" s="3" t="s">
        <v>4</v>
      </c>
      <c r="H425" s="22">
        <f>(D425*F425)</f>
        <v>0</v>
      </c>
    </row>
    <row r="426" spans="1:8" ht="40.5" customHeight="1">
      <c r="A426" s="1" t="s">
        <v>10</v>
      </c>
      <c r="B426" s="8" t="s">
        <v>191</v>
      </c>
      <c r="C426" s="6"/>
      <c r="D426" s="22"/>
      <c r="E426" s="3"/>
      <c r="F426" s="36"/>
      <c r="G426" s="3"/>
      <c r="H426" s="20"/>
    </row>
    <row r="427" spans="1:8" ht="13.5" customHeight="1">
      <c r="C427" s="6" t="s">
        <v>11</v>
      </c>
      <c r="D427" s="20">
        <v>98.4</v>
      </c>
      <c r="E427" s="3" t="s">
        <v>6</v>
      </c>
      <c r="F427" s="313"/>
      <c r="G427" s="3" t="s">
        <v>4</v>
      </c>
      <c r="H427" s="22">
        <f>(D427*F427)</f>
        <v>0</v>
      </c>
    </row>
    <row r="428" spans="1:8" ht="91.5" customHeight="1">
      <c r="A428" s="1" t="s">
        <v>12</v>
      </c>
      <c r="B428" s="9" t="s">
        <v>479</v>
      </c>
      <c r="C428" s="6"/>
      <c r="D428" s="22"/>
      <c r="E428" s="3"/>
      <c r="F428" s="36"/>
      <c r="G428" s="3"/>
      <c r="H428" s="20"/>
    </row>
    <row r="429" spans="1:8" ht="12.75" customHeight="1">
      <c r="B429" s="9"/>
      <c r="C429" s="6"/>
      <c r="D429" s="22"/>
      <c r="E429" s="3"/>
      <c r="F429" s="36"/>
      <c r="G429" s="3"/>
      <c r="H429" s="20"/>
    </row>
    <row r="430" spans="1:8" ht="12.75" customHeight="1">
      <c r="B430" s="9" t="s">
        <v>147</v>
      </c>
      <c r="C430" s="6"/>
      <c r="D430" s="22"/>
      <c r="E430" s="3"/>
      <c r="F430" s="36"/>
      <c r="G430" s="3"/>
      <c r="H430" s="20"/>
    </row>
    <row r="431" spans="1:8" ht="13.5" customHeight="1">
      <c r="B431" s="9"/>
      <c r="C431" s="2" t="s">
        <v>7</v>
      </c>
      <c r="D431" s="20">
        <v>540.6</v>
      </c>
      <c r="E431" s="3" t="s">
        <v>6</v>
      </c>
      <c r="F431" s="313"/>
      <c r="G431" s="3" t="s">
        <v>4</v>
      </c>
      <c r="H431" s="22">
        <f>(D431*F431)</f>
        <v>0</v>
      </c>
    </row>
    <row r="432" spans="1:8" ht="13.5" customHeight="1">
      <c r="B432" s="9"/>
      <c r="C432" s="2"/>
      <c r="D432" s="20"/>
      <c r="E432" s="3"/>
      <c r="F432" s="36"/>
      <c r="G432" s="3"/>
      <c r="H432" s="22"/>
    </row>
    <row r="433" spans="1:8" ht="25.5" customHeight="1">
      <c r="B433" s="9" t="s">
        <v>148</v>
      </c>
      <c r="C433" s="2"/>
      <c r="D433" s="20"/>
      <c r="E433" s="3"/>
      <c r="F433" s="36"/>
      <c r="G433" s="3"/>
      <c r="H433" s="22"/>
    </row>
    <row r="434" spans="1:8" ht="13.5" customHeight="1">
      <c r="B434" s="9"/>
      <c r="C434" s="6" t="s">
        <v>7</v>
      </c>
      <c r="D434" s="20">
        <v>105.8</v>
      </c>
      <c r="E434" s="3" t="s">
        <v>6</v>
      </c>
      <c r="F434" s="313"/>
      <c r="G434" s="3" t="s">
        <v>4</v>
      </c>
      <c r="H434" s="20">
        <f t="shared" ref="H434" si="0">(D434*F434)</f>
        <v>0</v>
      </c>
    </row>
    <row r="435" spans="1:8" ht="63.75" customHeight="1">
      <c r="A435" s="1" t="s">
        <v>13</v>
      </c>
      <c r="B435" s="9" t="s">
        <v>509</v>
      </c>
      <c r="C435" s="6"/>
      <c r="D435" s="20"/>
      <c r="E435" s="3"/>
      <c r="F435" s="36"/>
      <c r="G435" s="3"/>
      <c r="H435" s="22"/>
    </row>
    <row r="436" spans="1:8" ht="13.5" customHeight="1">
      <c r="B436" s="62"/>
      <c r="C436" s="6" t="s">
        <v>7</v>
      </c>
      <c r="D436" s="20">
        <v>198.9</v>
      </c>
      <c r="E436" s="3" t="s">
        <v>6</v>
      </c>
      <c r="F436" s="313"/>
      <c r="G436" s="3" t="s">
        <v>4</v>
      </c>
      <c r="H436" s="22">
        <f>(D436*F436)</f>
        <v>0</v>
      </c>
    </row>
    <row r="437" spans="1:8" ht="51" customHeight="1">
      <c r="A437" s="1" t="s">
        <v>14</v>
      </c>
      <c r="B437" s="9" t="s">
        <v>131</v>
      </c>
      <c r="C437" s="6"/>
      <c r="D437" s="20"/>
      <c r="E437" s="3"/>
      <c r="F437" s="36"/>
      <c r="G437" s="3"/>
      <c r="H437" s="22"/>
    </row>
    <row r="438" spans="1:8" ht="13.5" customHeight="1">
      <c r="B438" s="62"/>
      <c r="C438" s="6" t="s">
        <v>7</v>
      </c>
      <c r="D438" s="20">
        <v>198.9</v>
      </c>
      <c r="E438" s="3" t="s">
        <v>6</v>
      </c>
      <c r="F438" s="313"/>
      <c r="G438" s="3" t="s">
        <v>4</v>
      </c>
      <c r="H438" s="22">
        <f>(D438*F438)</f>
        <v>0</v>
      </c>
    </row>
    <row r="439" spans="1:8" ht="87" customHeight="1">
      <c r="A439" s="1" t="s">
        <v>8</v>
      </c>
      <c r="B439" s="8" t="s">
        <v>480</v>
      </c>
      <c r="C439" s="6"/>
      <c r="D439" s="22"/>
      <c r="E439" s="3"/>
      <c r="F439" s="36"/>
      <c r="G439" s="3"/>
      <c r="H439" s="20"/>
    </row>
    <row r="440" spans="1:8" ht="13.5" customHeight="1">
      <c r="B440" s="8" t="s">
        <v>150</v>
      </c>
      <c r="C440" s="6"/>
      <c r="D440" s="22"/>
      <c r="E440" s="3"/>
      <c r="F440" s="36"/>
      <c r="G440" s="3"/>
      <c r="H440" s="20"/>
    </row>
    <row r="441" spans="1:8" ht="25.5" customHeight="1">
      <c r="B441" s="8" t="s">
        <v>481</v>
      </c>
      <c r="C441" s="6"/>
      <c r="D441" s="22"/>
      <c r="E441" s="3"/>
      <c r="F441" s="36"/>
      <c r="G441" s="3"/>
      <c r="H441" s="20"/>
    </row>
    <row r="442" spans="1:8" ht="25.5" customHeight="1">
      <c r="B442" s="8" t="s">
        <v>153</v>
      </c>
      <c r="C442" s="6"/>
      <c r="D442" s="22"/>
      <c r="E442" s="3"/>
      <c r="F442" s="36"/>
      <c r="G442" s="3"/>
      <c r="H442" s="20"/>
    </row>
    <row r="443" spans="1:8" ht="40.5" customHeight="1">
      <c r="B443" s="8" t="s">
        <v>482</v>
      </c>
      <c r="C443" s="6"/>
      <c r="D443" s="22"/>
      <c r="E443" s="3"/>
      <c r="F443" s="36"/>
      <c r="G443" s="3"/>
      <c r="H443" s="20"/>
    </row>
    <row r="444" spans="1:8" ht="30" customHeight="1">
      <c r="B444" s="8" t="s">
        <v>483</v>
      </c>
      <c r="C444" s="6"/>
      <c r="D444" s="22"/>
      <c r="E444" s="3"/>
      <c r="F444" s="36"/>
      <c r="G444" s="3"/>
      <c r="H444" s="20"/>
    </row>
    <row r="445" spans="1:8" ht="29.25" customHeight="1">
      <c r="B445" s="8" t="s">
        <v>151</v>
      </c>
      <c r="C445" s="6"/>
      <c r="D445" s="22"/>
      <c r="E445" s="3"/>
      <c r="F445" s="36"/>
      <c r="G445" s="3"/>
      <c r="H445" s="20"/>
    </row>
    <row r="446" spans="1:8" ht="12.75" customHeight="1">
      <c r="B446" s="8" t="s">
        <v>152</v>
      </c>
      <c r="C446" s="6"/>
      <c r="D446" s="22"/>
      <c r="E446" s="3"/>
      <c r="F446" s="36"/>
      <c r="G446" s="3"/>
      <c r="H446" s="20"/>
    </row>
    <row r="447" spans="1:8" ht="12.75" customHeight="1">
      <c r="C447" s="6" t="s">
        <v>7</v>
      </c>
      <c r="D447" s="20">
        <v>105.8</v>
      </c>
      <c r="E447" s="3" t="s">
        <v>6</v>
      </c>
      <c r="F447" s="313"/>
      <c r="G447" s="3" t="s">
        <v>4</v>
      </c>
      <c r="H447" s="22">
        <f>(D447*F447)</f>
        <v>0</v>
      </c>
    </row>
    <row r="448" spans="1:8" ht="171" customHeight="1">
      <c r="A448" s="1" t="s">
        <v>9</v>
      </c>
      <c r="B448" s="8" t="s">
        <v>510</v>
      </c>
      <c r="C448" s="6"/>
      <c r="D448" s="22"/>
      <c r="E448" s="3"/>
      <c r="F448" s="36"/>
      <c r="G448" s="3"/>
      <c r="H448" s="20"/>
    </row>
    <row r="449" spans="1:8" ht="63.75" customHeight="1">
      <c r="B449" s="8" t="s">
        <v>192</v>
      </c>
      <c r="C449" s="6"/>
      <c r="D449" s="22"/>
      <c r="E449" s="3"/>
      <c r="F449" s="36"/>
      <c r="G449" s="3"/>
      <c r="H449" s="20"/>
    </row>
    <row r="450" spans="1:8" ht="12.75" customHeight="1">
      <c r="C450" s="6"/>
      <c r="D450" s="22"/>
      <c r="E450" s="3"/>
      <c r="F450" s="36"/>
      <c r="G450" s="3"/>
      <c r="H450" s="20"/>
    </row>
    <row r="451" spans="1:8" ht="12.75" customHeight="1">
      <c r="C451" s="6"/>
      <c r="D451" s="22"/>
      <c r="E451" s="3"/>
      <c r="F451" s="36"/>
      <c r="G451" s="3"/>
      <c r="H451" s="20"/>
    </row>
    <row r="452" spans="1:8" ht="12.75" customHeight="1">
      <c r="C452" s="6"/>
      <c r="D452" s="22"/>
      <c r="E452" s="3"/>
      <c r="F452" s="36"/>
      <c r="G452" s="3"/>
      <c r="H452" s="20"/>
    </row>
    <row r="453" spans="1:8" ht="12.75" customHeight="1">
      <c r="C453" s="6"/>
      <c r="D453" s="22"/>
      <c r="E453" s="3"/>
      <c r="F453" s="36"/>
      <c r="G453" s="3"/>
      <c r="H453" s="20"/>
    </row>
    <row r="454" spans="1:8" ht="156" customHeight="1">
      <c r="B454" s="8" t="s">
        <v>154</v>
      </c>
      <c r="C454" s="6"/>
      <c r="D454" s="22"/>
      <c r="E454" s="3"/>
      <c r="F454" s="36"/>
      <c r="G454" s="3"/>
      <c r="H454" s="20"/>
    </row>
    <row r="455" spans="1:8" ht="12.75" customHeight="1">
      <c r="C455" s="6"/>
      <c r="D455" s="22"/>
      <c r="E455" s="3"/>
      <c r="F455" s="36"/>
      <c r="G455" s="3"/>
      <c r="H455" s="20"/>
    </row>
    <row r="456" spans="1:8" ht="12.75" customHeight="1">
      <c r="B456" s="8" t="s">
        <v>193</v>
      </c>
      <c r="C456" s="6"/>
      <c r="D456" s="22"/>
      <c r="E456" s="3"/>
      <c r="F456" s="36"/>
      <c r="G456" s="3"/>
      <c r="H456" s="20"/>
    </row>
    <row r="457" spans="1:8" ht="12.75" customHeight="1">
      <c r="C457" s="6" t="s">
        <v>7</v>
      </c>
      <c r="D457" s="22">
        <v>105.8</v>
      </c>
      <c r="E457" s="3" t="s">
        <v>6</v>
      </c>
      <c r="F457" s="313"/>
      <c r="G457" s="3" t="s">
        <v>4</v>
      </c>
      <c r="H457" s="20">
        <f>(D457*F457)</f>
        <v>0</v>
      </c>
    </row>
    <row r="458" spans="1:8" ht="25.5" customHeight="1">
      <c r="B458" s="8" t="s">
        <v>194</v>
      </c>
      <c r="C458" s="6"/>
      <c r="D458" s="22"/>
      <c r="E458" s="3"/>
      <c r="F458" s="36"/>
      <c r="G458" s="3"/>
      <c r="H458" s="20"/>
    </row>
    <row r="459" spans="1:8" ht="12.75" customHeight="1">
      <c r="C459" s="6" t="s">
        <v>7</v>
      </c>
      <c r="D459" s="22">
        <v>16.5</v>
      </c>
      <c r="E459" s="3" t="s">
        <v>6</v>
      </c>
      <c r="F459" s="313"/>
      <c r="G459" s="3" t="s">
        <v>4</v>
      </c>
      <c r="H459" s="20">
        <f>(D459*F459)</f>
        <v>0</v>
      </c>
    </row>
    <row r="460" spans="1:8" ht="25.5" customHeight="1">
      <c r="B460" s="8" t="s">
        <v>557</v>
      </c>
      <c r="C460" s="6"/>
      <c r="D460" s="22"/>
      <c r="E460" s="3"/>
      <c r="F460" s="36"/>
      <c r="G460" s="3"/>
      <c r="H460" s="20"/>
    </row>
    <row r="461" spans="1:8" ht="12.75" customHeight="1">
      <c r="C461" s="6" t="s">
        <v>7</v>
      </c>
      <c r="D461" s="22">
        <v>1</v>
      </c>
      <c r="E461" s="3" t="s">
        <v>6</v>
      </c>
      <c r="F461" s="313"/>
      <c r="G461" s="3" t="s">
        <v>4</v>
      </c>
      <c r="H461" s="20">
        <f>(D461*F461)</f>
        <v>0</v>
      </c>
    </row>
    <row r="462" spans="1:8" ht="12.75" customHeight="1">
      <c r="B462" s="8" t="s">
        <v>558</v>
      </c>
      <c r="C462" s="6"/>
      <c r="D462" s="22"/>
      <c r="E462" s="3"/>
      <c r="F462" s="36"/>
      <c r="G462" s="3"/>
      <c r="H462" s="20"/>
    </row>
    <row r="463" spans="1:8" ht="12.75" customHeight="1">
      <c r="C463" s="6" t="s">
        <v>7</v>
      </c>
      <c r="D463" s="22">
        <v>0.5</v>
      </c>
      <c r="E463" s="3" t="s">
        <v>6</v>
      </c>
      <c r="F463" s="313"/>
      <c r="G463" s="3" t="s">
        <v>4</v>
      </c>
      <c r="H463" s="20">
        <f>(D463*F463)</f>
        <v>0</v>
      </c>
    </row>
    <row r="464" spans="1:8" ht="67.5" customHeight="1">
      <c r="A464" s="1" t="s">
        <v>47</v>
      </c>
      <c r="B464" s="8" t="s">
        <v>485</v>
      </c>
      <c r="C464" s="6"/>
      <c r="D464" s="22"/>
      <c r="E464" s="3"/>
      <c r="F464" s="36"/>
      <c r="G464" s="3"/>
      <c r="H464" s="20"/>
    </row>
    <row r="465" spans="1:8" ht="12.75" customHeight="1">
      <c r="C465" s="6" t="s">
        <v>11</v>
      </c>
      <c r="D465" s="22">
        <v>16.5</v>
      </c>
      <c r="E465" s="3" t="s">
        <v>6</v>
      </c>
      <c r="F465" s="313"/>
      <c r="G465" s="3" t="s">
        <v>4</v>
      </c>
      <c r="H465" s="20">
        <f>(D465*F465)</f>
        <v>0</v>
      </c>
    </row>
    <row r="466" spans="1:8" ht="54.75" customHeight="1">
      <c r="A466" s="1" t="s">
        <v>155</v>
      </c>
      <c r="B466" s="8" t="s">
        <v>484</v>
      </c>
      <c r="C466" s="6"/>
      <c r="D466" s="22"/>
      <c r="E466" s="3"/>
      <c r="F466" s="36"/>
      <c r="G466" s="3"/>
      <c r="H466" s="20"/>
    </row>
    <row r="467" spans="1:8" ht="12.75" customHeight="1">
      <c r="C467" s="6" t="s">
        <v>11</v>
      </c>
      <c r="D467" s="22">
        <v>9.1999999999999993</v>
      </c>
      <c r="E467" s="3" t="s">
        <v>6</v>
      </c>
      <c r="F467" s="313"/>
      <c r="G467" s="3" t="s">
        <v>4</v>
      </c>
      <c r="H467" s="20">
        <f>(D467*F467)</f>
        <v>0</v>
      </c>
    </row>
    <row r="468" spans="1:8" ht="132.75" customHeight="1">
      <c r="A468" s="1" t="s">
        <v>52</v>
      </c>
      <c r="B468" s="8" t="s">
        <v>568</v>
      </c>
      <c r="C468" s="6"/>
      <c r="D468" s="22"/>
      <c r="E468" s="3"/>
      <c r="F468" s="36"/>
      <c r="G468" s="3"/>
      <c r="H468" s="20"/>
    </row>
    <row r="469" spans="1:8" ht="12.75" customHeight="1">
      <c r="C469" s="6" t="s">
        <v>11</v>
      </c>
      <c r="D469" s="22">
        <v>32.6</v>
      </c>
      <c r="E469" s="3" t="s">
        <v>6</v>
      </c>
      <c r="F469" s="313"/>
      <c r="G469" s="3" t="s">
        <v>4</v>
      </c>
      <c r="H469" s="20">
        <f>(D469*F469)</f>
        <v>0</v>
      </c>
    </row>
    <row r="470" spans="1:8" ht="118.5" customHeight="1">
      <c r="A470" s="1" t="s">
        <v>53</v>
      </c>
      <c r="B470" s="8" t="s">
        <v>486</v>
      </c>
      <c r="C470" s="6"/>
      <c r="D470" s="22"/>
      <c r="E470" s="3"/>
      <c r="F470" s="36"/>
      <c r="G470" s="3"/>
      <c r="H470" s="20"/>
    </row>
    <row r="471" spans="1:8" ht="12.75" customHeight="1">
      <c r="C471" s="6" t="s">
        <v>11</v>
      </c>
      <c r="D471" s="22">
        <v>3.8</v>
      </c>
      <c r="E471" s="3" t="s">
        <v>6</v>
      </c>
      <c r="F471" s="313"/>
      <c r="G471" s="3" t="s">
        <v>4</v>
      </c>
      <c r="H471" s="20">
        <f>(D471*F471)</f>
        <v>0</v>
      </c>
    </row>
    <row r="472" spans="1:8" ht="12.75" customHeight="1">
      <c r="C472" s="6"/>
      <c r="D472" s="22"/>
      <c r="E472" s="3"/>
      <c r="F472" s="36"/>
      <c r="G472" s="3"/>
      <c r="H472" s="20"/>
    </row>
    <row r="473" spans="1:8" ht="12.75" customHeight="1">
      <c r="C473" s="6"/>
      <c r="D473" s="22"/>
      <c r="E473" s="3"/>
      <c r="F473" s="36"/>
      <c r="G473" s="3"/>
      <c r="H473" s="20"/>
    </row>
    <row r="474" spans="1:8" ht="97.5" customHeight="1">
      <c r="A474" s="1" t="s">
        <v>54</v>
      </c>
      <c r="B474" s="8" t="s">
        <v>195</v>
      </c>
      <c r="C474" s="6"/>
      <c r="D474" s="22"/>
      <c r="E474" s="3"/>
      <c r="F474" s="36"/>
      <c r="G474" s="3"/>
      <c r="H474" s="20"/>
    </row>
    <row r="475" spans="1:8" ht="12.75" customHeight="1">
      <c r="C475" s="6" t="s">
        <v>5</v>
      </c>
      <c r="D475" s="34">
        <v>2</v>
      </c>
      <c r="E475" s="3" t="s">
        <v>6</v>
      </c>
      <c r="F475" s="313"/>
      <c r="G475" s="3" t="s">
        <v>4</v>
      </c>
      <c r="H475" s="20">
        <f>(D475*F475)</f>
        <v>0</v>
      </c>
    </row>
    <row r="476" spans="1:8" ht="131.25" customHeight="1">
      <c r="A476" s="1" t="s">
        <v>128</v>
      </c>
      <c r="B476" s="8" t="s">
        <v>487</v>
      </c>
      <c r="C476" s="6"/>
      <c r="D476" s="22"/>
      <c r="E476" s="3"/>
      <c r="F476" s="36"/>
      <c r="G476" s="3"/>
      <c r="H476" s="20"/>
    </row>
    <row r="477" spans="1:8" ht="12.75" customHeight="1">
      <c r="C477" s="6" t="s">
        <v>5</v>
      </c>
      <c r="D477" s="34">
        <v>3</v>
      </c>
      <c r="E477" s="3" t="s">
        <v>6</v>
      </c>
      <c r="F477" s="313"/>
      <c r="G477" s="3" t="s">
        <v>4</v>
      </c>
      <c r="H477" s="20">
        <f>(D477*F477)</f>
        <v>0</v>
      </c>
    </row>
    <row r="478" spans="1:8" ht="94.5" customHeight="1">
      <c r="A478" s="1" t="s">
        <v>129</v>
      </c>
      <c r="B478" s="8" t="s">
        <v>205</v>
      </c>
      <c r="C478" s="6"/>
      <c r="D478" s="34"/>
      <c r="E478" s="3"/>
      <c r="F478" s="36"/>
      <c r="G478" s="3"/>
      <c r="H478" s="20"/>
    </row>
    <row r="479" spans="1:8" ht="12.75" customHeight="1">
      <c r="B479" s="16"/>
      <c r="C479" s="7" t="s">
        <v>11</v>
      </c>
      <c r="D479" s="21">
        <v>60.5</v>
      </c>
      <c r="E479" s="10" t="s">
        <v>6</v>
      </c>
      <c r="F479" s="313"/>
      <c r="G479" s="10" t="s">
        <v>4</v>
      </c>
      <c r="H479" s="21">
        <f>(D479*F479)</f>
        <v>0</v>
      </c>
    </row>
    <row r="480" spans="1:8" ht="12.75" customHeight="1">
      <c r="C480" s="6"/>
      <c r="D480" s="22"/>
      <c r="E480" s="3"/>
      <c r="F480" s="36"/>
      <c r="G480" s="3"/>
      <c r="H480" s="20"/>
    </row>
    <row r="481" spans="1:8" ht="12.75" customHeight="1">
      <c r="B481" s="8" t="s">
        <v>221</v>
      </c>
      <c r="C481" s="6"/>
      <c r="D481" s="22"/>
      <c r="E481" s="3"/>
      <c r="F481" s="36"/>
      <c r="G481" s="3" t="s">
        <v>4</v>
      </c>
      <c r="H481" s="20">
        <f>SUM(H422:H479)</f>
        <v>0</v>
      </c>
    </row>
    <row r="482" spans="1:8" ht="12.75" customHeight="1">
      <c r="C482" s="6"/>
      <c r="D482" s="22"/>
      <c r="E482" s="3"/>
      <c r="F482" s="36"/>
      <c r="G482" s="3"/>
      <c r="H482" s="20"/>
    </row>
    <row r="483" spans="1:8" ht="12.75" customHeight="1">
      <c r="C483" s="6"/>
      <c r="D483" s="22"/>
      <c r="E483" s="3"/>
      <c r="F483" s="36"/>
      <c r="G483" s="3"/>
      <c r="H483" s="20"/>
    </row>
    <row r="484" spans="1:8" ht="12.75" customHeight="1">
      <c r="B484" s="8" t="s">
        <v>222</v>
      </c>
      <c r="C484" s="6"/>
      <c r="D484" s="22"/>
      <c r="E484" s="3"/>
      <c r="F484" s="36"/>
      <c r="G484" s="3"/>
      <c r="H484" s="20"/>
    </row>
    <row r="485" spans="1:8" ht="12.75" customHeight="1">
      <c r="C485" s="6"/>
      <c r="D485" s="22"/>
      <c r="E485" s="3"/>
      <c r="F485" s="36"/>
      <c r="G485" s="3"/>
      <c r="H485" s="20"/>
    </row>
    <row r="486" spans="1:8" ht="141.75" customHeight="1">
      <c r="A486" s="1" t="s">
        <v>15</v>
      </c>
      <c r="B486" s="8" t="s">
        <v>511</v>
      </c>
      <c r="C486" s="6"/>
      <c r="D486" s="22"/>
      <c r="E486" s="3"/>
      <c r="F486" s="36"/>
      <c r="G486" s="3"/>
      <c r="H486" s="20"/>
    </row>
    <row r="487" spans="1:8" ht="12.75" customHeight="1">
      <c r="C487" s="6" t="s">
        <v>11</v>
      </c>
      <c r="D487" s="22">
        <v>4.8</v>
      </c>
      <c r="E487" s="3" t="s">
        <v>6</v>
      </c>
      <c r="F487" s="313"/>
      <c r="G487" s="3" t="s">
        <v>4</v>
      </c>
      <c r="H487" s="20">
        <f t="shared" ref="H487" si="1">(D487*F487)</f>
        <v>0</v>
      </c>
    </row>
    <row r="488" spans="1:8" ht="89.25" customHeight="1">
      <c r="A488" s="1" t="s">
        <v>16</v>
      </c>
      <c r="B488" s="8" t="s">
        <v>488</v>
      </c>
      <c r="C488" s="6"/>
      <c r="D488" s="22"/>
      <c r="E488" s="3"/>
      <c r="F488" s="36"/>
      <c r="G488" s="3"/>
      <c r="H488" s="20"/>
    </row>
    <row r="489" spans="1:8" ht="25.5" customHeight="1">
      <c r="B489" s="8" t="s">
        <v>489</v>
      </c>
      <c r="C489" s="6"/>
      <c r="D489" s="22"/>
      <c r="E489" s="3"/>
      <c r="F489" s="36"/>
      <c r="G489" s="3"/>
      <c r="H489" s="20"/>
    </row>
    <row r="490" spans="1:8" ht="12.75" customHeight="1">
      <c r="C490" s="6"/>
      <c r="D490" s="22"/>
      <c r="E490" s="3"/>
      <c r="F490" s="36"/>
      <c r="G490" s="3"/>
      <c r="H490" s="20"/>
    </row>
    <row r="491" spans="1:8" ht="12.75" customHeight="1">
      <c r="C491" s="6"/>
      <c r="D491" s="22"/>
      <c r="E491" s="3"/>
      <c r="F491" s="36"/>
      <c r="G491" s="3"/>
      <c r="H491" s="20"/>
    </row>
    <row r="492" spans="1:8" ht="12.75" customHeight="1">
      <c r="C492" s="6"/>
      <c r="D492" s="22"/>
      <c r="E492" s="3"/>
      <c r="F492" s="36"/>
      <c r="G492" s="3"/>
      <c r="H492" s="20"/>
    </row>
    <row r="493" spans="1:8" ht="38.25" customHeight="1">
      <c r="B493" s="8" t="s">
        <v>490</v>
      </c>
      <c r="C493" s="6"/>
      <c r="D493" s="22"/>
      <c r="E493" s="3"/>
      <c r="F493" s="36"/>
      <c r="G493" s="3"/>
      <c r="H493" s="20"/>
    </row>
    <row r="494" spans="1:8" ht="12.75" customHeight="1">
      <c r="C494" s="6" t="s">
        <v>5</v>
      </c>
      <c r="D494" s="34">
        <v>1</v>
      </c>
      <c r="E494" s="3" t="s">
        <v>6</v>
      </c>
      <c r="F494" s="313"/>
      <c r="G494" s="3" t="s">
        <v>4</v>
      </c>
      <c r="H494" s="20">
        <f>(D494*F494)</f>
        <v>0</v>
      </c>
    </row>
    <row r="495" spans="1:8" ht="76.5" customHeight="1">
      <c r="A495" s="1" t="s">
        <v>10</v>
      </c>
      <c r="B495" s="8" t="s">
        <v>196</v>
      </c>
      <c r="C495" s="6"/>
      <c r="D495" s="34"/>
      <c r="E495" s="3"/>
      <c r="F495" s="36"/>
      <c r="G495" s="3"/>
      <c r="H495" s="20"/>
    </row>
    <row r="496" spans="1:8" ht="12.75" customHeight="1">
      <c r="B496" s="16"/>
      <c r="C496" s="7" t="s">
        <v>5</v>
      </c>
      <c r="D496" s="27">
        <v>1</v>
      </c>
      <c r="E496" s="10" t="s">
        <v>6</v>
      </c>
      <c r="F496" s="313"/>
      <c r="G496" s="10" t="s">
        <v>4</v>
      </c>
      <c r="H496" s="21">
        <f>(D496*F496)</f>
        <v>0</v>
      </c>
    </row>
    <row r="497" spans="1:8" ht="12.75" customHeight="1">
      <c r="C497" s="6"/>
      <c r="D497" s="22"/>
      <c r="E497" s="3"/>
      <c r="F497" s="36"/>
      <c r="G497" s="3"/>
      <c r="H497" s="20"/>
    </row>
    <row r="498" spans="1:8" ht="12.75" customHeight="1">
      <c r="B498" s="8" t="s">
        <v>73</v>
      </c>
      <c r="C498" s="6"/>
      <c r="D498" s="22"/>
      <c r="E498" s="3"/>
      <c r="F498" s="36"/>
      <c r="G498" s="3" t="s">
        <v>4</v>
      </c>
      <c r="H498" s="20">
        <f>SUM(H487:H496)</f>
        <v>0</v>
      </c>
    </row>
    <row r="499" spans="1:8" ht="12.75" customHeight="1">
      <c r="C499" s="6"/>
      <c r="D499" s="22"/>
      <c r="E499" s="3"/>
      <c r="F499" s="36"/>
      <c r="G499" s="3"/>
      <c r="H499" s="20"/>
    </row>
    <row r="500" spans="1:8" ht="12.75" customHeight="1">
      <c r="C500" s="6"/>
      <c r="D500" s="22"/>
      <c r="E500" s="3"/>
      <c r="F500" s="36"/>
      <c r="G500" s="3"/>
      <c r="H500" s="20"/>
    </row>
    <row r="501" spans="1:8" ht="12.75" customHeight="1">
      <c r="B501" s="13"/>
      <c r="C501" s="6"/>
      <c r="D501" s="22"/>
      <c r="E501" s="3"/>
      <c r="F501" s="36"/>
      <c r="G501" s="3"/>
      <c r="H501" s="20"/>
    </row>
    <row r="502" spans="1:8" ht="12.75" customHeight="1">
      <c r="B502" s="8" t="s">
        <v>223</v>
      </c>
      <c r="C502" s="6"/>
      <c r="D502" s="22"/>
      <c r="E502" s="3"/>
      <c r="F502" s="36"/>
      <c r="G502" s="3"/>
      <c r="H502" s="20"/>
    </row>
    <row r="503" spans="1:8" ht="12.75" customHeight="1">
      <c r="C503" s="6"/>
      <c r="D503" s="22"/>
      <c r="E503" s="3"/>
      <c r="F503" s="36"/>
      <c r="G503" s="3"/>
      <c r="H503" s="20"/>
    </row>
    <row r="504" spans="1:8" ht="255" customHeight="1">
      <c r="B504" s="8" t="s">
        <v>206</v>
      </c>
      <c r="C504" s="6"/>
      <c r="D504" s="22"/>
      <c r="E504" s="3"/>
      <c r="F504" s="36"/>
      <c r="G504" s="3"/>
      <c r="H504" s="20"/>
    </row>
    <row r="505" spans="1:8" ht="12.75" customHeight="1">
      <c r="B505" s="14"/>
      <c r="C505" s="6"/>
      <c r="D505" s="22"/>
      <c r="E505" s="3"/>
      <c r="F505" s="36"/>
      <c r="G505" s="3"/>
      <c r="H505" s="20"/>
    </row>
    <row r="506" spans="1:8" ht="177" customHeight="1">
      <c r="A506" s="1" t="s">
        <v>15</v>
      </c>
      <c r="B506" s="60" t="s">
        <v>559</v>
      </c>
      <c r="C506" s="6"/>
      <c r="D506" s="22"/>
      <c r="E506" s="3"/>
      <c r="F506" s="36"/>
      <c r="G506" s="3"/>
      <c r="H506" s="20"/>
    </row>
    <row r="507" spans="1:8" ht="12.75" customHeight="1">
      <c r="B507" s="65"/>
      <c r="C507" s="6" t="s">
        <v>5</v>
      </c>
      <c r="D507" s="34">
        <v>1</v>
      </c>
      <c r="E507" s="3" t="s">
        <v>6</v>
      </c>
      <c r="F507" s="313"/>
      <c r="G507" s="3" t="s">
        <v>4</v>
      </c>
      <c r="H507" s="20">
        <f>(D507*F507)</f>
        <v>0</v>
      </c>
    </row>
    <row r="508" spans="1:8" ht="12.75" customHeight="1">
      <c r="B508" s="67"/>
      <c r="C508" s="6"/>
      <c r="D508" s="34"/>
      <c r="E508" s="3"/>
      <c r="F508" s="36"/>
      <c r="G508" s="3"/>
      <c r="H508" s="20"/>
    </row>
    <row r="509" spans="1:8" ht="12.75" customHeight="1">
      <c r="B509" s="68"/>
      <c r="C509" s="6"/>
      <c r="D509" s="34"/>
      <c r="E509" s="3"/>
      <c r="F509" s="36"/>
      <c r="G509" s="3"/>
      <c r="H509" s="20"/>
    </row>
    <row r="510" spans="1:8" ht="12.75" customHeight="1">
      <c r="B510" s="68"/>
      <c r="C510" s="6"/>
      <c r="D510" s="34"/>
      <c r="E510" s="3"/>
      <c r="F510" s="36"/>
      <c r="G510" s="3"/>
      <c r="H510" s="20"/>
    </row>
    <row r="511" spans="1:8" ht="12.75" customHeight="1">
      <c r="B511" s="67"/>
      <c r="C511" s="6"/>
      <c r="D511" s="34"/>
      <c r="E511" s="3"/>
      <c r="F511" s="36"/>
      <c r="G511" s="3"/>
      <c r="H511" s="20"/>
    </row>
    <row r="512" spans="1:8" ht="132.75" customHeight="1">
      <c r="A512" s="1" t="s">
        <v>16</v>
      </c>
      <c r="B512" s="61" t="s">
        <v>197</v>
      </c>
      <c r="C512" s="6"/>
      <c r="D512" s="22"/>
      <c r="E512" s="3"/>
      <c r="F512" s="36"/>
      <c r="G512" s="3"/>
      <c r="H512" s="20"/>
    </row>
    <row r="513" spans="1:8" ht="12.75" customHeight="1">
      <c r="B513" s="65"/>
      <c r="C513" s="6" t="s">
        <v>5</v>
      </c>
      <c r="D513" s="34">
        <v>9</v>
      </c>
      <c r="E513" s="3" t="s">
        <v>6</v>
      </c>
      <c r="F513" s="313"/>
      <c r="G513" s="3" t="s">
        <v>4</v>
      </c>
      <c r="H513" s="20">
        <f>(D513*F513)</f>
        <v>0</v>
      </c>
    </row>
    <row r="514" spans="1:8" ht="63.75" customHeight="1">
      <c r="A514" s="1" t="s">
        <v>10</v>
      </c>
      <c r="B514" s="61" t="s">
        <v>491</v>
      </c>
      <c r="C514" s="6"/>
      <c r="D514" s="22"/>
      <c r="E514" s="3"/>
      <c r="F514" s="36"/>
      <c r="G514" s="3"/>
      <c r="H514" s="20"/>
    </row>
    <row r="515" spans="1:8" ht="12.75" customHeight="1">
      <c r="B515" s="14"/>
      <c r="C515" s="6" t="s">
        <v>5</v>
      </c>
      <c r="D515" s="34">
        <v>3</v>
      </c>
      <c r="E515" s="3" t="s">
        <v>6</v>
      </c>
      <c r="F515" s="313"/>
      <c r="G515" s="3" t="s">
        <v>4</v>
      </c>
      <c r="H515" s="20">
        <f>(D515*F515)</f>
        <v>0</v>
      </c>
    </row>
    <row r="516" spans="1:8" ht="38.25" customHeight="1">
      <c r="A516" s="1" t="s">
        <v>12</v>
      </c>
      <c r="B516" s="8" t="s">
        <v>198</v>
      </c>
      <c r="C516" s="6"/>
      <c r="D516" s="22"/>
      <c r="E516" s="3"/>
      <c r="F516" s="36"/>
      <c r="G516" s="3"/>
      <c r="H516" s="20"/>
    </row>
    <row r="517" spans="1:8" ht="12.75" customHeight="1">
      <c r="B517" s="14"/>
      <c r="C517" s="6" t="s">
        <v>5</v>
      </c>
      <c r="D517" s="34">
        <v>6</v>
      </c>
      <c r="E517" s="3" t="s">
        <v>6</v>
      </c>
      <c r="F517" s="313"/>
      <c r="G517" s="3" t="s">
        <v>4</v>
      </c>
      <c r="H517" s="20">
        <f>(D517*F517)</f>
        <v>0</v>
      </c>
    </row>
    <row r="518" spans="1:8" ht="132.75" customHeight="1">
      <c r="A518" s="1" t="s">
        <v>13</v>
      </c>
      <c r="B518" s="8" t="s">
        <v>492</v>
      </c>
      <c r="C518" s="6"/>
      <c r="D518" s="22"/>
      <c r="E518" s="3"/>
      <c r="F518" s="36"/>
      <c r="G518" s="3"/>
      <c r="H518" s="20"/>
    </row>
    <row r="519" spans="1:8" ht="12.75" customHeight="1">
      <c r="C519" s="6" t="s">
        <v>5</v>
      </c>
      <c r="D519" s="34">
        <v>1</v>
      </c>
      <c r="E519" s="3" t="s">
        <v>6</v>
      </c>
      <c r="F519" s="313"/>
      <c r="G519" s="3" t="s">
        <v>4</v>
      </c>
      <c r="H519" s="20">
        <f>(D519*F519)</f>
        <v>0</v>
      </c>
    </row>
    <row r="520" spans="1:8" ht="116.25" customHeight="1">
      <c r="A520" s="1" t="s">
        <v>14</v>
      </c>
      <c r="B520" s="8" t="s">
        <v>493</v>
      </c>
      <c r="C520" s="6"/>
      <c r="D520" s="22"/>
      <c r="E520" s="3"/>
      <c r="F520" s="36"/>
      <c r="G520" s="3"/>
      <c r="H520" s="20"/>
    </row>
    <row r="521" spans="1:8" ht="12.75" customHeight="1">
      <c r="C521" s="6" t="s">
        <v>5</v>
      </c>
      <c r="D521" s="34">
        <v>1</v>
      </c>
      <c r="E521" s="3" t="s">
        <v>6</v>
      </c>
      <c r="F521" s="313"/>
      <c r="G521" s="3" t="s">
        <v>4</v>
      </c>
      <c r="H521" s="20">
        <f>(D521*F521)</f>
        <v>0</v>
      </c>
    </row>
    <row r="522" spans="1:8" ht="63.75" customHeight="1">
      <c r="A522" s="1" t="s">
        <v>8</v>
      </c>
      <c r="B522" s="8" t="s">
        <v>156</v>
      </c>
      <c r="C522" s="6"/>
      <c r="D522" s="22"/>
      <c r="E522" s="3"/>
      <c r="F522" s="36"/>
      <c r="G522" s="3"/>
      <c r="H522" s="20"/>
    </row>
    <row r="523" spans="1:8" ht="12.75" customHeight="1">
      <c r="C523" s="6" t="s">
        <v>5</v>
      </c>
      <c r="D523" s="34">
        <v>1</v>
      </c>
      <c r="E523" s="3" t="s">
        <v>6</v>
      </c>
      <c r="F523" s="313"/>
      <c r="G523" s="3" t="s">
        <v>4</v>
      </c>
      <c r="H523" s="20">
        <f>(D523*F523)</f>
        <v>0</v>
      </c>
    </row>
    <row r="524" spans="1:8" ht="51" customHeight="1">
      <c r="A524" s="1" t="s">
        <v>9</v>
      </c>
      <c r="B524" s="8" t="s">
        <v>199</v>
      </c>
      <c r="C524" s="6"/>
      <c r="D524" s="22"/>
      <c r="E524" s="3"/>
      <c r="F524" s="36"/>
      <c r="G524" s="3"/>
      <c r="H524" s="20"/>
    </row>
    <row r="525" spans="1:8" ht="12.75" customHeight="1">
      <c r="C525" s="6" t="s">
        <v>5</v>
      </c>
      <c r="D525" s="34">
        <v>1</v>
      </c>
      <c r="E525" s="3" t="s">
        <v>6</v>
      </c>
      <c r="F525" s="313"/>
      <c r="G525" s="3" t="s">
        <v>4</v>
      </c>
      <c r="H525" s="20">
        <f>(D525*F525)</f>
        <v>0</v>
      </c>
    </row>
    <row r="526" spans="1:8" ht="12.75" customHeight="1">
      <c r="C526" s="6"/>
      <c r="D526" s="34"/>
      <c r="E526" s="3"/>
      <c r="F526" s="36"/>
      <c r="G526" s="3"/>
      <c r="H526" s="20"/>
    </row>
    <row r="527" spans="1:8" ht="12.75" customHeight="1">
      <c r="C527" s="6"/>
      <c r="D527" s="34"/>
      <c r="E527" s="3"/>
      <c r="F527" s="36"/>
      <c r="G527" s="3"/>
      <c r="H527" s="20"/>
    </row>
    <row r="528" spans="1:8" ht="12.75" customHeight="1">
      <c r="C528" s="6"/>
      <c r="D528" s="34"/>
      <c r="E528" s="3"/>
      <c r="F528" s="36"/>
      <c r="G528" s="3"/>
      <c r="H528" s="20"/>
    </row>
    <row r="529" spans="1:8" ht="12.75" customHeight="1">
      <c r="C529" s="6"/>
      <c r="D529" s="34"/>
      <c r="E529" s="3"/>
      <c r="F529" s="36"/>
      <c r="G529" s="3"/>
      <c r="H529" s="20"/>
    </row>
    <row r="530" spans="1:8" ht="51" customHeight="1">
      <c r="A530" s="1" t="s">
        <v>47</v>
      </c>
      <c r="B530" s="8" t="s">
        <v>200</v>
      </c>
      <c r="C530" s="6"/>
      <c r="D530" s="22"/>
      <c r="E530" s="3"/>
      <c r="F530" s="36"/>
      <c r="G530" s="3"/>
      <c r="H530" s="20"/>
    </row>
    <row r="531" spans="1:8" ht="12.75" customHeight="1">
      <c r="C531" s="6" t="s">
        <v>5</v>
      </c>
      <c r="D531" s="34">
        <v>2</v>
      </c>
      <c r="E531" s="3" t="s">
        <v>6</v>
      </c>
      <c r="F531" s="313"/>
      <c r="G531" s="3" t="s">
        <v>4</v>
      </c>
      <c r="H531" s="20">
        <f>(D531*F531)</f>
        <v>0</v>
      </c>
    </row>
    <row r="532" spans="1:8" ht="38.25" customHeight="1">
      <c r="A532" s="1" t="s">
        <v>51</v>
      </c>
      <c r="B532" s="8" t="s">
        <v>201</v>
      </c>
      <c r="C532" s="6"/>
      <c r="D532" s="22"/>
      <c r="E532" s="3"/>
      <c r="F532" s="36"/>
      <c r="G532" s="3"/>
      <c r="H532" s="20"/>
    </row>
    <row r="533" spans="1:8" ht="12.75" customHeight="1">
      <c r="C533" s="6" t="s">
        <v>5</v>
      </c>
      <c r="D533" s="34">
        <v>1</v>
      </c>
      <c r="E533" s="3" t="s">
        <v>6</v>
      </c>
      <c r="F533" s="313"/>
      <c r="G533" s="3" t="s">
        <v>4</v>
      </c>
      <c r="H533" s="20">
        <f>(D533*F533)</f>
        <v>0</v>
      </c>
    </row>
    <row r="534" spans="1:8" ht="63.75" customHeight="1">
      <c r="A534" s="1" t="s">
        <v>52</v>
      </c>
      <c r="B534" s="8" t="s">
        <v>202</v>
      </c>
      <c r="C534" s="6"/>
      <c r="D534" s="34"/>
      <c r="E534" s="3"/>
      <c r="F534" s="36"/>
      <c r="G534" s="3"/>
      <c r="H534" s="20"/>
    </row>
    <row r="535" spans="1:8" ht="12.75" customHeight="1">
      <c r="C535" s="6" t="s">
        <v>5</v>
      </c>
      <c r="D535" s="34">
        <v>2</v>
      </c>
      <c r="E535" s="3" t="s">
        <v>6</v>
      </c>
      <c r="F535" s="313"/>
      <c r="G535" s="3" t="s">
        <v>4</v>
      </c>
      <c r="H535" s="20">
        <f>(D535*F535)</f>
        <v>0</v>
      </c>
    </row>
    <row r="536" spans="1:8" ht="63.75" customHeight="1">
      <c r="A536" s="1" t="s">
        <v>53</v>
      </c>
      <c r="B536" s="8" t="s">
        <v>157</v>
      </c>
      <c r="C536" s="6"/>
      <c r="D536" s="22"/>
      <c r="E536" s="3"/>
      <c r="F536" s="36"/>
      <c r="G536" s="3"/>
      <c r="H536" s="20"/>
    </row>
    <row r="537" spans="1:8" ht="12.75" customHeight="1">
      <c r="C537" s="6" t="s">
        <v>5</v>
      </c>
      <c r="D537" s="34">
        <v>1</v>
      </c>
      <c r="E537" s="3" t="s">
        <v>6</v>
      </c>
      <c r="F537" s="313"/>
      <c r="G537" s="3" t="s">
        <v>4</v>
      </c>
      <c r="H537" s="20">
        <f>(D537*F537)</f>
        <v>0</v>
      </c>
    </row>
    <row r="538" spans="1:8" ht="38.25" customHeight="1">
      <c r="A538" s="1" t="s">
        <v>54</v>
      </c>
      <c r="B538" s="8" t="s">
        <v>203</v>
      </c>
      <c r="C538" s="6"/>
      <c r="D538" s="22"/>
      <c r="E538" s="3"/>
      <c r="F538" s="36"/>
      <c r="G538" s="3"/>
      <c r="H538" s="20"/>
    </row>
    <row r="539" spans="1:8" ht="12.75" customHeight="1">
      <c r="C539" s="6" t="s">
        <v>5</v>
      </c>
      <c r="D539" s="34">
        <v>3</v>
      </c>
      <c r="E539" s="3" t="s">
        <v>6</v>
      </c>
      <c r="F539" s="313"/>
      <c r="G539" s="3" t="s">
        <v>4</v>
      </c>
      <c r="H539" s="20">
        <f>(D539*F539)</f>
        <v>0</v>
      </c>
    </row>
    <row r="540" spans="1:8" ht="89.25" customHeight="1">
      <c r="A540" s="1" t="s">
        <v>56</v>
      </c>
      <c r="B540" s="8" t="s">
        <v>158</v>
      </c>
      <c r="C540" s="6"/>
      <c r="D540" s="34"/>
      <c r="E540" s="3"/>
      <c r="F540" s="36"/>
      <c r="G540" s="3"/>
      <c r="H540" s="20"/>
    </row>
    <row r="541" spans="1:8" ht="12.75" customHeight="1">
      <c r="C541" s="6" t="s">
        <v>5</v>
      </c>
      <c r="D541" s="34">
        <v>10</v>
      </c>
      <c r="E541" s="3" t="s">
        <v>6</v>
      </c>
      <c r="F541" s="313"/>
      <c r="G541" s="3" t="s">
        <v>4</v>
      </c>
      <c r="H541" s="20">
        <f>(D541*F541)</f>
        <v>0</v>
      </c>
    </row>
    <row r="542" spans="1:8" ht="51" customHeight="1">
      <c r="A542" s="1" t="s">
        <v>55</v>
      </c>
      <c r="B542" s="8" t="s">
        <v>159</v>
      </c>
      <c r="C542" s="6"/>
      <c r="D542" s="34"/>
      <c r="E542" s="3"/>
      <c r="F542" s="36"/>
      <c r="G542" s="3"/>
      <c r="H542" s="20"/>
    </row>
    <row r="543" spans="1:8" ht="12.75" customHeight="1">
      <c r="C543" s="6" t="s">
        <v>5</v>
      </c>
      <c r="D543" s="34">
        <v>1</v>
      </c>
      <c r="E543" s="3" t="s">
        <v>6</v>
      </c>
      <c r="F543" s="313"/>
      <c r="G543" s="3" t="s">
        <v>4</v>
      </c>
      <c r="H543" s="20">
        <f>(D543*F543)</f>
        <v>0</v>
      </c>
    </row>
    <row r="544" spans="1:8" ht="51" customHeight="1">
      <c r="A544" s="1" t="s">
        <v>57</v>
      </c>
      <c r="B544" s="8" t="s">
        <v>160</v>
      </c>
      <c r="C544" s="6"/>
      <c r="D544" s="34"/>
      <c r="E544" s="3"/>
      <c r="F544" s="36"/>
      <c r="G544" s="3"/>
      <c r="H544" s="20"/>
    </row>
    <row r="545" spans="1:8" ht="12.75" customHeight="1">
      <c r="C545" s="6" t="s">
        <v>5</v>
      </c>
      <c r="D545" s="34">
        <v>1</v>
      </c>
      <c r="E545" s="3" t="s">
        <v>6</v>
      </c>
      <c r="F545" s="313"/>
      <c r="G545" s="3" t="s">
        <v>4</v>
      </c>
      <c r="H545" s="20">
        <f>(D545*F545)</f>
        <v>0</v>
      </c>
    </row>
    <row r="546" spans="1:8" ht="38.25" customHeight="1">
      <c r="A546" s="1" t="s">
        <v>72</v>
      </c>
      <c r="B546" s="8" t="s">
        <v>161</v>
      </c>
      <c r="C546" s="6"/>
      <c r="D546" s="34"/>
      <c r="E546" s="3"/>
      <c r="F546" s="36"/>
      <c r="G546" s="3"/>
      <c r="H546" s="20"/>
    </row>
    <row r="547" spans="1:8" ht="12.75" customHeight="1">
      <c r="B547" s="43"/>
      <c r="C547" s="7" t="s">
        <v>5</v>
      </c>
      <c r="D547" s="27">
        <v>1</v>
      </c>
      <c r="E547" s="10" t="s">
        <v>6</v>
      </c>
      <c r="F547" s="313"/>
      <c r="G547" s="10" t="s">
        <v>4</v>
      </c>
      <c r="H547" s="21">
        <f>(D547*F547)</f>
        <v>0</v>
      </c>
    </row>
    <row r="548" spans="1:8" ht="12.75" customHeight="1">
      <c r="B548" s="14"/>
      <c r="C548" s="6"/>
      <c r="D548" s="22"/>
      <c r="E548" s="3"/>
      <c r="F548" s="36"/>
      <c r="G548" s="3"/>
      <c r="H548" s="20"/>
    </row>
    <row r="549" spans="1:8" ht="12.75" customHeight="1">
      <c r="B549" s="8" t="s">
        <v>74</v>
      </c>
      <c r="C549" s="6"/>
      <c r="D549" s="22"/>
      <c r="E549" s="3"/>
      <c r="F549" s="36"/>
      <c r="G549" s="3" t="s">
        <v>4</v>
      </c>
      <c r="H549" s="20">
        <f>SUM(H507:H547)</f>
        <v>0</v>
      </c>
    </row>
    <row r="550" spans="1:8" ht="12.75" customHeight="1">
      <c r="C550" s="6"/>
      <c r="D550" s="22"/>
      <c r="E550" s="3"/>
      <c r="F550" s="36"/>
      <c r="G550" s="3"/>
      <c r="H550" s="20"/>
    </row>
    <row r="551" spans="1:8" ht="12.75" customHeight="1">
      <c r="C551" s="6"/>
      <c r="D551" s="22"/>
      <c r="E551" s="3"/>
      <c r="F551" s="36"/>
      <c r="G551" s="3"/>
      <c r="H551" s="20"/>
    </row>
    <row r="552" spans="1:8" ht="12.75" customHeight="1">
      <c r="C552" s="6"/>
      <c r="D552" s="22"/>
      <c r="E552" s="3"/>
      <c r="F552" s="36"/>
      <c r="G552" s="3"/>
      <c r="H552" s="20"/>
    </row>
    <row r="553" spans="1:8" ht="12.75" customHeight="1">
      <c r="C553" s="6"/>
      <c r="D553" s="22"/>
      <c r="E553" s="3"/>
      <c r="F553" s="36"/>
      <c r="G553" s="3"/>
      <c r="H553" s="20"/>
    </row>
    <row r="554" spans="1:8" ht="12.75" customHeight="1">
      <c r="C554" s="6"/>
      <c r="D554" s="22"/>
      <c r="E554" s="3"/>
      <c r="F554" s="36"/>
      <c r="G554" s="3"/>
      <c r="H554" s="20"/>
    </row>
    <row r="555" spans="1:8" ht="12.75" customHeight="1">
      <c r="C555" s="6"/>
      <c r="D555" s="22"/>
      <c r="E555" s="3"/>
      <c r="F555" s="36"/>
      <c r="G555" s="3"/>
      <c r="H555" s="20"/>
    </row>
    <row r="556" spans="1:8" ht="12.75" customHeight="1">
      <c r="C556" s="6"/>
      <c r="D556" s="22"/>
      <c r="E556" s="3"/>
      <c r="F556" s="36"/>
      <c r="G556" s="41"/>
      <c r="H556" s="20"/>
    </row>
    <row r="557" spans="1:8" ht="12.75" customHeight="1">
      <c r="C557" s="6"/>
      <c r="D557" s="22"/>
      <c r="E557" s="3"/>
      <c r="F557" s="36"/>
      <c r="G557" s="3"/>
      <c r="H557" s="20"/>
    </row>
    <row r="558" spans="1:8" ht="12.75" customHeight="1">
      <c r="A558" s="1" t="s">
        <v>224</v>
      </c>
      <c r="B558" s="8" t="s">
        <v>88</v>
      </c>
      <c r="C558" s="6"/>
      <c r="D558" s="22"/>
      <c r="E558" s="3"/>
      <c r="F558" s="36"/>
      <c r="G558" s="3"/>
      <c r="H558" s="20"/>
    </row>
    <row r="559" spans="1:8" ht="12.75" customHeight="1">
      <c r="C559" s="6"/>
      <c r="D559" s="22"/>
      <c r="E559" s="3"/>
      <c r="F559" s="36"/>
      <c r="G559" s="3"/>
      <c r="H559" s="20"/>
    </row>
    <row r="560" spans="1:8" ht="144" customHeight="1">
      <c r="A560" s="1" t="s">
        <v>15</v>
      </c>
      <c r="B560" s="8" t="s">
        <v>512</v>
      </c>
      <c r="C560" s="6"/>
      <c r="D560" s="22"/>
      <c r="E560" s="3"/>
      <c r="F560" s="36"/>
      <c r="G560" s="3"/>
      <c r="H560" s="20"/>
    </row>
    <row r="561" spans="1:8" ht="12.75" customHeight="1">
      <c r="C561" s="6"/>
      <c r="D561" s="22"/>
      <c r="E561" s="3"/>
      <c r="F561" s="36"/>
      <c r="G561" s="3"/>
      <c r="H561" s="20"/>
    </row>
    <row r="562" spans="1:8" ht="12.75" customHeight="1">
      <c r="B562" s="16"/>
      <c r="C562" s="7" t="s">
        <v>5</v>
      </c>
      <c r="D562" s="27">
        <v>3</v>
      </c>
      <c r="E562" s="10" t="s">
        <v>6</v>
      </c>
      <c r="F562" s="313"/>
      <c r="G562" s="10" t="s">
        <v>4</v>
      </c>
      <c r="H562" s="21">
        <f>(D562*F562)</f>
        <v>0</v>
      </c>
    </row>
    <row r="563" spans="1:8" ht="12.75" customHeight="1">
      <c r="C563" s="6"/>
      <c r="D563" s="34"/>
      <c r="E563" s="3"/>
      <c r="F563" s="36"/>
      <c r="G563" s="3"/>
      <c r="H563" s="20"/>
    </row>
    <row r="564" spans="1:8" ht="12.75" customHeight="1">
      <c r="B564" s="8" t="s">
        <v>89</v>
      </c>
      <c r="C564" s="6"/>
      <c r="D564" s="34"/>
      <c r="E564" s="3"/>
      <c r="F564" s="36"/>
      <c r="G564" s="41" t="s">
        <v>4</v>
      </c>
      <c r="H564" s="20">
        <f>(SUM(H562:H562))</f>
        <v>0</v>
      </c>
    </row>
    <row r="565" spans="1:8" ht="12.75" customHeight="1">
      <c r="C565" s="6"/>
      <c r="D565" s="34"/>
      <c r="E565" s="3"/>
      <c r="F565" s="36"/>
      <c r="G565" s="41"/>
      <c r="H565" s="20"/>
    </row>
    <row r="566" spans="1:8" ht="12.75" customHeight="1">
      <c r="B566" s="14"/>
      <c r="C566" s="6"/>
      <c r="D566" s="22"/>
      <c r="E566" s="3"/>
      <c r="F566" s="36"/>
      <c r="G566" s="3"/>
      <c r="H566" s="20"/>
    </row>
    <row r="567" spans="1:8" ht="12.75" customHeight="1">
      <c r="B567" s="8" t="s">
        <v>225</v>
      </c>
      <c r="C567" s="6"/>
      <c r="D567" s="22"/>
      <c r="E567" s="3"/>
      <c r="F567" s="36"/>
      <c r="G567" s="3"/>
      <c r="H567" s="20"/>
    </row>
    <row r="568" spans="1:8" ht="12.75" customHeight="1">
      <c r="B568" s="14"/>
      <c r="C568" s="6"/>
      <c r="D568" s="22"/>
      <c r="E568" s="3"/>
      <c r="F568" s="36"/>
      <c r="G568" s="3"/>
      <c r="H568" s="20"/>
    </row>
    <row r="569" spans="1:8" ht="66" customHeight="1">
      <c r="A569" s="1" t="s">
        <v>15</v>
      </c>
      <c r="B569" s="8" t="s">
        <v>513</v>
      </c>
      <c r="C569" s="6"/>
      <c r="D569" s="22"/>
      <c r="E569" s="3"/>
      <c r="F569" s="36"/>
      <c r="G569" s="3"/>
      <c r="H569" s="20"/>
    </row>
    <row r="570" spans="1:8" ht="12.75" customHeight="1">
      <c r="B570" s="14"/>
      <c r="C570" s="6" t="s">
        <v>7</v>
      </c>
      <c r="D570" s="20">
        <v>198</v>
      </c>
      <c r="E570" s="3" t="s">
        <v>6</v>
      </c>
      <c r="F570" s="313"/>
      <c r="G570" s="3" t="s">
        <v>4</v>
      </c>
      <c r="H570" s="20">
        <f>(D570*F570)</f>
        <v>0</v>
      </c>
    </row>
    <row r="571" spans="1:8" ht="133.5" customHeight="1">
      <c r="A571" s="1" t="s">
        <v>16</v>
      </c>
      <c r="B571" s="8" t="s">
        <v>514</v>
      </c>
      <c r="C571" s="6"/>
      <c r="D571" s="22"/>
      <c r="E571" s="3"/>
      <c r="F571" s="36"/>
      <c r="G571" s="3"/>
      <c r="H571" s="20"/>
    </row>
    <row r="572" spans="1:8" ht="12.75" customHeight="1">
      <c r="B572" s="43"/>
      <c r="C572" s="7" t="s">
        <v>7</v>
      </c>
      <c r="D572" s="21">
        <v>39.9</v>
      </c>
      <c r="E572" s="10" t="s">
        <v>6</v>
      </c>
      <c r="F572" s="313"/>
      <c r="G572" s="10" t="s">
        <v>4</v>
      </c>
      <c r="H572" s="21">
        <f>(D572*F572)</f>
        <v>0</v>
      </c>
    </row>
    <row r="573" spans="1:8" ht="12.75" customHeight="1">
      <c r="B573" s="14"/>
      <c r="C573" s="6"/>
      <c r="D573" s="22"/>
      <c r="E573" s="3"/>
      <c r="F573" s="36"/>
      <c r="G573" s="3"/>
      <c r="H573" s="20"/>
    </row>
    <row r="574" spans="1:8" ht="12.75" customHeight="1">
      <c r="B574" s="8" t="s">
        <v>226</v>
      </c>
      <c r="C574" s="6"/>
      <c r="D574" s="22"/>
      <c r="E574" s="3"/>
      <c r="F574" s="36"/>
      <c r="G574" s="3" t="s">
        <v>4</v>
      </c>
      <c r="H574" s="20">
        <f>SUM(H570:H572)</f>
        <v>0</v>
      </c>
    </row>
    <row r="575" spans="1:8" ht="12.75" customHeight="1">
      <c r="B575" s="14"/>
      <c r="C575" s="6"/>
      <c r="D575" s="22"/>
      <c r="E575" s="3"/>
      <c r="F575" s="36"/>
      <c r="G575" s="3"/>
      <c r="H575" s="20"/>
    </row>
    <row r="576" spans="1:8" ht="12.75" customHeight="1">
      <c r="B576" s="14"/>
      <c r="C576" s="6"/>
      <c r="D576" s="22"/>
      <c r="E576" s="3"/>
      <c r="F576" s="36"/>
      <c r="G576" s="3"/>
      <c r="H576" s="20"/>
    </row>
    <row r="577" spans="1:8" ht="12.75" customHeight="1">
      <c r="B577" s="8" t="s">
        <v>227</v>
      </c>
      <c r="C577" s="6"/>
      <c r="D577" s="22"/>
      <c r="E577" s="3"/>
      <c r="F577" s="36"/>
      <c r="G577" s="3"/>
      <c r="H577" s="20"/>
    </row>
    <row r="578" spans="1:8" ht="12.75" customHeight="1">
      <c r="B578" s="14"/>
      <c r="C578" s="6"/>
      <c r="D578" s="22"/>
      <c r="E578" s="3"/>
      <c r="F578" s="36"/>
      <c r="G578" s="3"/>
      <c r="H578" s="20"/>
    </row>
    <row r="579" spans="1:8" ht="12.75" customHeight="1">
      <c r="B579" s="14"/>
      <c r="C579" s="6"/>
      <c r="D579" s="40"/>
      <c r="E579" s="3"/>
      <c r="F579" s="36"/>
      <c r="G579" s="3"/>
      <c r="H579" s="20"/>
    </row>
    <row r="580" spans="1:8" ht="25.5" customHeight="1">
      <c r="A580" s="1" t="s">
        <v>15</v>
      </c>
      <c r="B580" s="8" t="s">
        <v>90</v>
      </c>
      <c r="C580" s="6"/>
      <c r="D580" s="40"/>
      <c r="E580" s="3"/>
      <c r="F580" s="36"/>
      <c r="G580" s="3"/>
      <c r="H580" s="20"/>
    </row>
    <row r="581" spans="1:8" ht="12.75" customHeight="1">
      <c r="B581" s="43"/>
      <c r="C581" s="7" t="s">
        <v>5</v>
      </c>
      <c r="D581" s="49">
        <v>8</v>
      </c>
      <c r="E581" s="10" t="s">
        <v>6</v>
      </c>
      <c r="F581" s="313"/>
      <c r="G581" s="10" t="s">
        <v>4</v>
      </c>
      <c r="H581" s="21">
        <f>(D581*F581)</f>
        <v>0</v>
      </c>
    </row>
    <row r="582" spans="1:8" ht="12.75" customHeight="1">
      <c r="B582" s="14"/>
      <c r="C582" s="6"/>
      <c r="D582" s="22"/>
      <c r="E582" s="3"/>
      <c r="F582" s="36"/>
      <c r="G582" s="3"/>
      <c r="H582" s="20"/>
    </row>
    <row r="583" spans="1:8" ht="12.75" customHeight="1">
      <c r="B583" s="8" t="s">
        <v>75</v>
      </c>
      <c r="C583" s="6"/>
      <c r="D583" s="22"/>
      <c r="E583" s="3"/>
      <c r="F583" s="36"/>
      <c r="G583" s="3" t="s">
        <v>4</v>
      </c>
      <c r="H583" s="20">
        <f>SUM(H581:H581)</f>
        <v>0</v>
      </c>
    </row>
    <row r="584" spans="1:8" ht="12.75" customHeight="1">
      <c r="B584" s="14"/>
      <c r="C584" s="6"/>
      <c r="D584" s="22"/>
      <c r="E584" s="3"/>
      <c r="F584" s="36"/>
      <c r="G584" s="3"/>
      <c r="H584" s="20"/>
    </row>
    <row r="585" spans="1:8" ht="12.75" customHeight="1">
      <c r="B585" s="14"/>
      <c r="C585" s="6"/>
      <c r="D585" s="22"/>
      <c r="E585" s="3"/>
      <c r="F585" s="36"/>
      <c r="G585" s="3"/>
      <c r="H585" s="20"/>
    </row>
    <row r="586" spans="1:8" ht="12.75" customHeight="1">
      <c r="B586" s="14"/>
      <c r="C586" s="6"/>
      <c r="D586" s="22"/>
      <c r="E586" s="3"/>
      <c r="F586" s="36"/>
      <c r="G586" s="3"/>
      <c r="H586" s="20"/>
    </row>
    <row r="587" spans="1:8" ht="12.75" customHeight="1">
      <c r="B587" s="14"/>
      <c r="C587" s="6"/>
      <c r="D587" s="22"/>
      <c r="E587" s="3"/>
      <c r="F587" s="36"/>
      <c r="G587" s="3"/>
      <c r="H587" s="20"/>
    </row>
    <row r="588" spans="1:8" ht="12.75" customHeight="1">
      <c r="B588" s="14"/>
      <c r="C588" s="6"/>
      <c r="D588" s="22"/>
      <c r="E588" s="3"/>
      <c r="F588" s="36"/>
      <c r="G588" s="3"/>
      <c r="H588" s="20"/>
    </row>
    <row r="589" spans="1:8" ht="12.75" customHeight="1">
      <c r="B589" s="14"/>
      <c r="C589" s="6"/>
      <c r="D589" s="22"/>
      <c r="E589" s="3"/>
      <c r="F589" s="36"/>
      <c r="G589" s="3"/>
      <c r="H589" s="20"/>
    </row>
    <row r="590" spans="1:8" ht="12.75" customHeight="1">
      <c r="B590" s="14"/>
      <c r="C590" s="6"/>
      <c r="D590" s="22"/>
      <c r="E590" s="3"/>
      <c r="F590" s="36"/>
      <c r="G590" s="3"/>
      <c r="H590" s="20"/>
    </row>
    <row r="591" spans="1:8" ht="12.75" customHeight="1">
      <c r="B591" s="14"/>
      <c r="C591" s="6"/>
      <c r="D591" s="22"/>
      <c r="E591" s="3"/>
      <c r="F591" s="36"/>
      <c r="G591" s="3"/>
      <c r="H591" s="20"/>
    </row>
    <row r="593" spans="2:11" ht="15.75">
      <c r="B593" s="46" t="s">
        <v>17</v>
      </c>
    </row>
    <row r="594" spans="2:11" ht="15.75">
      <c r="B594" s="46"/>
    </row>
    <row r="596" spans="2:11">
      <c r="B596" s="13" t="s">
        <v>3</v>
      </c>
      <c r="C596" s="18"/>
      <c r="D596" s="50"/>
      <c r="E596" s="18"/>
      <c r="F596" s="50"/>
      <c r="G596" s="18"/>
      <c r="H596" s="292"/>
    </row>
    <row r="597" spans="2:11">
      <c r="B597" s="43"/>
      <c r="C597" s="17"/>
      <c r="D597" s="42"/>
      <c r="E597" s="17"/>
      <c r="F597" s="42"/>
      <c r="G597" s="17"/>
      <c r="H597" s="293"/>
    </row>
    <row r="598" spans="2:11" ht="12.75" customHeight="1">
      <c r="B598" s="8" t="s">
        <v>84</v>
      </c>
      <c r="C598" s="2"/>
      <c r="D598" s="36"/>
      <c r="E598" s="2"/>
      <c r="F598" s="36" t="s">
        <v>4</v>
      </c>
      <c r="G598" s="2"/>
      <c r="H598" s="294">
        <f>(H185)</f>
        <v>0</v>
      </c>
    </row>
    <row r="599" spans="2:11" ht="12.75" customHeight="1">
      <c r="B599" s="8" t="s">
        <v>76</v>
      </c>
      <c r="C599" s="2"/>
      <c r="D599" s="36"/>
      <c r="E599" s="2"/>
      <c r="F599" s="36" t="s">
        <v>4</v>
      </c>
      <c r="G599" s="2"/>
      <c r="H599" s="20">
        <f>(H218)</f>
        <v>0</v>
      </c>
    </row>
    <row r="600" spans="2:11">
      <c r="B600" s="9" t="s">
        <v>77</v>
      </c>
      <c r="C600" s="2"/>
      <c r="D600" s="36"/>
      <c r="E600" s="2"/>
      <c r="F600" s="36" t="s">
        <v>4</v>
      </c>
      <c r="G600" s="2"/>
      <c r="H600" s="294">
        <f>(H253)</f>
        <v>0</v>
      </c>
    </row>
    <row r="601" spans="2:11">
      <c r="B601" s="9" t="s">
        <v>78</v>
      </c>
      <c r="C601" s="2"/>
      <c r="D601" s="36"/>
      <c r="E601" s="2"/>
      <c r="F601" s="36" t="s">
        <v>4</v>
      </c>
      <c r="G601" s="2"/>
      <c r="H601" s="294">
        <f>(H283)</f>
        <v>0</v>
      </c>
    </row>
    <row r="602" spans="2:11">
      <c r="B602" s="16" t="s">
        <v>162</v>
      </c>
      <c r="C602" s="17"/>
      <c r="D602" s="42"/>
      <c r="E602" s="17"/>
      <c r="F602" s="42" t="s">
        <v>4</v>
      </c>
      <c r="G602" s="17"/>
      <c r="H602" s="293">
        <f>(H293)</f>
        <v>0</v>
      </c>
    </row>
    <row r="604" spans="2:11">
      <c r="B604" s="14" t="s">
        <v>18</v>
      </c>
      <c r="C604" s="2"/>
      <c r="D604" s="36"/>
      <c r="E604" s="2"/>
      <c r="F604" s="50" t="s">
        <v>4</v>
      </c>
      <c r="G604" s="36"/>
      <c r="H604" s="36">
        <f>SUM(H598:H602)</f>
        <v>0</v>
      </c>
    </row>
    <row r="605" spans="2:11">
      <c r="B605" s="14"/>
      <c r="C605" s="18"/>
      <c r="D605" s="50"/>
      <c r="E605" s="18"/>
      <c r="F605" s="50"/>
      <c r="G605" s="18"/>
      <c r="H605" s="292"/>
    </row>
    <row r="606" spans="2:11">
      <c r="B606" s="13" t="s">
        <v>19</v>
      </c>
      <c r="C606" s="18"/>
      <c r="D606" s="50"/>
      <c r="E606" s="18"/>
      <c r="F606" s="50"/>
      <c r="G606" s="18"/>
      <c r="H606" s="292"/>
    </row>
    <row r="607" spans="2:11">
      <c r="B607" s="43"/>
      <c r="C607" s="17"/>
      <c r="D607" s="42"/>
      <c r="E607" s="17"/>
      <c r="F607" s="42"/>
      <c r="G607" s="17"/>
      <c r="H607" s="293"/>
      <c r="K607" s="4"/>
    </row>
    <row r="608" spans="2:11">
      <c r="B608" s="14" t="s">
        <v>1</v>
      </c>
      <c r="C608" s="2"/>
      <c r="D608" s="36"/>
      <c r="E608" s="2"/>
      <c r="F608" s="36" t="s">
        <v>4</v>
      </c>
      <c r="G608" s="2"/>
      <c r="H608" s="294">
        <f>(H385)</f>
        <v>0</v>
      </c>
    </row>
    <row r="609" spans="2:8" ht="12.75" customHeight="1">
      <c r="B609" s="8" t="s">
        <v>228</v>
      </c>
      <c r="C609" s="2"/>
      <c r="D609" s="36"/>
      <c r="E609" s="2"/>
      <c r="F609" s="22" t="s">
        <v>4</v>
      </c>
      <c r="G609" s="2"/>
      <c r="H609" s="294">
        <f>(H416)</f>
        <v>0</v>
      </c>
    </row>
    <row r="610" spans="2:8" ht="12.75" customHeight="1">
      <c r="B610" s="8" t="s">
        <v>229</v>
      </c>
      <c r="C610" s="2"/>
      <c r="D610" s="36"/>
      <c r="E610" s="2"/>
      <c r="F610" s="22" t="s">
        <v>4</v>
      </c>
      <c r="G610" s="2"/>
      <c r="H610" s="294">
        <f>(H481)</f>
        <v>0</v>
      </c>
    </row>
    <row r="611" spans="2:8">
      <c r="B611" s="8" t="s">
        <v>222</v>
      </c>
      <c r="C611" s="2"/>
      <c r="D611" s="36"/>
      <c r="E611" s="2"/>
      <c r="F611" s="36" t="s">
        <v>4</v>
      </c>
      <c r="G611" s="2"/>
      <c r="H611" s="294">
        <f>(H498)</f>
        <v>0</v>
      </c>
    </row>
    <row r="612" spans="2:8">
      <c r="B612" s="8" t="s">
        <v>223</v>
      </c>
      <c r="C612" s="2"/>
      <c r="D612" s="36"/>
      <c r="E612" s="2"/>
      <c r="F612" s="36" t="s">
        <v>4</v>
      </c>
      <c r="G612" s="2"/>
      <c r="H612" s="294">
        <f>(H549)</f>
        <v>0</v>
      </c>
    </row>
    <row r="613" spans="2:8">
      <c r="B613" s="8" t="s">
        <v>230</v>
      </c>
      <c r="C613" s="2"/>
      <c r="D613" s="36"/>
      <c r="E613" s="2"/>
      <c r="F613" s="22" t="s">
        <v>4</v>
      </c>
      <c r="G613" s="2"/>
      <c r="H613" s="294">
        <f>(H564)</f>
        <v>0</v>
      </c>
    </row>
    <row r="614" spans="2:8">
      <c r="B614" s="8" t="s">
        <v>225</v>
      </c>
      <c r="C614" s="2"/>
      <c r="D614" s="36"/>
      <c r="E614" s="2"/>
      <c r="F614" s="22" t="s">
        <v>4</v>
      </c>
      <c r="G614" s="2"/>
      <c r="H614" s="294">
        <f>(H574)</f>
        <v>0</v>
      </c>
    </row>
    <row r="615" spans="2:8" ht="14.25" customHeight="1">
      <c r="B615" s="16" t="s">
        <v>227</v>
      </c>
      <c r="C615" s="17"/>
      <c r="D615" s="42"/>
      <c r="E615" s="17"/>
      <c r="F615" s="42" t="s">
        <v>4</v>
      </c>
      <c r="G615" s="17"/>
      <c r="H615" s="293">
        <f>(H583)</f>
        <v>0</v>
      </c>
    </row>
    <row r="616" spans="2:8" ht="14.25" customHeight="1">
      <c r="B616" s="9"/>
      <c r="C616" s="2"/>
      <c r="D616" s="36"/>
      <c r="E616" s="2"/>
      <c r="F616" s="36"/>
      <c r="G616" s="2"/>
      <c r="H616" s="294"/>
    </row>
    <row r="617" spans="2:8">
      <c r="B617" s="14" t="s">
        <v>20</v>
      </c>
      <c r="C617" s="2"/>
      <c r="D617" s="36"/>
      <c r="E617" s="2"/>
      <c r="F617" s="36" t="s">
        <v>4</v>
      </c>
      <c r="G617" s="2"/>
      <c r="H617" s="294">
        <f>SUM(H608:H615)</f>
        <v>0</v>
      </c>
    </row>
    <row r="618" spans="2:8">
      <c r="B618" s="15"/>
      <c r="C618" s="17"/>
      <c r="D618" s="42"/>
      <c r="E618" s="17"/>
      <c r="F618" s="42"/>
      <c r="G618" s="17"/>
      <c r="H618" s="293"/>
    </row>
    <row r="619" spans="2:8">
      <c r="B619" s="14"/>
      <c r="C619" s="2"/>
      <c r="D619" s="36"/>
      <c r="E619" s="2"/>
      <c r="F619" s="50"/>
      <c r="G619" s="18"/>
      <c r="H619" s="292"/>
    </row>
    <row r="620" spans="2:8">
      <c r="B620" s="13" t="s">
        <v>49</v>
      </c>
      <c r="C620" s="18"/>
      <c r="D620" s="50"/>
      <c r="E620" s="18"/>
      <c r="F620" s="50" t="s">
        <v>4</v>
      </c>
      <c r="G620" s="24"/>
      <c r="H620" s="295">
        <f>(H604+H617)</f>
        <v>0</v>
      </c>
    </row>
    <row r="621" spans="2:8" ht="12" customHeight="1">
      <c r="B621" s="47"/>
      <c r="C621" s="5"/>
      <c r="D621" s="38"/>
      <c r="E621" s="5"/>
      <c r="F621" s="38"/>
      <c r="G621" s="23"/>
      <c r="H621" s="50"/>
    </row>
    <row r="622" spans="2:8" ht="12" customHeight="1">
      <c r="B622" s="48" t="s">
        <v>79</v>
      </c>
      <c r="C622" s="11"/>
      <c r="D622" s="37"/>
      <c r="E622" s="11"/>
      <c r="F622" s="37" t="s">
        <v>4</v>
      </c>
      <c r="G622" s="25"/>
      <c r="H622" s="42">
        <f>(H620*0.25)</f>
        <v>0</v>
      </c>
    </row>
    <row r="623" spans="2:8" ht="12" customHeight="1">
      <c r="B623" s="47"/>
      <c r="C623" s="5"/>
      <c r="D623" s="38"/>
      <c r="E623" s="5"/>
      <c r="F623" s="38"/>
      <c r="G623" s="23"/>
      <c r="H623" s="50"/>
    </row>
    <row r="624" spans="2:8" ht="15.75" customHeight="1">
      <c r="B624" s="47" t="s">
        <v>80</v>
      </c>
      <c r="C624" s="5"/>
      <c r="D624" s="38"/>
      <c r="E624" s="5"/>
      <c r="F624" s="38" t="s">
        <v>4</v>
      </c>
      <c r="G624" s="23"/>
      <c r="H624" s="50">
        <f>(H620+H622)</f>
        <v>0</v>
      </c>
    </row>
    <row r="625" spans="2:8" ht="12" customHeight="1">
      <c r="B625" s="47"/>
      <c r="C625" s="5"/>
      <c r="D625" s="38"/>
      <c r="E625" s="5"/>
      <c r="F625" s="38"/>
      <c r="G625" s="23"/>
      <c r="H625" s="50"/>
    </row>
    <row r="626" spans="2:8" ht="12" customHeight="1">
      <c r="B626" s="47"/>
      <c r="C626" s="5"/>
      <c r="D626" s="38"/>
      <c r="E626" s="5"/>
      <c r="F626" s="38"/>
      <c r="G626" s="23"/>
      <c r="H626" s="50"/>
    </row>
    <row r="627" spans="2:8" ht="12" customHeight="1">
      <c r="B627" s="47"/>
      <c r="C627" s="5"/>
      <c r="D627" s="38"/>
      <c r="E627" s="5"/>
      <c r="F627" s="38"/>
      <c r="G627" s="23"/>
      <c r="H627" s="50"/>
    </row>
    <row r="628" spans="2:8" ht="12" customHeight="1">
      <c r="B628" s="47"/>
      <c r="C628" s="5"/>
      <c r="D628" s="38"/>
      <c r="E628" s="5"/>
      <c r="F628" s="38"/>
      <c r="G628" s="23"/>
      <c r="H628" s="50"/>
    </row>
    <row r="629" spans="2:8" ht="12" customHeight="1">
      <c r="B629" s="47"/>
      <c r="C629" s="5"/>
      <c r="D629" s="38"/>
      <c r="E629" s="5"/>
      <c r="F629" s="38"/>
      <c r="G629" s="23"/>
      <c r="H629" s="50"/>
    </row>
    <row r="630" spans="2:8" ht="12" customHeight="1">
      <c r="B630" s="47"/>
      <c r="C630" s="5"/>
      <c r="D630" s="38"/>
      <c r="E630" s="5"/>
      <c r="F630" s="38"/>
      <c r="G630" s="23"/>
      <c r="H630" s="50"/>
    </row>
    <row r="631" spans="2:8" ht="12" customHeight="1">
      <c r="B631" s="47"/>
      <c r="C631" s="5"/>
      <c r="D631" s="38"/>
      <c r="E631" s="5"/>
      <c r="F631" s="38"/>
      <c r="G631" s="23"/>
      <c r="H631" s="50"/>
    </row>
    <row r="632" spans="2:8" ht="12" customHeight="1">
      <c r="B632" s="47"/>
      <c r="C632" s="5"/>
      <c r="D632" s="38"/>
      <c r="E632" s="5"/>
      <c r="F632" s="38"/>
      <c r="G632" s="23"/>
      <c r="H632" s="50"/>
    </row>
    <row r="633" spans="2:8" ht="12" customHeight="1">
      <c r="B633" s="47"/>
      <c r="C633" s="5"/>
      <c r="D633" s="38"/>
      <c r="E633" s="5"/>
      <c r="F633" s="38"/>
      <c r="G633" s="23"/>
      <c r="H633" s="50"/>
    </row>
    <row r="634" spans="2:8" ht="12" customHeight="1">
      <c r="B634" s="47"/>
      <c r="C634" s="5"/>
      <c r="D634" s="38"/>
      <c r="E634" s="5"/>
      <c r="F634" s="38"/>
      <c r="G634" s="23"/>
      <c r="H634" s="50"/>
    </row>
    <row r="635" spans="2:8" ht="12" customHeight="1">
      <c r="B635" s="47"/>
      <c r="C635" s="5"/>
      <c r="D635" s="38"/>
      <c r="E635" s="5"/>
      <c r="F635" s="38"/>
      <c r="G635" s="23"/>
      <c r="H635" s="50"/>
    </row>
    <row r="636" spans="2:8" ht="12" customHeight="1">
      <c r="B636" s="47"/>
      <c r="C636" s="5"/>
      <c r="D636" s="38"/>
      <c r="E636" s="5"/>
      <c r="F636" s="38"/>
      <c r="G636" s="23"/>
      <c r="H636" s="50"/>
    </row>
    <row r="637" spans="2:8" ht="65.25" customHeight="1">
      <c r="B637" s="47"/>
      <c r="C637" s="5"/>
      <c r="D637" s="38"/>
      <c r="E637" s="5"/>
      <c r="F637" s="38"/>
      <c r="G637" s="23"/>
      <c r="H637" s="50"/>
    </row>
    <row r="638" spans="2:8" ht="14.25">
      <c r="B638" s="47"/>
      <c r="C638" s="5"/>
      <c r="D638" s="38"/>
      <c r="E638" s="5"/>
      <c r="F638" s="38"/>
      <c r="G638" s="5"/>
      <c r="H638" s="296"/>
    </row>
    <row r="639" spans="2:8" ht="14.25">
      <c r="B639" s="47"/>
      <c r="C639" s="5"/>
      <c r="D639" s="38"/>
      <c r="E639" s="5"/>
      <c r="F639" s="38"/>
      <c r="G639" s="5"/>
      <c r="H639" s="296"/>
    </row>
    <row r="640" spans="2:8" ht="14.25">
      <c r="B640" s="47"/>
      <c r="C640" s="5"/>
      <c r="D640" s="38"/>
      <c r="E640" s="5"/>
      <c r="F640" s="38"/>
      <c r="G640" s="5"/>
      <c r="H640" s="296"/>
    </row>
    <row r="641" spans="2:8" ht="14.25">
      <c r="B641" s="47"/>
      <c r="C641" s="5"/>
      <c r="D641" s="38"/>
      <c r="E641" s="5"/>
      <c r="F641" s="38"/>
      <c r="G641" s="5"/>
      <c r="H641" s="296"/>
    </row>
    <row r="642" spans="2:8" ht="14.25">
      <c r="B642" s="47"/>
      <c r="C642" s="5"/>
      <c r="D642" s="38"/>
      <c r="E642" s="5"/>
      <c r="F642" s="38"/>
      <c r="G642" s="5"/>
      <c r="H642" s="296"/>
    </row>
    <row r="643" spans="2:8" ht="14.25">
      <c r="B643" s="47"/>
      <c r="C643" s="5"/>
      <c r="D643" s="38"/>
      <c r="E643" s="5"/>
      <c r="F643" s="38"/>
      <c r="G643" s="5"/>
      <c r="H643" s="296"/>
    </row>
    <row r="644" spans="2:8" ht="14.25">
      <c r="B644" s="47"/>
      <c r="C644" s="5"/>
      <c r="D644" s="38"/>
      <c r="E644" s="5"/>
      <c r="F644" s="38"/>
      <c r="G644" s="5"/>
      <c r="H644" s="296"/>
    </row>
    <row r="645" spans="2:8" ht="14.25">
      <c r="B645" s="47"/>
      <c r="C645" s="5"/>
      <c r="D645" s="38"/>
      <c r="E645" s="5"/>
      <c r="F645" s="38"/>
      <c r="G645" s="5"/>
      <c r="H645" s="296"/>
    </row>
    <row r="646" spans="2:8" ht="14.25">
      <c r="B646" s="47"/>
      <c r="C646" s="5"/>
      <c r="D646" s="38"/>
      <c r="E646" s="5"/>
      <c r="F646" s="38"/>
      <c r="G646" s="5"/>
      <c r="H646" s="296"/>
    </row>
    <row r="647" spans="2:8" ht="14.25">
      <c r="B647" s="47"/>
      <c r="C647" s="5"/>
      <c r="D647" s="38"/>
      <c r="E647" s="5"/>
      <c r="F647" s="38"/>
      <c r="G647" s="5"/>
      <c r="H647" s="296"/>
    </row>
    <row r="648" spans="2:8" ht="14.25">
      <c r="B648" s="47"/>
      <c r="C648" s="5"/>
      <c r="D648" s="38"/>
      <c r="E648" s="5"/>
      <c r="F648" s="38"/>
      <c r="G648" s="5"/>
      <c r="H648" s="296"/>
    </row>
    <row r="649" spans="2:8" ht="14.25">
      <c r="B649" s="47"/>
      <c r="C649" s="5"/>
      <c r="D649" s="38"/>
      <c r="E649" s="5"/>
      <c r="F649" s="38"/>
      <c r="G649" s="5"/>
      <c r="H649" s="296"/>
    </row>
    <row r="650" spans="2:8" ht="14.25">
      <c r="B650" s="47"/>
      <c r="C650" s="5"/>
      <c r="D650" s="38"/>
      <c r="E650" s="5"/>
      <c r="F650" s="38"/>
      <c r="G650" s="5"/>
      <c r="H650" s="296"/>
    </row>
    <row r="651" spans="2:8" ht="14.25">
      <c r="B651" s="47"/>
      <c r="C651" s="5"/>
      <c r="D651" s="38"/>
      <c r="E651" s="5"/>
      <c r="F651" s="38"/>
      <c r="G651" s="5"/>
      <c r="H651" s="296"/>
    </row>
    <row r="652" spans="2:8" ht="14.25">
      <c r="B652" s="47"/>
      <c r="C652" s="5"/>
      <c r="D652" s="38"/>
      <c r="E652" s="5"/>
      <c r="F652" s="38"/>
      <c r="G652" s="5"/>
      <c r="H652" s="296"/>
    </row>
    <row r="653" spans="2:8" ht="14.25">
      <c r="B653" s="47"/>
      <c r="C653" s="5"/>
      <c r="D653" s="38"/>
      <c r="E653" s="5"/>
      <c r="F653" s="38"/>
      <c r="G653" s="5"/>
      <c r="H653" s="296"/>
    </row>
    <row r="654" spans="2:8" ht="14.25">
      <c r="B654" s="47"/>
      <c r="C654" s="5"/>
      <c r="D654" s="38"/>
      <c r="E654" s="5"/>
      <c r="F654" s="38"/>
      <c r="G654" s="5"/>
      <c r="H654" s="296"/>
    </row>
    <row r="655" spans="2:8" ht="14.25">
      <c r="B655" s="47"/>
      <c r="C655" s="5"/>
      <c r="D655" s="38"/>
      <c r="E655" s="5"/>
      <c r="F655" s="38"/>
      <c r="G655" s="5"/>
      <c r="H655" s="296"/>
    </row>
    <row r="656" spans="2:8" ht="14.25">
      <c r="B656" s="47"/>
      <c r="C656" s="5"/>
      <c r="D656" s="38"/>
      <c r="E656" s="5"/>
      <c r="F656" s="38"/>
      <c r="G656" s="5"/>
      <c r="H656" s="296"/>
    </row>
    <row r="657" spans="2:8" ht="14.25">
      <c r="B657" s="47"/>
      <c r="C657" s="5"/>
      <c r="D657" s="38"/>
      <c r="E657" s="5"/>
      <c r="F657" s="38"/>
      <c r="G657" s="5"/>
      <c r="H657" s="296"/>
    </row>
    <row r="658" spans="2:8" ht="14.25">
      <c r="B658" s="47"/>
      <c r="C658" s="5"/>
      <c r="D658" s="38"/>
      <c r="E658" s="5"/>
      <c r="F658" s="38"/>
      <c r="G658" s="5"/>
      <c r="H658" s="296"/>
    </row>
    <row r="659" spans="2:8" ht="14.25">
      <c r="B659" s="47"/>
      <c r="C659" s="5"/>
      <c r="D659" s="38"/>
      <c r="E659" s="5"/>
      <c r="F659" s="38"/>
      <c r="G659" s="5"/>
      <c r="H659" s="296"/>
    </row>
    <row r="660" spans="2:8" ht="14.25">
      <c r="B660" s="47"/>
      <c r="C660" s="5"/>
      <c r="D660" s="38"/>
      <c r="E660" s="5"/>
      <c r="F660" s="38"/>
      <c r="G660" s="5"/>
      <c r="H660" s="296"/>
    </row>
    <row r="661" spans="2:8" ht="14.25">
      <c r="B661" s="47"/>
      <c r="C661" s="5"/>
      <c r="D661" s="38"/>
      <c r="E661" s="5"/>
      <c r="F661" s="38"/>
      <c r="G661" s="5"/>
      <c r="H661" s="296"/>
    </row>
    <row r="662" spans="2:8" ht="14.25">
      <c r="B662" s="47"/>
      <c r="C662" s="5"/>
      <c r="D662" s="38"/>
      <c r="E662" s="5"/>
      <c r="F662" s="38"/>
      <c r="G662" s="5"/>
      <c r="H662" s="296"/>
    </row>
    <row r="663" spans="2:8" ht="14.25">
      <c r="B663" s="47"/>
      <c r="C663" s="5"/>
      <c r="D663" s="38"/>
      <c r="E663" s="5"/>
      <c r="F663" s="38"/>
      <c r="G663" s="5"/>
      <c r="H663" s="296"/>
    </row>
    <row r="664" spans="2:8" ht="14.25">
      <c r="B664" s="47"/>
      <c r="C664" s="5"/>
      <c r="D664" s="38"/>
      <c r="E664" s="5"/>
      <c r="F664" s="38"/>
      <c r="G664" s="5"/>
      <c r="H664" s="296"/>
    </row>
    <row r="665" spans="2:8" ht="14.25">
      <c r="B665" s="47"/>
      <c r="C665" s="5"/>
      <c r="D665" s="38"/>
      <c r="E665" s="5"/>
      <c r="F665" s="38"/>
      <c r="G665" s="5"/>
      <c r="H665" s="296"/>
    </row>
    <row r="666" spans="2:8" ht="14.25">
      <c r="B666" s="47"/>
      <c r="C666" s="5"/>
      <c r="D666" s="38"/>
      <c r="E666" s="5"/>
      <c r="F666" s="38"/>
      <c r="G666" s="5"/>
      <c r="H666" s="296"/>
    </row>
    <row r="667" spans="2:8" ht="14.25">
      <c r="B667" s="47"/>
      <c r="C667" s="5"/>
      <c r="D667" s="38"/>
      <c r="E667" s="5"/>
      <c r="F667" s="38"/>
      <c r="G667" s="5"/>
      <c r="H667" s="296"/>
    </row>
    <row r="668" spans="2:8" ht="14.25">
      <c r="B668" s="47"/>
      <c r="C668" s="5"/>
      <c r="D668" s="38"/>
      <c r="E668" s="5"/>
      <c r="F668" s="38"/>
      <c r="G668" s="5"/>
      <c r="H668" s="296"/>
    </row>
    <row r="669" spans="2:8" ht="14.25">
      <c r="C669" s="5"/>
      <c r="D669" s="38"/>
      <c r="E669" s="5"/>
      <c r="F669" s="38"/>
      <c r="G669" s="5"/>
      <c r="H669" s="296"/>
    </row>
  </sheetData>
  <mergeCells count="16">
    <mergeCell ref="B419:G419"/>
    <mergeCell ref="B49:H49"/>
    <mergeCell ref="B54:H54"/>
    <mergeCell ref="B56:H56"/>
    <mergeCell ref="B61:H61"/>
    <mergeCell ref="B63:H63"/>
    <mergeCell ref="B29:H29"/>
    <mergeCell ref="B33:H33"/>
    <mergeCell ref="B37:H37"/>
    <mergeCell ref="B41:H41"/>
    <mergeCell ref="B45:H45"/>
    <mergeCell ref="B9:H9"/>
    <mergeCell ref="B13:H13"/>
    <mergeCell ref="B4:G4"/>
    <mergeCell ref="B21:H21"/>
    <mergeCell ref="B17:H17"/>
  </mergeCells>
  <phoneticPr fontId="4" type="noConversion"/>
  <pageMargins left="0.82677165354330717" right="0.23622047244094491" top="0.98425196850393704" bottom="0.74803149606299213" header="0.51181102362204722" footer="0.31496062992125984"/>
  <pageSetup paperSize="9" orientation="portrait" useFirstPageNumber="1" r:id="rId1"/>
  <headerFooter alignWithMargins="0">
    <oddHeader>&amp;L&amp;9&amp;K00-040        JADRANPROJEKT                  R  i  j  e  k  a &amp;C&amp;9&amp;K00-040TROŠKOVNIK&amp;R&amp;9&amp;K00-040El.br; 2591Str.  &amp;P</oddHeader>
    <oddFooter>&amp;L&amp;9&amp;K00-027       GRAĐEVINA:&amp;C&amp;9&amp;K00-028      PPO "BELVEDER" ENERGETSKA OBNOVA      &amp;R&amp;9&amp;K00-040IV.2016.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zoomScalePageLayoutView="85" workbookViewId="0">
      <selection activeCell="F2" sqref="F2:J2"/>
    </sheetView>
  </sheetViews>
  <sheetFormatPr defaultRowHeight="15"/>
  <cols>
    <col min="1" max="1" width="4" style="135" customWidth="1"/>
    <col min="2" max="7" width="9.140625" style="135"/>
    <col min="8" max="8" width="12.5703125" style="135" customWidth="1"/>
    <col min="9" max="9" width="4.140625" style="135" customWidth="1"/>
    <col min="10" max="10" width="13.42578125" style="135" customWidth="1"/>
    <col min="11" max="16384" width="9.140625" style="135"/>
  </cols>
  <sheetData>
    <row r="1" spans="1:10" s="123" customFormat="1" ht="15" customHeight="1">
      <c r="A1" s="79"/>
      <c r="B1" s="119"/>
      <c r="C1" s="120"/>
      <c r="D1" s="121"/>
      <c r="E1" s="121"/>
      <c r="F1" s="122"/>
      <c r="G1" s="122"/>
      <c r="H1" s="355"/>
      <c r="I1" s="355"/>
      <c r="J1" s="355"/>
    </row>
    <row r="2" spans="1:10" s="123" customFormat="1" ht="15" customHeight="1">
      <c r="A2" s="124"/>
      <c r="B2" s="125"/>
      <c r="C2" s="126"/>
      <c r="D2" s="126"/>
      <c r="E2" s="126"/>
      <c r="F2" s="356" t="s">
        <v>232</v>
      </c>
      <c r="G2" s="356"/>
      <c r="H2" s="356"/>
      <c r="I2" s="356"/>
      <c r="J2" s="356"/>
    </row>
    <row r="3" spans="1:10" s="123" customFormat="1" ht="15" customHeight="1">
      <c r="A3" s="127"/>
      <c r="B3" s="128"/>
      <c r="C3" s="129"/>
      <c r="D3" s="129"/>
      <c r="E3" s="129"/>
      <c r="F3" s="130"/>
      <c r="G3" s="130"/>
      <c r="H3" s="131"/>
      <c r="I3" s="129"/>
      <c r="J3" s="132"/>
    </row>
    <row r="4" spans="1:10" ht="42.75" customHeight="1">
      <c r="A4" s="374" t="s">
        <v>333</v>
      </c>
      <c r="B4" s="374"/>
      <c r="C4" s="374"/>
      <c r="D4" s="374"/>
      <c r="E4" s="374"/>
      <c r="F4" s="374"/>
      <c r="G4" s="374"/>
      <c r="H4" s="374"/>
      <c r="I4" s="374"/>
      <c r="J4" s="374"/>
    </row>
    <row r="5" spans="1:10" ht="33.75" customHeight="1">
      <c r="A5" s="127"/>
      <c r="B5" s="128"/>
      <c r="C5" s="197"/>
      <c r="D5" s="120"/>
      <c r="E5" s="120"/>
      <c r="F5" s="198"/>
      <c r="G5" s="198"/>
      <c r="H5" s="131"/>
      <c r="I5" s="120"/>
      <c r="J5" s="198"/>
    </row>
    <row r="6" spans="1:10" s="202" customFormat="1" ht="29.25" customHeight="1">
      <c r="A6" s="199" t="s">
        <v>334</v>
      </c>
      <c r="B6" s="373" t="s">
        <v>275</v>
      </c>
      <c r="C6" s="373"/>
      <c r="D6" s="373"/>
      <c r="E6" s="373"/>
      <c r="F6" s="373"/>
      <c r="G6" s="373"/>
      <c r="H6" s="373"/>
      <c r="I6" s="200" t="s">
        <v>4</v>
      </c>
      <c r="J6" s="201">
        <f>'El. kotlovnice'!J37</f>
        <v>0</v>
      </c>
    </row>
    <row r="7" spans="1:10" s="202" customFormat="1" ht="15.75">
      <c r="A7" s="160"/>
      <c r="B7" s="203"/>
      <c r="C7" s="204"/>
      <c r="D7" s="203"/>
      <c r="E7" s="203"/>
      <c r="F7" s="205"/>
      <c r="G7" s="205"/>
      <c r="H7" s="206"/>
      <c r="I7" s="200"/>
      <c r="J7" s="207"/>
    </row>
    <row r="8" spans="1:10" s="202" customFormat="1" ht="33" customHeight="1">
      <c r="A8" s="199" t="s">
        <v>335</v>
      </c>
      <c r="B8" s="373" t="s">
        <v>299</v>
      </c>
      <c r="C8" s="373"/>
      <c r="D8" s="373"/>
      <c r="E8" s="373"/>
      <c r="F8" s="373"/>
      <c r="G8" s="373"/>
      <c r="H8" s="373"/>
      <c r="I8" s="200" t="s">
        <v>4</v>
      </c>
      <c r="J8" s="201">
        <f>'EL - Okolisna rasvjeta'!J9</f>
        <v>0</v>
      </c>
    </row>
    <row r="9" spans="1:10" s="202" customFormat="1" ht="15.75" customHeight="1">
      <c r="A9" s="199"/>
      <c r="B9" s="208"/>
      <c r="C9" s="208"/>
      <c r="D9" s="208"/>
      <c r="E9" s="208"/>
      <c r="F9" s="208"/>
      <c r="G9" s="208"/>
      <c r="H9" s="208"/>
      <c r="I9" s="200"/>
      <c r="J9" s="201"/>
    </row>
    <row r="10" spans="1:10" s="202" customFormat="1" ht="33" customHeight="1">
      <c r="A10" s="199" t="s">
        <v>336</v>
      </c>
      <c r="B10" s="373" t="s">
        <v>302</v>
      </c>
      <c r="C10" s="373"/>
      <c r="D10" s="373"/>
      <c r="E10" s="373"/>
      <c r="F10" s="373"/>
      <c r="G10" s="373"/>
      <c r="H10" s="373"/>
      <c r="I10" s="200" t="s">
        <v>4</v>
      </c>
      <c r="J10" s="201">
        <f>'EL - Daljinsko očitanje'!J15</f>
        <v>0</v>
      </c>
    </row>
    <row r="11" spans="1:10" s="202" customFormat="1" ht="15.75" customHeight="1">
      <c r="A11" s="199"/>
      <c r="B11" s="208"/>
      <c r="C11" s="208"/>
      <c r="D11" s="208"/>
      <c r="E11" s="208"/>
      <c r="F11" s="208"/>
      <c r="G11" s="208"/>
      <c r="H11" s="208"/>
      <c r="I11" s="200"/>
      <c r="J11" s="201"/>
    </row>
    <row r="12" spans="1:10" s="202" customFormat="1" ht="33" customHeight="1">
      <c r="A12" s="199" t="s">
        <v>337</v>
      </c>
      <c r="B12" s="373" t="s">
        <v>307</v>
      </c>
      <c r="C12" s="373"/>
      <c r="D12" s="373"/>
      <c r="E12" s="373"/>
      <c r="F12" s="373"/>
      <c r="G12" s="373"/>
      <c r="H12" s="373"/>
      <c r="I12" s="200" t="s">
        <v>4</v>
      </c>
      <c r="J12" s="201">
        <f>'EL - Tende'!J18</f>
        <v>0</v>
      </c>
    </row>
    <row r="13" spans="1:10" s="202" customFormat="1" ht="15.75" customHeight="1">
      <c r="A13" s="199"/>
      <c r="B13" s="208"/>
      <c r="C13" s="208"/>
      <c r="D13" s="208"/>
      <c r="E13" s="208"/>
      <c r="F13" s="208"/>
      <c r="G13" s="208"/>
      <c r="H13" s="208"/>
      <c r="I13" s="200"/>
      <c r="J13" s="201"/>
    </row>
    <row r="14" spans="1:10" s="202" customFormat="1" ht="31.5" customHeight="1">
      <c r="A14" s="199" t="s">
        <v>338</v>
      </c>
      <c r="B14" s="373" t="s">
        <v>313</v>
      </c>
      <c r="C14" s="373"/>
      <c r="D14" s="373"/>
      <c r="E14" s="373"/>
      <c r="F14" s="373"/>
      <c r="G14" s="373"/>
      <c r="H14" s="373"/>
      <c r="I14" s="200" t="s">
        <v>4</v>
      </c>
      <c r="J14" s="201">
        <f>'EL - LPS'!J43</f>
        <v>0</v>
      </c>
    </row>
    <row r="15" spans="1:10" s="202" customFormat="1" ht="15.75" customHeight="1">
      <c r="A15" s="199"/>
      <c r="B15" s="208"/>
      <c r="C15" s="208"/>
      <c r="D15" s="208"/>
      <c r="E15" s="208"/>
      <c r="F15" s="208"/>
      <c r="G15" s="208"/>
      <c r="H15" s="208"/>
      <c r="I15" s="200"/>
      <c r="J15" s="201"/>
    </row>
    <row r="16" spans="1:10" s="202" customFormat="1" ht="30.75" customHeight="1">
      <c r="A16" s="199" t="s">
        <v>138</v>
      </c>
      <c r="B16" s="373" t="s">
        <v>328</v>
      </c>
      <c r="C16" s="373"/>
      <c r="D16" s="373"/>
      <c r="E16" s="373"/>
      <c r="F16" s="373"/>
      <c r="G16" s="373"/>
      <c r="H16" s="373"/>
      <c r="I16" s="200" t="s">
        <v>4</v>
      </c>
      <c r="J16" s="201">
        <f>'EL - Ispitivanje'!J16</f>
        <v>0</v>
      </c>
    </row>
    <row r="17" spans="1:10" ht="15.75" customHeight="1">
      <c r="A17" s="209"/>
      <c r="B17" s="210"/>
      <c r="C17" s="210"/>
      <c r="D17" s="210"/>
      <c r="E17" s="210"/>
      <c r="F17" s="210"/>
      <c r="G17" s="210"/>
      <c r="H17" s="210"/>
      <c r="I17" s="211"/>
      <c r="J17" s="212"/>
    </row>
    <row r="18" spans="1:10" ht="22.5" customHeight="1">
      <c r="A18" s="209"/>
      <c r="B18" s="302"/>
      <c r="C18" s="303" t="s">
        <v>339</v>
      </c>
      <c r="D18" s="213"/>
      <c r="E18" s="214"/>
      <c r="F18" s="215"/>
      <c r="G18" s="215"/>
      <c r="H18" s="216"/>
      <c r="I18" s="217" t="s">
        <v>4</v>
      </c>
      <c r="J18" s="300">
        <f>SUM(J6:J17)</f>
        <v>0</v>
      </c>
    </row>
    <row r="19" spans="1:10" ht="24" customHeight="1">
      <c r="A19" s="219"/>
      <c r="B19" s="220"/>
      <c r="C19" s="376" t="s">
        <v>340</v>
      </c>
      <c r="D19" s="377"/>
      <c r="E19" s="214"/>
      <c r="F19" s="215"/>
      <c r="G19" s="215"/>
      <c r="H19" s="216"/>
      <c r="I19" s="217" t="s">
        <v>4</v>
      </c>
      <c r="J19" s="218">
        <f>J18*25%</f>
        <v>0</v>
      </c>
    </row>
    <row r="20" spans="1:10" ht="33" customHeight="1">
      <c r="A20" s="94"/>
      <c r="B20" s="221"/>
      <c r="C20" s="378" t="s">
        <v>341</v>
      </c>
      <c r="D20" s="379"/>
      <c r="E20" s="222"/>
      <c r="F20" s="223"/>
      <c r="G20" s="223"/>
      <c r="H20" s="224"/>
      <c r="I20" s="225" t="s">
        <v>4</v>
      </c>
      <c r="J20" s="301">
        <f>J18+J19</f>
        <v>0</v>
      </c>
    </row>
    <row r="24" spans="1:10" ht="27" customHeight="1">
      <c r="H24" s="380"/>
      <c r="I24" s="380"/>
      <c r="J24" s="380"/>
    </row>
    <row r="25" spans="1:10">
      <c r="H25" s="375"/>
      <c r="I25" s="375"/>
      <c r="J25" s="375"/>
    </row>
  </sheetData>
  <mergeCells count="13">
    <mergeCell ref="H25:J25"/>
    <mergeCell ref="B12:H12"/>
    <mergeCell ref="B14:H14"/>
    <mergeCell ref="B16:H16"/>
    <mergeCell ref="C19:D19"/>
    <mergeCell ref="C20:D20"/>
    <mergeCell ref="H24:J24"/>
    <mergeCell ref="B10:H10"/>
    <mergeCell ref="H1:J1"/>
    <mergeCell ref="F2:J2"/>
    <mergeCell ref="A4:J4"/>
    <mergeCell ref="B6:H6"/>
    <mergeCell ref="B8:H8"/>
  </mergeCells>
  <pageMargins left="0.70866141732283472" right="0.70866141732283472" top="0.74803149606299213" bottom="0.74803149606299213" header="0.31496062992125984" footer="0.31496062992125984"/>
  <pageSetup paperSize="9" firstPageNumber="10" fitToHeight="0" orientation="portrait" useFirstPageNumber="1" r:id="rId1"/>
  <headerFooter>
    <oddFooter>&amp;C&amp;9Stranica &amp;P od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7"/>
  <sheetViews>
    <sheetView showGridLines="0" topLeftCell="A196" workbookViewId="0">
      <selection activeCell="F209" sqref="F209"/>
    </sheetView>
  </sheetViews>
  <sheetFormatPr defaultColWidth="10.28515625" defaultRowHeight="15"/>
  <cols>
    <col min="1" max="1" width="5.7109375" style="226" customWidth="1"/>
    <col min="2" max="2" width="49.7109375" style="241" customWidth="1"/>
    <col min="3" max="3" width="4.5703125" style="228" customWidth="1"/>
    <col min="4" max="4" width="5.140625" style="228" customWidth="1"/>
    <col min="5" max="5" width="2.28515625" style="228" customWidth="1"/>
    <col min="6" max="6" width="12.140625" style="229" customWidth="1"/>
    <col min="7" max="7" width="3" style="228" customWidth="1"/>
    <col min="8" max="8" width="13" style="229" customWidth="1"/>
    <col min="9" max="9" width="3.28515625" style="230" customWidth="1"/>
    <col min="10" max="16384" width="10.28515625" style="230"/>
  </cols>
  <sheetData>
    <row r="2" spans="1:8" ht="15.75">
      <c r="B2" s="283" t="s">
        <v>459</v>
      </c>
    </row>
    <row r="4" spans="1:8" ht="57">
      <c r="B4" s="227" t="s">
        <v>342</v>
      </c>
    </row>
    <row r="5" spans="1:8" ht="28.5">
      <c r="B5" s="227" t="s">
        <v>343</v>
      </c>
    </row>
    <row r="6" spans="1:8" ht="28.5">
      <c r="B6" s="227" t="s">
        <v>344</v>
      </c>
    </row>
    <row r="7" spans="1:8" ht="28.5">
      <c r="B7" s="227" t="s">
        <v>345</v>
      </c>
    </row>
    <row r="8" spans="1:8" ht="28.5">
      <c r="B8" s="227" t="s">
        <v>346</v>
      </c>
    </row>
    <row r="9" spans="1:8" ht="42.75">
      <c r="B9" s="227" t="s">
        <v>347</v>
      </c>
    </row>
    <row r="10" spans="1:8">
      <c r="B10" s="227" t="s">
        <v>348</v>
      </c>
    </row>
    <row r="11" spans="1:8">
      <c r="B11" s="227"/>
    </row>
    <row r="12" spans="1:8">
      <c r="A12" s="234" t="s">
        <v>15</v>
      </c>
      <c r="B12" s="235" t="s">
        <v>349</v>
      </c>
      <c r="C12" s="236"/>
      <c r="D12" s="236"/>
      <c r="E12" s="236"/>
      <c r="F12" s="237"/>
      <c r="G12" s="236"/>
      <c r="H12" s="237"/>
    </row>
    <row r="13" spans="1:8">
      <c r="B13" s="231"/>
      <c r="C13" s="232"/>
      <c r="D13" s="232"/>
      <c r="E13" s="232"/>
      <c r="F13" s="233"/>
      <c r="G13" s="232"/>
      <c r="H13" s="233"/>
    </row>
    <row r="14" spans="1:8">
      <c r="A14" s="226" t="s">
        <v>350</v>
      </c>
      <c r="B14" s="231" t="s">
        <v>351</v>
      </c>
      <c r="C14" s="232"/>
      <c r="D14" s="232"/>
      <c r="E14" s="232"/>
      <c r="F14" s="233"/>
      <c r="G14" s="232"/>
      <c r="H14" s="233"/>
    </row>
    <row r="15" spans="1:8">
      <c r="B15" s="231"/>
      <c r="C15" s="232"/>
      <c r="D15" s="232"/>
      <c r="E15" s="232"/>
      <c r="F15" s="233"/>
      <c r="G15" s="232"/>
      <c r="H15" s="233"/>
    </row>
    <row r="16" spans="1:8">
      <c r="B16" s="238" t="s">
        <v>204</v>
      </c>
      <c r="C16" s="239"/>
      <c r="D16" s="239">
        <v>1</v>
      </c>
      <c r="E16" s="239" t="s">
        <v>352</v>
      </c>
      <c r="F16" s="318"/>
      <c r="G16" s="239" t="s">
        <v>4</v>
      </c>
      <c r="H16" s="240">
        <f>F16*D16</f>
        <v>0</v>
      </c>
    </row>
    <row r="17" spans="1:8">
      <c r="B17" s="231"/>
      <c r="C17" s="232"/>
      <c r="D17" s="232"/>
      <c r="E17" s="232"/>
      <c r="F17" s="233"/>
      <c r="G17" s="232"/>
      <c r="H17" s="233"/>
    </row>
    <row r="18" spans="1:8" ht="28.5">
      <c r="A18" s="226" t="s">
        <v>353</v>
      </c>
      <c r="B18" s="231" t="s">
        <v>354</v>
      </c>
      <c r="C18" s="232"/>
      <c r="D18" s="232"/>
      <c r="E18" s="232"/>
      <c r="F18" s="233"/>
      <c r="G18" s="232"/>
      <c r="H18" s="233"/>
    </row>
    <row r="19" spans="1:8">
      <c r="B19" s="231"/>
      <c r="C19" s="232"/>
      <c r="D19" s="232"/>
      <c r="E19" s="232"/>
      <c r="F19" s="233"/>
      <c r="G19" s="232"/>
      <c r="H19" s="233"/>
    </row>
    <row r="20" spans="1:8">
      <c r="B20" s="238" t="s">
        <v>5</v>
      </c>
      <c r="C20" s="239"/>
      <c r="D20" s="239">
        <v>31</v>
      </c>
      <c r="E20" s="239" t="s">
        <v>352</v>
      </c>
      <c r="F20" s="318"/>
      <c r="G20" s="239" t="s">
        <v>4</v>
      </c>
      <c r="H20" s="240">
        <f>F20*D20</f>
        <v>0</v>
      </c>
    </row>
    <row r="21" spans="1:8">
      <c r="B21" s="231"/>
      <c r="C21" s="232"/>
      <c r="D21" s="232"/>
      <c r="E21" s="232"/>
      <c r="F21" s="233"/>
      <c r="G21" s="232"/>
      <c r="H21" s="233"/>
    </row>
    <row r="22" spans="1:8">
      <c r="A22" s="226" t="s">
        <v>355</v>
      </c>
      <c r="B22" s="231" t="s">
        <v>356</v>
      </c>
      <c r="C22" s="232"/>
      <c r="D22" s="232"/>
      <c r="E22" s="232"/>
      <c r="F22" s="233"/>
      <c r="G22" s="232"/>
      <c r="H22" s="233"/>
    </row>
    <row r="23" spans="1:8">
      <c r="B23" s="231"/>
      <c r="C23" s="232"/>
      <c r="D23" s="232"/>
      <c r="E23" s="232"/>
      <c r="F23" s="233"/>
      <c r="G23" s="232"/>
      <c r="H23" s="233"/>
    </row>
    <row r="24" spans="1:8">
      <c r="B24" s="238" t="s">
        <v>5</v>
      </c>
      <c r="C24" s="239"/>
      <c r="D24" s="239">
        <v>31</v>
      </c>
      <c r="E24" s="239" t="s">
        <v>352</v>
      </c>
      <c r="F24" s="318"/>
      <c r="G24" s="239" t="s">
        <v>4</v>
      </c>
      <c r="H24" s="240">
        <f>F24*D24</f>
        <v>0</v>
      </c>
    </row>
    <row r="25" spans="1:8">
      <c r="B25" s="231"/>
      <c r="C25" s="232"/>
      <c r="D25" s="232"/>
      <c r="E25" s="232"/>
      <c r="F25" s="233"/>
      <c r="G25" s="232"/>
      <c r="H25" s="233"/>
    </row>
    <row r="26" spans="1:8" ht="207" customHeight="1">
      <c r="A26" s="226" t="s">
        <v>357</v>
      </c>
      <c r="B26" s="231" t="s">
        <v>515</v>
      </c>
      <c r="C26" s="232"/>
      <c r="D26" s="232"/>
      <c r="E26" s="232"/>
      <c r="F26" s="233"/>
      <c r="G26" s="232"/>
      <c r="H26" s="233"/>
    </row>
    <row r="27" spans="1:8" ht="9.75" customHeight="1">
      <c r="B27" s="231"/>
      <c r="C27" s="232"/>
      <c r="D27" s="232"/>
      <c r="E27" s="232"/>
      <c r="F27" s="233"/>
      <c r="G27" s="232"/>
      <c r="H27" s="233"/>
    </row>
    <row r="28" spans="1:8">
      <c r="B28" s="238" t="s">
        <v>358</v>
      </c>
      <c r="C28" s="239" t="s">
        <v>5</v>
      </c>
      <c r="D28" s="239">
        <v>31</v>
      </c>
      <c r="E28" s="239" t="s">
        <v>352</v>
      </c>
      <c r="F28" s="318"/>
      <c r="G28" s="239" t="s">
        <v>4</v>
      </c>
      <c r="H28" s="240">
        <f>F28*D28</f>
        <v>0</v>
      </c>
    </row>
    <row r="29" spans="1:8" ht="28.5">
      <c r="A29" s="226" t="s">
        <v>359</v>
      </c>
      <c r="B29" s="231" t="s">
        <v>360</v>
      </c>
      <c r="C29" s="232"/>
      <c r="D29" s="232"/>
      <c r="E29" s="232"/>
      <c r="F29" s="233"/>
      <c r="G29" s="232"/>
      <c r="H29" s="233"/>
    </row>
    <row r="30" spans="1:8">
      <c r="B30" s="231"/>
      <c r="C30" s="232"/>
      <c r="D30" s="232"/>
      <c r="E30" s="232"/>
      <c r="F30" s="233"/>
      <c r="G30" s="232"/>
      <c r="H30" s="233"/>
    </row>
    <row r="31" spans="1:8">
      <c r="B31" s="238" t="s">
        <v>5</v>
      </c>
      <c r="C31" s="239"/>
      <c r="D31" s="239">
        <v>31</v>
      </c>
      <c r="E31" s="239" t="s">
        <v>352</v>
      </c>
      <c r="F31" s="318"/>
      <c r="G31" s="239" t="s">
        <v>4</v>
      </c>
      <c r="H31" s="240">
        <f>F31*D31</f>
        <v>0</v>
      </c>
    </row>
    <row r="32" spans="1:8">
      <c r="B32" s="231"/>
      <c r="C32" s="232"/>
      <c r="D32" s="232"/>
      <c r="E32" s="232"/>
      <c r="F32" s="233"/>
      <c r="G32" s="232"/>
      <c r="H32" s="233"/>
    </row>
    <row r="33" spans="1:8" ht="48.75" customHeight="1">
      <c r="A33" s="226" t="s">
        <v>361</v>
      </c>
      <c r="B33" s="231" t="s">
        <v>362</v>
      </c>
      <c r="C33" s="232"/>
      <c r="D33" s="232"/>
      <c r="E33" s="232"/>
      <c r="F33" s="233"/>
      <c r="G33" s="232"/>
      <c r="H33" s="233"/>
    </row>
    <row r="34" spans="1:8">
      <c r="B34" s="231"/>
      <c r="C34" s="232"/>
      <c r="D34" s="232"/>
      <c r="E34" s="232"/>
      <c r="F34" s="233"/>
      <c r="G34" s="232"/>
      <c r="H34" s="233"/>
    </row>
    <row r="35" spans="1:8">
      <c r="B35" s="238" t="s">
        <v>358</v>
      </c>
      <c r="C35" s="239" t="s">
        <v>5</v>
      </c>
      <c r="D35" s="239">
        <v>31</v>
      </c>
      <c r="E35" s="239" t="s">
        <v>352</v>
      </c>
      <c r="F35" s="318"/>
      <c r="G35" s="239" t="s">
        <v>4</v>
      </c>
      <c r="H35" s="240">
        <f>F35*D35</f>
        <v>0</v>
      </c>
    </row>
    <row r="36" spans="1:8">
      <c r="B36" s="231"/>
      <c r="C36" s="232"/>
      <c r="D36" s="232"/>
      <c r="E36" s="232"/>
      <c r="F36" s="233"/>
      <c r="G36" s="232"/>
      <c r="H36" s="233"/>
    </row>
    <row r="37" spans="1:8" ht="57">
      <c r="A37" s="226" t="s">
        <v>363</v>
      </c>
      <c r="B37" s="231" t="s">
        <v>364</v>
      </c>
      <c r="C37" s="232"/>
      <c r="D37" s="232"/>
      <c r="E37" s="232"/>
      <c r="F37" s="233"/>
      <c r="G37" s="232"/>
      <c r="H37" s="233"/>
    </row>
    <row r="38" spans="1:8">
      <c r="B38" s="231"/>
      <c r="C38" s="232"/>
      <c r="D38" s="232"/>
      <c r="E38" s="232"/>
      <c r="F38" s="233"/>
      <c r="G38" s="232"/>
      <c r="H38" s="233"/>
    </row>
    <row r="39" spans="1:8">
      <c r="B39" s="238" t="s">
        <v>365</v>
      </c>
      <c r="C39" s="239" t="s">
        <v>289</v>
      </c>
      <c r="D39" s="239">
        <v>46</v>
      </c>
      <c r="E39" s="239" t="s">
        <v>352</v>
      </c>
      <c r="F39" s="318"/>
      <c r="G39" s="239" t="s">
        <v>4</v>
      </c>
      <c r="H39" s="240">
        <f>F39*D39</f>
        <v>0</v>
      </c>
    </row>
    <row r="40" spans="1:8">
      <c r="B40" s="231"/>
      <c r="C40" s="232"/>
      <c r="D40" s="232"/>
      <c r="E40" s="232"/>
      <c r="F40" s="233"/>
      <c r="G40" s="232"/>
      <c r="H40" s="233"/>
    </row>
    <row r="41" spans="1:8" ht="57">
      <c r="A41" s="226" t="s">
        <v>366</v>
      </c>
      <c r="B41" s="231" t="s">
        <v>367</v>
      </c>
      <c r="C41" s="232"/>
      <c r="D41" s="232"/>
      <c r="E41" s="232"/>
      <c r="F41" s="233"/>
      <c r="G41" s="232"/>
      <c r="H41" s="233"/>
    </row>
    <row r="42" spans="1:8">
      <c r="B42" s="231"/>
      <c r="C42" s="232"/>
      <c r="D42" s="232"/>
      <c r="E42" s="232"/>
      <c r="F42" s="233"/>
      <c r="G42" s="232"/>
      <c r="H42" s="233"/>
    </row>
    <row r="43" spans="1:8">
      <c r="B43" s="238" t="s">
        <v>368</v>
      </c>
      <c r="C43" s="239" t="s">
        <v>5</v>
      </c>
      <c r="D43" s="239">
        <v>31</v>
      </c>
      <c r="E43" s="239" t="s">
        <v>352</v>
      </c>
      <c r="F43" s="318"/>
      <c r="G43" s="239" t="s">
        <v>4</v>
      </c>
      <c r="H43" s="240">
        <f>F43*D43</f>
        <v>0</v>
      </c>
    </row>
    <row r="44" spans="1:8">
      <c r="B44" s="231"/>
      <c r="C44" s="232"/>
      <c r="D44" s="232"/>
      <c r="E44" s="232"/>
      <c r="F44" s="233"/>
      <c r="G44" s="232"/>
      <c r="H44" s="233"/>
    </row>
    <row r="45" spans="1:8" ht="28.5">
      <c r="A45" s="226" t="s">
        <v>371</v>
      </c>
      <c r="B45" s="231" t="s">
        <v>369</v>
      </c>
      <c r="C45" s="232"/>
      <c r="D45" s="232"/>
      <c r="E45" s="232"/>
      <c r="F45" s="233"/>
      <c r="G45" s="232"/>
      <c r="H45" s="233"/>
    </row>
    <row r="46" spans="1:8">
      <c r="B46" s="231"/>
      <c r="C46" s="232"/>
      <c r="D46" s="232"/>
      <c r="E46" s="232"/>
      <c r="F46" s="233"/>
      <c r="G46" s="232"/>
      <c r="H46" s="233"/>
    </row>
    <row r="47" spans="1:8">
      <c r="B47" s="238" t="s">
        <v>370</v>
      </c>
      <c r="C47" s="239" t="s">
        <v>5</v>
      </c>
      <c r="D47" s="239">
        <v>1</v>
      </c>
      <c r="E47" s="239" t="s">
        <v>352</v>
      </c>
      <c r="F47" s="318"/>
      <c r="G47" s="239" t="s">
        <v>4</v>
      </c>
      <c r="H47" s="240">
        <f>F47*D47</f>
        <v>0</v>
      </c>
    </row>
    <row r="48" spans="1:8">
      <c r="B48" s="231"/>
      <c r="C48" s="232"/>
      <c r="D48" s="232"/>
      <c r="E48" s="232"/>
      <c r="F48" s="233"/>
      <c r="G48" s="232"/>
      <c r="H48" s="233"/>
    </row>
    <row r="49" spans="1:8" ht="42.75">
      <c r="A49" s="226" t="s">
        <v>378</v>
      </c>
      <c r="B49" s="241" t="s">
        <v>516</v>
      </c>
    </row>
    <row r="50" spans="1:8" ht="7.5" customHeight="1"/>
    <row r="51" spans="1:8" ht="16.5">
      <c r="B51" s="241" t="s">
        <v>372</v>
      </c>
    </row>
    <row r="52" spans="1:8">
      <c r="B52" s="241" t="s">
        <v>373</v>
      </c>
    </row>
    <row r="53" spans="1:8">
      <c r="B53" s="241" t="s">
        <v>374</v>
      </c>
    </row>
    <row r="54" spans="1:8">
      <c r="B54" s="241" t="s">
        <v>375</v>
      </c>
    </row>
    <row r="55" spans="1:8">
      <c r="B55" s="241" t="s">
        <v>376</v>
      </c>
    </row>
    <row r="56" spans="1:8">
      <c r="B56" s="241" t="s">
        <v>377</v>
      </c>
    </row>
    <row r="57" spans="1:8" ht="7.5" customHeight="1"/>
    <row r="58" spans="1:8">
      <c r="B58" s="238"/>
      <c r="C58" s="239" t="s">
        <v>5</v>
      </c>
      <c r="D58" s="239">
        <v>2</v>
      </c>
      <c r="E58" s="239" t="s">
        <v>352</v>
      </c>
      <c r="F58" s="318"/>
      <c r="G58" s="239" t="s">
        <v>4</v>
      </c>
      <c r="H58" s="240">
        <f>F58*D58</f>
        <v>0</v>
      </c>
    </row>
    <row r="59" spans="1:8">
      <c r="B59" s="231"/>
      <c r="C59" s="232"/>
      <c r="D59" s="232"/>
      <c r="E59" s="232"/>
      <c r="F59" s="233"/>
      <c r="G59" s="232"/>
      <c r="H59" s="233"/>
    </row>
    <row r="60" spans="1:8" ht="85.5">
      <c r="A60" s="226" t="s">
        <v>379</v>
      </c>
      <c r="B60" s="231" t="s">
        <v>520</v>
      </c>
      <c r="C60" s="232"/>
      <c r="D60" s="232"/>
      <c r="E60" s="232"/>
      <c r="F60" s="233"/>
      <c r="G60" s="232"/>
      <c r="H60" s="233"/>
    </row>
    <row r="61" spans="1:8">
      <c r="B61" s="231"/>
      <c r="C61" s="232"/>
      <c r="D61" s="232"/>
      <c r="E61" s="232"/>
      <c r="F61" s="233"/>
      <c r="G61" s="232"/>
      <c r="H61" s="233"/>
    </row>
    <row r="62" spans="1:8">
      <c r="B62" s="238" t="s">
        <v>204</v>
      </c>
      <c r="C62" s="239"/>
      <c r="D62" s="239">
        <v>1</v>
      </c>
      <c r="E62" s="239" t="s">
        <v>352</v>
      </c>
      <c r="F62" s="318"/>
      <c r="G62" s="239" t="s">
        <v>4</v>
      </c>
      <c r="H62" s="240">
        <f>F62*D62</f>
        <v>0</v>
      </c>
    </row>
    <row r="63" spans="1:8">
      <c r="B63" s="231"/>
      <c r="C63" s="232"/>
      <c r="D63" s="232"/>
      <c r="E63" s="232"/>
      <c r="F63" s="233"/>
      <c r="G63" s="232"/>
      <c r="H63" s="233"/>
    </row>
    <row r="64" spans="1:8">
      <c r="A64" s="226" t="s">
        <v>381</v>
      </c>
      <c r="B64" s="231" t="s">
        <v>380</v>
      </c>
      <c r="C64" s="232"/>
      <c r="D64" s="232"/>
      <c r="E64" s="232"/>
      <c r="F64" s="233"/>
      <c r="G64" s="232"/>
      <c r="H64" s="233"/>
    </row>
    <row r="65" spans="1:8">
      <c r="B65" s="231"/>
      <c r="C65" s="232"/>
      <c r="D65" s="232"/>
      <c r="E65" s="232"/>
      <c r="F65" s="233"/>
      <c r="G65" s="232"/>
      <c r="H65" s="233"/>
    </row>
    <row r="66" spans="1:8">
      <c r="B66" s="238" t="s">
        <v>204</v>
      </c>
      <c r="C66" s="239"/>
      <c r="D66" s="239">
        <v>1</v>
      </c>
      <c r="E66" s="239" t="s">
        <v>352</v>
      </c>
      <c r="F66" s="318"/>
      <c r="G66" s="239" t="s">
        <v>4</v>
      </c>
      <c r="H66" s="240">
        <f>F66*D66</f>
        <v>0</v>
      </c>
    </row>
    <row r="67" spans="1:8">
      <c r="B67" s="231"/>
      <c r="C67" s="232"/>
      <c r="D67" s="232"/>
      <c r="E67" s="232"/>
      <c r="F67" s="233"/>
      <c r="G67" s="232"/>
      <c r="H67" s="233"/>
    </row>
    <row r="68" spans="1:8">
      <c r="A68" s="226" t="s">
        <v>383</v>
      </c>
      <c r="B68" s="231" t="s">
        <v>382</v>
      </c>
      <c r="C68" s="232"/>
      <c r="D68" s="232"/>
      <c r="E68" s="232"/>
      <c r="F68" s="233"/>
      <c r="G68" s="232"/>
      <c r="H68" s="233"/>
    </row>
    <row r="69" spans="1:8">
      <c r="B69" s="231"/>
      <c r="C69" s="232"/>
      <c r="D69" s="232"/>
      <c r="E69" s="232"/>
      <c r="F69" s="233"/>
      <c r="G69" s="232"/>
      <c r="H69" s="233"/>
    </row>
    <row r="70" spans="1:8">
      <c r="B70" s="238" t="s">
        <v>204</v>
      </c>
      <c r="C70" s="239"/>
      <c r="D70" s="239">
        <v>1</v>
      </c>
      <c r="E70" s="239" t="s">
        <v>352</v>
      </c>
      <c r="F70" s="318"/>
      <c r="G70" s="239" t="s">
        <v>4</v>
      </c>
      <c r="H70" s="240">
        <f>F70*D70</f>
        <v>0</v>
      </c>
    </row>
    <row r="71" spans="1:8">
      <c r="B71" s="231"/>
      <c r="C71" s="232"/>
      <c r="D71" s="232"/>
      <c r="E71" s="232"/>
      <c r="F71" s="233"/>
      <c r="G71" s="232"/>
      <c r="H71" s="233"/>
    </row>
    <row r="72" spans="1:8" ht="28.5">
      <c r="A72" s="226" t="s">
        <v>521</v>
      </c>
      <c r="B72" s="231" t="s">
        <v>384</v>
      </c>
      <c r="C72" s="232"/>
      <c r="D72" s="232"/>
      <c r="E72" s="232"/>
      <c r="F72" s="233"/>
      <c r="G72" s="232"/>
      <c r="H72" s="233"/>
    </row>
    <row r="73" spans="1:8">
      <c r="B73" s="231"/>
      <c r="C73" s="232"/>
      <c r="D73" s="232"/>
      <c r="E73" s="232"/>
      <c r="F73" s="233"/>
      <c r="G73" s="232"/>
      <c r="H73" s="233"/>
    </row>
    <row r="74" spans="1:8">
      <c r="B74" s="238" t="s">
        <v>204</v>
      </c>
      <c r="C74" s="239"/>
      <c r="D74" s="239">
        <v>1</v>
      </c>
      <c r="E74" s="239" t="s">
        <v>352</v>
      </c>
      <c r="F74" s="318"/>
      <c r="G74" s="239" t="s">
        <v>4</v>
      </c>
      <c r="H74" s="240">
        <f>F74*D74</f>
        <v>0</v>
      </c>
    </row>
    <row r="75" spans="1:8">
      <c r="B75" s="231"/>
      <c r="C75" s="232"/>
      <c r="D75" s="232"/>
      <c r="E75" s="232"/>
      <c r="F75" s="233"/>
      <c r="G75" s="232"/>
      <c r="H75" s="233"/>
    </row>
    <row r="76" spans="1:8">
      <c r="A76" s="234"/>
      <c r="B76" s="235" t="s">
        <v>385</v>
      </c>
      <c r="C76" s="236"/>
      <c r="D76" s="236"/>
      <c r="E76" s="236"/>
      <c r="F76" s="237"/>
      <c r="G76" s="236"/>
      <c r="H76" s="242">
        <f>SUM(H16:H75)</f>
        <v>0</v>
      </c>
    </row>
    <row r="77" spans="1:8">
      <c r="A77" s="234"/>
      <c r="B77" s="235"/>
      <c r="C77" s="236"/>
      <c r="D77" s="236"/>
      <c r="E77" s="236"/>
      <c r="F77" s="237"/>
      <c r="G77" s="236"/>
      <c r="H77" s="242"/>
    </row>
    <row r="78" spans="1:8">
      <c r="A78" s="234" t="s">
        <v>16</v>
      </c>
      <c r="B78" s="235" t="s">
        <v>386</v>
      </c>
      <c r="C78" s="236"/>
      <c r="D78" s="236"/>
      <c r="E78" s="236"/>
      <c r="F78" s="237"/>
      <c r="G78" s="236"/>
      <c r="H78" s="237"/>
    </row>
    <row r="79" spans="1:8">
      <c r="A79" s="234"/>
      <c r="B79" s="235"/>
      <c r="C79" s="236"/>
      <c r="D79" s="236"/>
      <c r="E79" s="236"/>
      <c r="F79" s="237"/>
      <c r="G79" s="236"/>
      <c r="H79" s="242"/>
    </row>
    <row r="80" spans="1:8">
      <c r="A80" s="226" t="s">
        <v>387</v>
      </c>
      <c r="B80" s="241" t="s">
        <v>388</v>
      </c>
      <c r="F80" s="243"/>
    </row>
    <row r="81" spans="1:8">
      <c r="F81" s="243"/>
    </row>
    <row r="82" spans="1:8">
      <c r="B82" s="238" t="s">
        <v>389</v>
      </c>
      <c r="C82" s="239"/>
      <c r="D82" s="239">
        <v>4</v>
      </c>
      <c r="E82" s="239" t="s">
        <v>352</v>
      </c>
      <c r="F82" s="318"/>
      <c r="G82" s="239" t="s">
        <v>4</v>
      </c>
      <c r="H82" s="240">
        <f>F82*D82</f>
        <v>0</v>
      </c>
    </row>
    <row r="83" spans="1:8">
      <c r="F83" s="243"/>
    </row>
    <row r="84" spans="1:8">
      <c r="A84" s="226" t="s">
        <v>390</v>
      </c>
      <c r="B84" s="241" t="s">
        <v>391</v>
      </c>
      <c r="F84" s="243"/>
    </row>
    <row r="85" spans="1:8">
      <c r="F85" s="243"/>
    </row>
    <row r="86" spans="1:8">
      <c r="B86" s="238" t="s">
        <v>389</v>
      </c>
      <c r="C86" s="239"/>
      <c r="D86" s="239">
        <v>4</v>
      </c>
      <c r="E86" s="239" t="s">
        <v>352</v>
      </c>
      <c r="F86" s="318"/>
      <c r="G86" s="239" t="s">
        <v>4</v>
      </c>
      <c r="H86" s="240">
        <f>F86*D86</f>
        <v>0</v>
      </c>
    </row>
    <row r="87" spans="1:8">
      <c r="F87" s="243"/>
    </row>
    <row r="88" spans="1:8" ht="42.75">
      <c r="A88" s="226" t="s">
        <v>392</v>
      </c>
      <c r="B88" s="241" t="s">
        <v>393</v>
      </c>
      <c r="F88" s="243"/>
    </row>
    <row r="89" spans="1:8">
      <c r="F89" s="243"/>
    </row>
    <row r="90" spans="1:8">
      <c r="B90" s="238" t="s">
        <v>389</v>
      </c>
      <c r="C90" s="239"/>
      <c r="D90" s="239">
        <v>4</v>
      </c>
      <c r="E90" s="239" t="s">
        <v>352</v>
      </c>
      <c r="F90" s="318"/>
      <c r="G90" s="239" t="s">
        <v>4</v>
      </c>
      <c r="H90" s="240">
        <f>F90*D90</f>
        <v>0</v>
      </c>
    </row>
    <row r="91" spans="1:8">
      <c r="F91" s="243"/>
    </row>
    <row r="92" spans="1:8" ht="28.5">
      <c r="A92" s="226" t="s">
        <v>394</v>
      </c>
      <c r="B92" s="241" t="s">
        <v>517</v>
      </c>
      <c r="F92" s="243"/>
    </row>
    <row r="93" spans="1:8">
      <c r="B93" s="268"/>
      <c r="F93" s="243"/>
    </row>
    <row r="94" spans="1:8">
      <c r="B94" s="269"/>
      <c r="C94" s="270" t="s">
        <v>289</v>
      </c>
      <c r="D94" s="239">
        <v>24</v>
      </c>
      <c r="E94" s="239" t="s">
        <v>352</v>
      </c>
      <c r="F94" s="318"/>
      <c r="G94" s="239" t="s">
        <v>4</v>
      </c>
      <c r="H94" s="240">
        <f t="shared" ref="H94" si="0">F94*D94</f>
        <v>0</v>
      </c>
    </row>
    <row r="95" spans="1:8">
      <c r="B95" s="244"/>
      <c r="C95" s="232"/>
      <c r="D95" s="232"/>
      <c r="E95" s="232"/>
      <c r="F95" s="233"/>
      <c r="G95" s="232"/>
      <c r="H95" s="233"/>
    </row>
    <row r="96" spans="1:8">
      <c r="A96" s="226" t="s">
        <v>395</v>
      </c>
      <c r="B96" s="241" t="s">
        <v>396</v>
      </c>
      <c r="F96" s="243"/>
    </row>
    <row r="97" spans="1:8">
      <c r="F97" s="243"/>
    </row>
    <row r="98" spans="1:8">
      <c r="B98" s="238" t="s">
        <v>389</v>
      </c>
      <c r="C98" s="239"/>
      <c r="D98" s="239">
        <v>4</v>
      </c>
      <c r="E98" s="239" t="s">
        <v>352</v>
      </c>
      <c r="F98" s="318"/>
      <c r="G98" s="239" t="s">
        <v>4</v>
      </c>
      <c r="H98" s="240">
        <f>F98*D98</f>
        <v>0</v>
      </c>
    </row>
    <row r="99" spans="1:8">
      <c r="B99" s="231"/>
      <c r="C99" s="232"/>
      <c r="D99" s="232"/>
      <c r="E99" s="232"/>
      <c r="F99" s="233"/>
      <c r="G99" s="232"/>
      <c r="H99" s="233"/>
    </row>
    <row r="100" spans="1:8" ht="28.5">
      <c r="A100" s="226" t="s">
        <v>397</v>
      </c>
      <c r="B100" s="241" t="s">
        <v>398</v>
      </c>
      <c r="F100" s="243"/>
    </row>
    <row r="101" spans="1:8">
      <c r="F101" s="243"/>
    </row>
    <row r="102" spans="1:8">
      <c r="B102" s="238" t="s">
        <v>389</v>
      </c>
      <c r="C102" s="239"/>
      <c r="D102" s="239">
        <v>4</v>
      </c>
      <c r="E102" s="239" t="s">
        <v>352</v>
      </c>
      <c r="F102" s="318"/>
      <c r="G102" s="239" t="s">
        <v>4</v>
      </c>
      <c r="H102" s="240">
        <f>F102*D102</f>
        <v>0</v>
      </c>
    </row>
    <row r="103" spans="1:8">
      <c r="B103" s="231"/>
      <c r="C103" s="232"/>
      <c r="D103" s="232"/>
      <c r="E103" s="232"/>
      <c r="F103" s="233"/>
      <c r="G103" s="232"/>
      <c r="H103" s="233"/>
    </row>
    <row r="104" spans="1:8" ht="28.5">
      <c r="A104" s="226" t="s">
        <v>399</v>
      </c>
      <c r="B104" s="231" t="s">
        <v>400</v>
      </c>
      <c r="C104" s="232"/>
      <c r="D104" s="232"/>
      <c r="E104" s="232"/>
      <c r="F104" s="233"/>
      <c r="G104" s="232"/>
      <c r="H104" s="233"/>
    </row>
    <row r="105" spans="1:8">
      <c r="B105" s="231"/>
      <c r="C105" s="232"/>
      <c r="D105" s="232"/>
      <c r="E105" s="232"/>
      <c r="F105" s="233"/>
      <c r="G105" s="232"/>
      <c r="H105" s="233"/>
    </row>
    <row r="106" spans="1:8">
      <c r="B106" s="238" t="s">
        <v>401</v>
      </c>
      <c r="C106" s="270" t="s">
        <v>289</v>
      </c>
      <c r="D106" s="239">
        <v>34</v>
      </c>
      <c r="E106" s="239" t="s">
        <v>352</v>
      </c>
      <c r="F106" s="318"/>
      <c r="G106" s="239" t="s">
        <v>4</v>
      </c>
      <c r="H106" s="240">
        <f>F106*D106</f>
        <v>0</v>
      </c>
    </row>
    <row r="107" spans="1:8">
      <c r="B107" s="231"/>
      <c r="C107" s="232"/>
      <c r="D107" s="232"/>
      <c r="E107" s="232"/>
      <c r="F107" s="233"/>
      <c r="G107" s="232"/>
      <c r="H107" s="233"/>
    </row>
    <row r="108" spans="1:8" ht="28.5">
      <c r="A108" s="226" t="s">
        <v>402</v>
      </c>
      <c r="B108" s="241" t="s">
        <v>518</v>
      </c>
      <c r="C108" s="245"/>
      <c r="D108" s="245"/>
      <c r="E108" s="245"/>
      <c r="F108" s="243"/>
      <c r="G108" s="245"/>
      <c r="H108" s="245"/>
    </row>
    <row r="109" spans="1:8" ht="15.75">
      <c r="C109" s="245"/>
      <c r="D109" s="245"/>
      <c r="E109" s="245"/>
      <c r="F109" s="243"/>
      <c r="G109" s="245"/>
      <c r="H109" s="245"/>
    </row>
    <row r="110" spans="1:8" ht="15.75">
      <c r="B110" s="241" t="s">
        <v>403</v>
      </c>
      <c r="C110" s="245"/>
      <c r="D110" s="245"/>
      <c r="E110" s="245"/>
      <c r="F110" s="243"/>
      <c r="G110" s="245"/>
      <c r="H110" s="245"/>
    </row>
    <row r="111" spans="1:8" ht="15.75">
      <c r="B111" s="241" t="s">
        <v>404</v>
      </c>
      <c r="C111" s="245"/>
      <c r="D111" s="245"/>
      <c r="E111" s="245"/>
      <c r="F111" s="243"/>
      <c r="G111" s="245"/>
      <c r="H111" s="245"/>
    </row>
    <row r="112" spans="1:8" ht="15.75">
      <c r="B112" s="241" t="s">
        <v>405</v>
      </c>
      <c r="C112" s="245"/>
      <c r="D112" s="245"/>
      <c r="E112" s="245"/>
      <c r="F112" s="243"/>
      <c r="G112" s="245"/>
      <c r="H112" s="245"/>
    </row>
    <row r="113" spans="1:8" ht="15.75">
      <c r="C113" s="245"/>
      <c r="D113" s="245"/>
      <c r="E113" s="245"/>
      <c r="F113" s="243"/>
      <c r="G113" s="245"/>
      <c r="H113" s="245"/>
    </row>
    <row r="114" spans="1:8" ht="57">
      <c r="B114" s="241" t="s">
        <v>406</v>
      </c>
      <c r="C114" s="245"/>
      <c r="D114" s="245"/>
      <c r="E114" s="245"/>
      <c r="F114" s="243"/>
      <c r="G114" s="245"/>
      <c r="H114" s="245"/>
    </row>
    <row r="115" spans="1:8" ht="15.75">
      <c r="B115" s="245"/>
      <c r="C115" s="245"/>
      <c r="D115" s="245"/>
      <c r="E115" s="245"/>
      <c r="F115" s="243"/>
      <c r="G115" s="245"/>
      <c r="H115" s="245"/>
    </row>
    <row r="116" spans="1:8" ht="15.75">
      <c r="A116" s="245"/>
      <c r="B116" s="238" t="s">
        <v>389</v>
      </c>
      <c r="C116" s="239"/>
      <c r="D116" s="239">
        <v>1</v>
      </c>
      <c r="E116" s="239" t="s">
        <v>352</v>
      </c>
      <c r="F116" s="318"/>
      <c r="G116" s="239" t="s">
        <v>4</v>
      </c>
      <c r="H116" s="240">
        <f>F116*D116</f>
        <v>0</v>
      </c>
    </row>
    <row r="117" spans="1:8">
      <c r="F117" s="243"/>
    </row>
    <row r="118" spans="1:8">
      <c r="A118" s="234"/>
      <c r="B118" s="235" t="s">
        <v>407</v>
      </c>
      <c r="C118" s="236"/>
      <c r="D118" s="236"/>
      <c r="E118" s="236"/>
      <c r="F118" s="237"/>
      <c r="G118" s="236"/>
      <c r="H118" s="242">
        <f>SUM(H82:H117)</f>
        <v>0</v>
      </c>
    </row>
    <row r="119" spans="1:8">
      <c r="A119" s="234"/>
      <c r="B119" s="235"/>
      <c r="C119" s="236"/>
      <c r="D119" s="236"/>
      <c r="E119" s="236"/>
      <c r="F119" s="237"/>
      <c r="G119" s="236"/>
      <c r="H119" s="242"/>
    </row>
    <row r="120" spans="1:8">
      <c r="A120" s="234"/>
      <c r="B120" s="235" t="s">
        <v>408</v>
      </c>
      <c r="C120" s="236"/>
      <c r="D120" s="236"/>
      <c r="E120" s="236"/>
      <c r="F120" s="237"/>
      <c r="G120" s="236"/>
      <c r="H120" s="242"/>
    </row>
    <row r="121" spans="1:8" ht="9.75" customHeight="1">
      <c r="A121" s="234"/>
      <c r="B121" s="235"/>
      <c r="C121" s="236"/>
      <c r="D121" s="236"/>
      <c r="E121" s="236"/>
      <c r="F121" s="237"/>
      <c r="G121" s="236"/>
      <c r="H121" s="242"/>
    </row>
    <row r="122" spans="1:8" ht="72.75" customHeight="1">
      <c r="A122" s="226" t="s">
        <v>409</v>
      </c>
      <c r="B122" s="241" t="s">
        <v>410</v>
      </c>
      <c r="F122" s="243"/>
    </row>
    <row r="123" spans="1:8">
      <c r="F123" s="243"/>
    </row>
    <row r="124" spans="1:8">
      <c r="B124" s="238" t="s">
        <v>204</v>
      </c>
      <c r="C124" s="239"/>
      <c r="D124" s="239">
        <v>1</v>
      </c>
      <c r="E124" s="239" t="s">
        <v>352</v>
      </c>
      <c r="F124" s="318"/>
      <c r="G124" s="239" t="s">
        <v>4</v>
      </c>
      <c r="H124" s="240">
        <f>F124*D124</f>
        <v>0</v>
      </c>
    </row>
    <row r="125" spans="1:8">
      <c r="A125" s="234"/>
      <c r="B125" s="235"/>
      <c r="C125" s="236"/>
      <c r="D125" s="236"/>
      <c r="E125" s="236"/>
      <c r="F125" s="237"/>
      <c r="G125" s="236"/>
      <c r="H125" s="242"/>
    </row>
    <row r="126" spans="1:8" ht="57">
      <c r="A126" s="226" t="s">
        <v>411</v>
      </c>
      <c r="B126" s="241" t="s">
        <v>412</v>
      </c>
      <c r="F126" s="243"/>
    </row>
    <row r="127" spans="1:8">
      <c r="F127" s="243"/>
    </row>
    <row r="128" spans="1:8">
      <c r="B128" s="238" t="s">
        <v>204</v>
      </c>
      <c r="C128" s="239"/>
      <c r="D128" s="239">
        <v>1</v>
      </c>
      <c r="E128" s="239" t="s">
        <v>352</v>
      </c>
      <c r="F128" s="318"/>
      <c r="G128" s="239" t="s">
        <v>4</v>
      </c>
      <c r="H128" s="240">
        <f>F128*D128</f>
        <v>0</v>
      </c>
    </row>
    <row r="129" spans="1:8">
      <c r="B129" s="231"/>
      <c r="C129" s="232"/>
      <c r="D129" s="232"/>
      <c r="E129" s="232"/>
      <c r="F129" s="233"/>
      <c r="G129" s="232"/>
      <c r="H129" s="233"/>
    </row>
    <row r="130" spans="1:8" ht="71.25">
      <c r="A130" s="226" t="s">
        <v>413</v>
      </c>
      <c r="B130" s="231" t="s">
        <v>414</v>
      </c>
      <c r="C130" s="232"/>
      <c r="D130" s="232"/>
      <c r="E130" s="232"/>
      <c r="F130" s="233"/>
      <c r="G130" s="232"/>
      <c r="H130" s="233"/>
    </row>
    <row r="131" spans="1:8">
      <c r="B131" s="231"/>
      <c r="C131" s="232"/>
      <c r="D131" s="232"/>
      <c r="E131" s="232"/>
      <c r="F131" s="233"/>
      <c r="G131" s="232"/>
      <c r="H131" s="233"/>
    </row>
    <row r="132" spans="1:8">
      <c r="B132" s="238" t="s">
        <v>204</v>
      </c>
      <c r="C132" s="239"/>
      <c r="D132" s="239">
        <v>1</v>
      </c>
      <c r="E132" s="239" t="s">
        <v>352</v>
      </c>
      <c r="F132" s="318"/>
      <c r="G132" s="239" t="s">
        <v>4</v>
      </c>
      <c r="H132" s="240">
        <f>F132*D132</f>
        <v>0</v>
      </c>
    </row>
    <row r="133" spans="1:8">
      <c r="B133" s="231"/>
      <c r="C133" s="232"/>
      <c r="D133" s="232"/>
      <c r="E133" s="232"/>
      <c r="F133" s="233"/>
      <c r="G133" s="232"/>
      <c r="H133" s="233"/>
    </row>
    <row r="134" spans="1:8" ht="28.5">
      <c r="A134" s="226" t="s">
        <v>415</v>
      </c>
      <c r="B134" s="231" t="s">
        <v>519</v>
      </c>
      <c r="C134" s="232"/>
      <c r="D134" s="232"/>
      <c r="E134" s="232"/>
      <c r="F134" s="233"/>
      <c r="G134" s="232"/>
      <c r="H134" s="233"/>
    </row>
    <row r="135" spans="1:8">
      <c r="B135" s="231"/>
      <c r="C135" s="232"/>
      <c r="D135" s="232"/>
      <c r="E135" s="232"/>
      <c r="F135" s="233"/>
      <c r="G135" s="232"/>
      <c r="H135" s="233"/>
    </row>
    <row r="136" spans="1:8">
      <c r="B136" s="238"/>
      <c r="C136" s="239" t="s">
        <v>416</v>
      </c>
      <c r="D136" s="239">
        <v>1</v>
      </c>
      <c r="E136" s="239" t="s">
        <v>352</v>
      </c>
      <c r="F136" s="318"/>
      <c r="G136" s="239" t="s">
        <v>4</v>
      </c>
      <c r="H136" s="240">
        <f>F136*D136</f>
        <v>0</v>
      </c>
    </row>
    <row r="137" spans="1:8">
      <c r="B137" s="231"/>
      <c r="C137" s="232"/>
      <c r="D137" s="232"/>
      <c r="E137" s="232"/>
      <c r="F137" s="233"/>
      <c r="G137" s="232"/>
      <c r="H137" s="233"/>
    </row>
    <row r="138" spans="1:8" ht="85.5">
      <c r="A138" s="226" t="s">
        <v>417</v>
      </c>
      <c r="B138" s="241" t="s">
        <v>522</v>
      </c>
      <c r="F138" s="243"/>
      <c r="H138" s="243"/>
    </row>
    <row r="139" spans="1:8">
      <c r="F139" s="243"/>
      <c r="H139" s="243"/>
    </row>
    <row r="140" spans="1:8">
      <c r="B140" s="238" t="s">
        <v>418</v>
      </c>
      <c r="C140" s="239" t="s">
        <v>289</v>
      </c>
      <c r="D140" s="239">
        <v>18</v>
      </c>
      <c r="E140" s="239" t="s">
        <v>352</v>
      </c>
      <c r="F140" s="318"/>
      <c r="G140" s="239" t="s">
        <v>4</v>
      </c>
      <c r="H140" s="240">
        <f>F140*D140</f>
        <v>0</v>
      </c>
    </row>
    <row r="141" spans="1:8">
      <c r="B141" s="238" t="s">
        <v>419</v>
      </c>
      <c r="C141" s="239" t="s">
        <v>289</v>
      </c>
      <c r="D141" s="239">
        <v>12</v>
      </c>
      <c r="E141" s="239" t="s">
        <v>352</v>
      </c>
      <c r="F141" s="318"/>
      <c r="G141" s="239" t="s">
        <v>4</v>
      </c>
      <c r="H141" s="240">
        <f>F141*D141</f>
        <v>0</v>
      </c>
    </row>
    <row r="142" spans="1:8">
      <c r="F142" s="243"/>
      <c r="H142" s="243"/>
    </row>
    <row r="143" spans="1:8" ht="42.75">
      <c r="A143" s="226" t="s">
        <v>420</v>
      </c>
      <c r="B143" s="241" t="s">
        <v>523</v>
      </c>
      <c r="F143" s="243"/>
      <c r="H143" s="243"/>
    </row>
    <row r="144" spans="1:8">
      <c r="F144" s="243"/>
      <c r="H144" s="243"/>
    </row>
    <row r="145" spans="1:8">
      <c r="B145" s="238" t="s">
        <v>418</v>
      </c>
      <c r="C145" s="239" t="s">
        <v>416</v>
      </c>
      <c r="D145" s="239">
        <v>12</v>
      </c>
      <c r="E145" s="239" t="s">
        <v>352</v>
      </c>
      <c r="F145" s="318"/>
      <c r="G145" s="239" t="s">
        <v>4</v>
      </c>
      <c r="H145" s="240">
        <f>F145*D145</f>
        <v>0</v>
      </c>
    </row>
    <row r="146" spans="1:8">
      <c r="B146" s="238" t="s">
        <v>419</v>
      </c>
      <c r="C146" s="239" t="s">
        <v>416</v>
      </c>
      <c r="D146" s="239">
        <v>12</v>
      </c>
      <c r="E146" s="239" t="s">
        <v>352</v>
      </c>
      <c r="F146" s="318"/>
      <c r="G146" s="239" t="s">
        <v>4</v>
      </c>
      <c r="H146" s="240">
        <f>F146*D146</f>
        <v>0</v>
      </c>
    </row>
    <row r="147" spans="1:8">
      <c r="B147" s="231"/>
      <c r="C147" s="232"/>
      <c r="D147" s="232"/>
      <c r="E147" s="232"/>
      <c r="F147" s="233"/>
      <c r="G147" s="232"/>
      <c r="H147" s="233"/>
    </row>
    <row r="148" spans="1:8" ht="42.75">
      <c r="A148" s="226" t="s">
        <v>421</v>
      </c>
      <c r="B148" s="241" t="s">
        <v>524</v>
      </c>
      <c r="F148" s="243"/>
      <c r="H148" s="243"/>
    </row>
    <row r="149" spans="1:8">
      <c r="F149" s="243"/>
      <c r="H149" s="243"/>
    </row>
    <row r="150" spans="1:8">
      <c r="B150" s="238" t="s">
        <v>418</v>
      </c>
      <c r="C150" s="239" t="s">
        <v>416</v>
      </c>
      <c r="D150" s="239">
        <v>2</v>
      </c>
      <c r="E150" s="239" t="s">
        <v>352</v>
      </c>
      <c r="F150" s="318"/>
      <c r="G150" s="239" t="s">
        <v>4</v>
      </c>
      <c r="H150" s="240">
        <f>F150*D150</f>
        <v>0</v>
      </c>
    </row>
    <row r="151" spans="1:8">
      <c r="B151" s="231"/>
      <c r="C151" s="232"/>
      <c r="D151" s="232"/>
      <c r="E151" s="232"/>
      <c r="F151" s="233"/>
      <c r="G151" s="232"/>
      <c r="H151" s="233"/>
    </row>
    <row r="152" spans="1:8" ht="42.75">
      <c r="A152" s="226" t="s">
        <v>422</v>
      </c>
      <c r="B152" s="241" t="s">
        <v>525</v>
      </c>
      <c r="F152" s="243"/>
      <c r="H152" s="243"/>
    </row>
    <row r="153" spans="1:8">
      <c r="F153" s="243"/>
      <c r="H153" s="243"/>
    </row>
    <row r="154" spans="1:8">
      <c r="B154" s="238" t="s">
        <v>423</v>
      </c>
      <c r="C154" s="239" t="s">
        <v>416</v>
      </c>
      <c r="D154" s="239">
        <v>2</v>
      </c>
      <c r="E154" s="239" t="s">
        <v>352</v>
      </c>
      <c r="F154" s="318"/>
      <c r="G154" s="239" t="s">
        <v>4</v>
      </c>
      <c r="H154" s="240">
        <f>F154*D154</f>
        <v>0</v>
      </c>
    </row>
    <row r="155" spans="1:8">
      <c r="B155" s="231"/>
      <c r="C155" s="232"/>
      <c r="D155" s="232"/>
      <c r="E155" s="232"/>
      <c r="F155" s="233"/>
      <c r="G155" s="232"/>
      <c r="H155" s="233"/>
    </row>
    <row r="156" spans="1:8" ht="28.5">
      <c r="A156" s="226" t="s">
        <v>424</v>
      </c>
      <c r="B156" s="231" t="s">
        <v>425</v>
      </c>
      <c r="C156" s="232"/>
      <c r="D156" s="232"/>
      <c r="E156" s="232"/>
      <c r="F156" s="233"/>
      <c r="G156" s="232"/>
      <c r="H156" s="233"/>
    </row>
    <row r="157" spans="1:8">
      <c r="B157" s="231"/>
      <c r="C157" s="232"/>
      <c r="D157" s="232"/>
      <c r="E157" s="232"/>
      <c r="F157" s="233"/>
      <c r="G157" s="232"/>
      <c r="H157" s="233"/>
    </row>
    <row r="158" spans="1:8">
      <c r="B158" s="238" t="s">
        <v>418</v>
      </c>
      <c r="C158" s="239" t="s">
        <v>416</v>
      </c>
      <c r="D158" s="239">
        <v>1</v>
      </c>
      <c r="E158" s="239" t="s">
        <v>352</v>
      </c>
      <c r="F158" s="318"/>
      <c r="G158" s="239" t="s">
        <v>4</v>
      </c>
      <c r="H158" s="240">
        <f>F158*D158</f>
        <v>0</v>
      </c>
    </row>
    <row r="159" spans="1:8">
      <c r="B159" s="238" t="s">
        <v>419</v>
      </c>
      <c r="C159" s="239" t="s">
        <v>416</v>
      </c>
      <c r="D159" s="239">
        <v>2</v>
      </c>
      <c r="E159" s="239" t="s">
        <v>352</v>
      </c>
      <c r="F159" s="318"/>
      <c r="G159" s="239" t="s">
        <v>4</v>
      </c>
      <c r="H159" s="240">
        <f>F159*D159</f>
        <v>0</v>
      </c>
    </row>
    <row r="160" spans="1:8">
      <c r="B160" s="231"/>
      <c r="C160" s="232"/>
      <c r="D160" s="232"/>
      <c r="E160" s="232"/>
      <c r="F160" s="233"/>
      <c r="G160" s="232"/>
      <c r="H160" s="233"/>
    </row>
    <row r="161" spans="1:8" ht="71.25">
      <c r="A161" s="226" t="s">
        <v>426</v>
      </c>
      <c r="B161" s="227" t="s">
        <v>526</v>
      </c>
      <c r="F161" s="243"/>
      <c r="H161" s="243"/>
    </row>
    <row r="162" spans="1:8">
      <c r="B162" s="227"/>
      <c r="F162" s="243"/>
      <c r="H162" s="243"/>
    </row>
    <row r="163" spans="1:8">
      <c r="B163" s="238" t="s">
        <v>418</v>
      </c>
      <c r="C163" s="239" t="s">
        <v>416</v>
      </c>
      <c r="D163" s="239">
        <v>2</v>
      </c>
      <c r="E163" s="239" t="s">
        <v>352</v>
      </c>
      <c r="F163" s="318"/>
      <c r="G163" s="239" t="s">
        <v>4</v>
      </c>
      <c r="H163" s="240">
        <f>F163*D163</f>
        <v>0</v>
      </c>
    </row>
    <row r="164" spans="1:8">
      <c r="B164" s="238" t="s">
        <v>419</v>
      </c>
      <c r="C164" s="239" t="s">
        <v>416</v>
      </c>
      <c r="D164" s="239">
        <v>3</v>
      </c>
      <c r="E164" s="239" t="s">
        <v>352</v>
      </c>
      <c r="F164" s="318"/>
      <c r="G164" s="239" t="s">
        <v>4</v>
      </c>
      <c r="H164" s="240">
        <f>F164*D164</f>
        <v>0</v>
      </c>
    </row>
    <row r="165" spans="1:8">
      <c r="B165" s="231"/>
      <c r="C165" s="232"/>
      <c r="D165" s="232"/>
      <c r="E165" s="232"/>
      <c r="F165" s="233"/>
      <c r="G165" s="232"/>
      <c r="H165" s="233"/>
    </row>
    <row r="166" spans="1:8" ht="42.75">
      <c r="A166" s="226" t="s">
        <v>427</v>
      </c>
      <c r="B166" s="241" t="s">
        <v>428</v>
      </c>
      <c r="F166" s="243"/>
      <c r="H166" s="243"/>
    </row>
    <row r="167" spans="1:8">
      <c r="F167" s="243"/>
      <c r="H167" s="243"/>
    </row>
    <row r="168" spans="1:8">
      <c r="B168" s="238"/>
      <c r="C168" s="239" t="s">
        <v>429</v>
      </c>
      <c r="D168" s="239">
        <v>15</v>
      </c>
      <c r="E168" s="239" t="s">
        <v>352</v>
      </c>
      <c r="F168" s="318"/>
      <c r="G168" s="239" t="s">
        <v>4</v>
      </c>
      <c r="H168" s="240">
        <f>F168*D168</f>
        <v>0</v>
      </c>
    </row>
    <row r="169" spans="1:8">
      <c r="F169" s="243"/>
      <c r="H169" s="243"/>
    </row>
    <row r="170" spans="1:8">
      <c r="F170" s="243"/>
      <c r="H170" s="243"/>
    </row>
    <row r="171" spans="1:8" ht="57">
      <c r="A171" s="226" t="s">
        <v>430</v>
      </c>
      <c r="B171" s="241" t="s">
        <v>431</v>
      </c>
      <c r="F171" s="243"/>
      <c r="H171" s="243"/>
    </row>
    <row r="172" spans="1:8" ht="16.5">
      <c r="B172" s="238"/>
      <c r="C172" s="239" t="s">
        <v>432</v>
      </c>
      <c r="D172" s="239">
        <v>2</v>
      </c>
      <c r="E172" s="239" t="s">
        <v>352</v>
      </c>
      <c r="F172" s="318"/>
      <c r="G172" s="239" t="s">
        <v>4</v>
      </c>
      <c r="H172" s="240">
        <f>F172*D172</f>
        <v>0</v>
      </c>
    </row>
    <row r="173" spans="1:8" ht="6.75" customHeight="1">
      <c r="F173" s="243"/>
      <c r="H173" s="243"/>
    </row>
    <row r="174" spans="1:8" ht="31.5" customHeight="1">
      <c r="A174" s="226" t="s">
        <v>433</v>
      </c>
      <c r="B174" s="241" t="s">
        <v>434</v>
      </c>
      <c r="F174" s="243"/>
      <c r="H174" s="243"/>
    </row>
    <row r="175" spans="1:8" ht="16.5">
      <c r="B175" s="238"/>
      <c r="C175" s="239" t="s">
        <v>432</v>
      </c>
      <c r="D175" s="239">
        <v>2</v>
      </c>
      <c r="E175" s="239" t="s">
        <v>352</v>
      </c>
      <c r="F175" s="318"/>
      <c r="G175" s="239" t="s">
        <v>4</v>
      </c>
      <c r="H175" s="240">
        <f>F175*D175</f>
        <v>0</v>
      </c>
    </row>
    <row r="176" spans="1:8" ht="7.5" customHeight="1">
      <c r="B176" s="231"/>
      <c r="C176" s="232"/>
      <c r="D176" s="232"/>
      <c r="E176" s="232"/>
      <c r="F176" s="233"/>
      <c r="G176" s="232"/>
      <c r="H176" s="233"/>
    </row>
    <row r="177" spans="1:8" ht="71.25">
      <c r="A177" s="226" t="s">
        <v>435</v>
      </c>
      <c r="B177" s="231" t="s">
        <v>436</v>
      </c>
      <c r="C177" s="232"/>
      <c r="D177" s="232"/>
      <c r="E177" s="232"/>
      <c r="F177" s="233"/>
      <c r="G177" s="232"/>
      <c r="H177" s="233"/>
    </row>
    <row r="178" spans="1:8" ht="5.25" customHeight="1">
      <c r="B178" s="231"/>
      <c r="C178" s="232"/>
      <c r="D178" s="232"/>
      <c r="E178" s="232"/>
      <c r="F178" s="233"/>
      <c r="G178" s="232"/>
      <c r="H178" s="233"/>
    </row>
    <row r="179" spans="1:8">
      <c r="B179" s="238" t="s">
        <v>437</v>
      </c>
      <c r="C179" s="239" t="s">
        <v>416</v>
      </c>
      <c r="D179" s="239">
        <v>4</v>
      </c>
      <c r="E179" s="239" t="s">
        <v>352</v>
      </c>
      <c r="F179" s="318"/>
      <c r="G179" s="239" t="s">
        <v>4</v>
      </c>
      <c r="H179" s="240">
        <f>F179*D179</f>
        <v>0</v>
      </c>
    </row>
    <row r="180" spans="1:8">
      <c r="B180" s="238" t="s">
        <v>438</v>
      </c>
      <c r="C180" s="239" t="s">
        <v>416</v>
      </c>
      <c r="D180" s="239">
        <v>1</v>
      </c>
      <c r="E180" s="239" t="s">
        <v>352</v>
      </c>
      <c r="F180" s="318"/>
      <c r="G180" s="239" t="s">
        <v>4</v>
      </c>
      <c r="H180" s="240">
        <f>F180*D180</f>
        <v>0</v>
      </c>
    </row>
    <row r="181" spans="1:8" ht="6.75" customHeight="1"/>
    <row r="182" spans="1:8" ht="100.5" customHeight="1">
      <c r="A182" s="226" t="s">
        <v>439</v>
      </c>
      <c r="B182" s="241" t="s">
        <v>440</v>
      </c>
      <c r="F182" s="243"/>
      <c r="H182" s="243"/>
    </row>
    <row r="183" spans="1:8" ht="7.5" customHeight="1">
      <c r="F183" s="243"/>
      <c r="H183" s="243"/>
    </row>
    <row r="184" spans="1:8">
      <c r="B184" s="238" t="s">
        <v>204</v>
      </c>
      <c r="C184" s="239"/>
      <c r="D184" s="239">
        <v>1</v>
      </c>
      <c r="E184" s="239" t="s">
        <v>352</v>
      </c>
      <c r="F184" s="318"/>
      <c r="G184" s="239" t="s">
        <v>4</v>
      </c>
      <c r="H184" s="240">
        <f>F184*D184</f>
        <v>0</v>
      </c>
    </row>
    <row r="185" spans="1:8" ht="9.75" customHeight="1">
      <c r="F185" s="243"/>
      <c r="H185" s="243"/>
    </row>
    <row r="186" spans="1:8" ht="28.5">
      <c r="A186" s="226" t="s">
        <v>441</v>
      </c>
      <c r="B186" s="241" t="s">
        <v>442</v>
      </c>
      <c r="F186" s="243"/>
      <c r="H186" s="243"/>
    </row>
    <row r="187" spans="1:8" ht="7.5" customHeight="1">
      <c r="F187" s="243"/>
      <c r="H187" s="243"/>
    </row>
    <row r="188" spans="1:8">
      <c r="B188" s="238" t="s">
        <v>204</v>
      </c>
      <c r="C188" s="239"/>
      <c r="D188" s="239">
        <v>1</v>
      </c>
      <c r="E188" s="239" t="s">
        <v>352</v>
      </c>
      <c r="F188" s="318"/>
      <c r="G188" s="239" t="s">
        <v>4</v>
      </c>
      <c r="H188" s="240">
        <f>F188*D188</f>
        <v>0</v>
      </c>
    </row>
    <row r="189" spans="1:8" ht="7.5" customHeight="1">
      <c r="B189" s="231"/>
      <c r="C189" s="232"/>
      <c r="D189" s="232"/>
      <c r="E189" s="232"/>
      <c r="F189" s="233"/>
      <c r="G189" s="232"/>
      <c r="H189" s="233"/>
    </row>
    <row r="190" spans="1:8" ht="42.75">
      <c r="A190" s="226" t="s">
        <v>443</v>
      </c>
      <c r="B190" s="241" t="s">
        <v>565</v>
      </c>
      <c r="F190" s="243"/>
      <c r="H190" s="243"/>
    </row>
    <row r="191" spans="1:8" ht="28.5">
      <c r="A191" s="284" t="s">
        <v>251</v>
      </c>
      <c r="B191" s="241" t="s">
        <v>563</v>
      </c>
      <c r="F191" s="243"/>
      <c r="H191" s="243"/>
    </row>
    <row r="192" spans="1:8" ht="28.5">
      <c r="A192" s="284" t="s">
        <v>251</v>
      </c>
      <c r="B192" s="241" t="s">
        <v>566</v>
      </c>
      <c r="F192" s="243"/>
      <c r="H192" s="243"/>
    </row>
    <row r="193" spans="1:8">
      <c r="A193" s="284" t="s">
        <v>251</v>
      </c>
      <c r="B193" s="241" t="s">
        <v>564</v>
      </c>
      <c r="F193" s="243"/>
      <c r="H193" s="243"/>
    </row>
    <row r="194" spans="1:8" ht="6.75" customHeight="1">
      <c r="B194" s="231"/>
      <c r="C194" s="232"/>
      <c r="D194" s="232"/>
      <c r="E194" s="232"/>
      <c r="F194" s="233"/>
      <c r="G194" s="232"/>
      <c r="H194" s="233"/>
    </row>
    <row r="195" spans="1:8">
      <c r="B195" s="238" t="s">
        <v>204</v>
      </c>
      <c r="C195" s="239"/>
      <c r="D195" s="239">
        <v>1</v>
      </c>
      <c r="E195" s="239" t="s">
        <v>352</v>
      </c>
      <c r="F195" s="318"/>
      <c r="G195" s="239" t="s">
        <v>4</v>
      </c>
      <c r="H195" s="240">
        <f>F195*D195</f>
        <v>0</v>
      </c>
    </row>
    <row r="196" spans="1:8" ht="6.75" customHeight="1">
      <c r="B196" s="231"/>
      <c r="C196" s="232"/>
      <c r="D196" s="232"/>
      <c r="E196" s="232"/>
      <c r="F196" s="233"/>
      <c r="G196" s="232"/>
      <c r="H196" s="233"/>
    </row>
    <row r="197" spans="1:8" ht="42.75">
      <c r="A197" s="226" t="s">
        <v>445</v>
      </c>
      <c r="B197" s="241" t="s">
        <v>444</v>
      </c>
      <c r="F197" s="243"/>
      <c r="H197" s="243"/>
    </row>
    <row r="198" spans="1:8" ht="5.25" customHeight="1">
      <c r="F198" s="243"/>
      <c r="H198" s="243"/>
    </row>
    <row r="199" spans="1:8">
      <c r="B199" s="238" t="s">
        <v>204</v>
      </c>
      <c r="C199" s="239"/>
      <c r="D199" s="239">
        <v>1</v>
      </c>
      <c r="E199" s="239" t="s">
        <v>352</v>
      </c>
      <c r="F199" s="318"/>
      <c r="G199" s="239" t="s">
        <v>4</v>
      </c>
      <c r="H199" s="240">
        <f>F199*D199</f>
        <v>0</v>
      </c>
    </row>
    <row r="200" spans="1:8" ht="7.5" customHeight="1">
      <c r="B200" s="231"/>
      <c r="C200" s="232"/>
      <c r="D200" s="232"/>
      <c r="E200" s="232"/>
      <c r="F200" s="233"/>
      <c r="G200" s="232"/>
      <c r="H200" s="233"/>
    </row>
    <row r="201" spans="1:8" ht="42.75">
      <c r="A201" s="226" t="s">
        <v>567</v>
      </c>
      <c r="B201" s="241" t="s">
        <v>446</v>
      </c>
      <c r="F201" s="243"/>
      <c r="H201" s="243"/>
    </row>
    <row r="202" spans="1:8" ht="6.75" customHeight="1">
      <c r="F202" s="243"/>
      <c r="H202" s="243"/>
    </row>
    <row r="203" spans="1:8">
      <c r="B203" s="238" t="s">
        <v>204</v>
      </c>
      <c r="C203" s="239"/>
      <c r="D203" s="239">
        <v>1</v>
      </c>
      <c r="E203" s="239" t="s">
        <v>352</v>
      </c>
      <c r="F203" s="318"/>
      <c r="G203" s="239" t="s">
        <v>4</v>
      </c>
      <c r="H203" s="240">
        <f>F203*D203</f>
        <v>0</v>
      </c>
    </row>
    <row r="204" spans="1:8" ht="11.25" customHeight="1">
      <c r="F204" s="243"/>
      <c r="H204" s="243"/>
    </row>
    <row r="205" spans="1:8">
      <c r="A205" s="246"/>
      <c r="B205" s="247" t="s">
        <v>447</v>
      </c>
      <c r="C205" s="248"/>
      <c r="D205" s="248"/>
      <c r="E205" s="248"/>
      <c r="F205" s="249"/>
      <c r="G205" s="248"/>
      <c r="H205" s="250">
        <f>SUM(H124:H204)</f>
        <v>0</v>
      </c>
    </row>
    <row r="206" spans="1:8">
      <c r="F206" s="243"/>
    </row>
    <row r="207" spans="1:8">
      <c r="F207" s="243"/>
    </row>
    <row r="208" spans="1:8">
      <c r="F208" s="243"/>
    </row>
    <row r="209" spans="1:8">
      <c r="F209" s="243"/>
    </row>
    <row r="210" spans="1:8">
      <c r="F210" s="243"/>
    </row>
    <row r="211" spans="1:8">
      <c r="F211" s="243"/>
    </row>
    <row r="212" spans="1:8">
      <c r="F212" s="243"/>
    </row>
    <row r="213" spans="1:8">
      <c r="B213" s="235" t="s">
        <v>448</v>
      </c>
      <c r="C213" s="236"/>
      <c r="D213" s="236"/>
      <c r="E213" s="236"/>
      <c r="F213" s="242"/>
      <c r="G213" s="236"/>
      <c r="H213" s="242"/>
    </row>
    <row r="214" spans="1:8">
      <c r="B214" s="235"/>
      <c r="C214" s="236"/>
      <c r="D214" s="236"/>
      <c r="E214" s="236"/>
      <c r="F214" s="242"/>
      <c r="G214" s="236"/>
      <c r="H214" s="242"/>
    </row>
    <row r="215" spans="1:8">
      <c r="A215" s="251"/>
      <c r="B215" s="252"/>
      <c r="C215" s="253"/>
      <c r="D215" s="253"/>
      <c r="E215" s="253"/>
      <c r="F215" s="254"/>
      <c r="G215" s="253"/>
      <c r="H215" s="254"/>
    </row>
    <row r="216" spans="1:8">
      <c r="A216" s="251" t="s">
        <v>334</v>
      </c>
      <c r="B216" s="252" t="str">
        <f>B76</f>
        <v>TERMOSTATSKI RADIJATORSKI VENTILI:</v>
      </c>
      <c r="C216" s="253"/>
      <c r="D216" s="253"/>
      <c r="E216" s="253"/>
      <c r="F216" s="254"/>
      <c r="G216" s="253"/>
      <c r="H216" s="254">
        <f>H76</f>
        <v>0</v>
      </c>
    </row>
    <row r="217" spans="1:8">
      <c r="A217" s="251"/>
      <c r="B217" s="252"/>
      <c r="C217" s="253"/>
      <c r="D217" s="253"/>
      <c r="E217" s="253"/>
      <c r="F217" s="254"/>
      <c r="G217" s="253"/>
      <c r="H217" s="254"/>
    </row>
    <row r="218" spans="1:8">
      <c r="A218" s="251" t="s">
        <v>335</v>
      </c>
      <c r="B218" s="252" t="str">
        <f>B118</f>
        <v>PREMJEŠTANJE KLIMA UREĐAJA:</v>
      </c>
      <c r="C218" s="253"/>
      <c r="D218" s="253"/>
      <c r="E218" s="253"/>
      <c r="F218" s="254"/>
      <c r="G218" s="253"/>
      <c r="H218" s="254">
        <f>H118</f>
        <v>0</v>
      </c>
    </row>
    <row r="219" spans="1:8">
      <c r="A219" s="251"/>
      <c r="B219" s="252"/>
      <c r="C219" s="253"/>
      <c r="D219" s="253"/>
      <c r="E219" s="253"/>
      <c r="F219" s="254"/>
      <c r="G219" s="253"/>
      <c r="H219" s="254"/>
    </row>
    <row r="220" spans="1:8">
      <c r="A220" s="251" t="s">
        <v>336</v>
      </c>
      <c r="B220" s="252" t="str">
        <f>B205</f>
        <v>PLINSKA INSTALACIJA:</v>
      </c>
      <c r="C220" s="253"/>
      <c r="D220" s="253"/>
      <c r="E220" s="253"/>
      <c r="F220" s="254"/>
      <c r="G220" s="253"/>
      <c r="H220" s="254">
        <f>H205</f>
        <v>0</v>
      </c>
    </row>
    <row r="221" spans="1:8">
      <c r="A221" s="251"/>
      <c r="B221" s="252"/>
      <c r="C221" s="253"/>
      <c r="D221" s="253"/>
      <c r="E221" s="253"/>
      <c r="F221" s="254"/>
      <c r="G221" s="253"/>
      <c r="H221" s="254"/>
    </row>
    <row r="222" spans="1:8">
      <c r="A222" s="255"/>
      <c r="B222" s="235"/>
      <c r="C222" s="236"/>
      <c r="D222" s="236"/>
      <c r="E222" s="236"/>
      <c r="F222" s="242"/>
      <c r="G222" s="236"/>
      <c r="H222" s="242"/>
    </row>
    <row r="223" spans="1:8">
      <c r="B223" s="247" t="s">
        <v>449</v>
      </c>
      <c r="C223" s="248"/>
      <c r="D223" s="248"/>
      <c r="E223" s="248"/>
      <c r="F223" s="250"/>
      <c r="G223" s="248"/>
      <c r="H223" s="250">
        <f>SUM(H215:H222)</f>
        <v>0</v>
      </c>
    </row>
    <row r="225" spans="2:8">
      <c r="B225" s="312" t="s">
        <v>450</v>
      </c>
      <c r="C225" s="256"/>
      <c r="D225" s="256"/>
      <c r="E225" s="256"/>
      <c r="F225" s="257"/>
      <c r="G225" s="256"/>
      <c r="H225" s="257">
        <f>H223*0.25</f>
        <v>0</v>
      </c>
    </row>
    <row r="227" spans="2:8">
      <c r="B227" s="312" t="s">
        <v>451</v>
      </c>
      <c r="C227" s="256"/>
      <c r="D227" s="256"/>
      <c r="E227" s="256"/>
      <c r="F227" s="257"/>
      <c r="G227" s="256"/>
      <c r="H227" s="257">
        <f>H223+H225</f>
        <v>0</v>
      </c>
    </row>
  </sheetData>
  <printOptions horizontalCentered="1"/>
  <pageMargins left="0.35433070866141736" right="0.35433070866141736" top="0.78740157480314965" bottom="0.78740157480314965" header="0.51181102362204722" footer="0.51181102362204722"/>
  <pageSetup paperSize="9" orientation="portrait" r:id="rId1"/>
  <headerFooter alignWithMargins="0">
    <oddHeader>&amp;C&amp;"Arial,Regular"&amp;11ENERGETSKA OBNOVA PPO BELVEDER</oddHeader>
    <oddFooter>&amp;C&amp;"Arial,Regular"TROŠKOVNIK MATERIJALA I RADOVA&amp;R&amp;"Arial,Regular"&amp;10&amp;P</oddFoot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zoomScaleNormal="100" zoomScalePageLayoutView="78" workbookViewId="0"/>
  </sheetViews>
  <sheetFormatPr defaultRowHeight="12.75"/>
  <cols>
    <col min="1" max="1" width="4.42578125" style="1" customWidth="1"/>
    <col min="2" max="2" width="45.140625" style="8" customWidth="1"/>
    <col min="3" max="3" width="3.7109375" customWidth="1"/>
    <col min="4" max="4" width="8.140625" style="30" customWidth="1"/>
    <col min="5" max="5" width="3.28515625" customWidth="1"/>
    <col min="6" max="6" width="5" style="26" customWidth="1"/>
    <col min="7" max="7" width="1.140625" customWidth="1"/>
    <col min="8" max="8" width="14.28515625" style="19" customWidth="1"/>
  </cols>
  <sheetData>
    <row r="1" spans="1:8" ht="12.75" customHeight="1">
      <c r="A1" s="258"/>
      <c r="B1" s="259"/>
      <c r="C1" s="260"/>
      <c r="D1" s="261"/>
      <c r="E1" s="260"/>
      <c r="F1" s="262"/>
      <c r="G1" s="263"/>
      <c r="H1" s="297"/>
    </row>
    <row r="2" spans="1:8" ht="12.75" customHeight="1">
      <c r="B2" s="47"/>
      <c r="C2" s="5"/>
      <c r="D2" s="38"/>
      <c r="E2" s="5"/>
      <c r="F2" s="29"/>
      <c r="G2" s="23"/>
      <c r="H2" s="50"/>
    </row>
    <row r="3" spans="1:8" ht="12.75" customHeight="1">
      <c r="B3" s="47"/>
      <c r="C3" s="5"/>
      <c r="D3" s="38"/>
      <c r="E3" s="5"/>
      <c r="F3" s="29"/>
      <c r="G3" s="23"/>
      <c r="H3" s="50"/>
    </row>
    <row r="4" spans="1:8" ht="12.75" customHeight="1">
      <c r="B4" s="47"/>
      <c r="C4" s="5"/>
      <c r="D4" s="38"/>
      <c r="E4" s="5"/>
      <c r="F4" s="29"/>
      <c r="G4" s="23"/>
      <c r="H4" s="50"/>
    </row>
    <row r="5" spans="1:8" ht="12.75" customHeight="1">
      <c r="B5" s="47"/>
      <c r="C5" s="5"/>
      <c r="D5" s="38"/>
      <c r="E5" s="5"/>
      <c r="F5" s="29"/>
      <c r="G5" s="23"/>
      <c r="H5" s="50"/>
    </row>
    <row r="6" spans="1:8" ht="12.75" customHeight="1">
      <c r="B6" s="47"/>
      <c r="C6" s="5"/>
      <c r="D6" s="38"/>
      <c r="E6" s="5"/>
      <c r="F6" s="29"/>
      <c r="G6" s="23"/>
      <c r="H6" s="50"/>
    </row>
    <row r="7" spans="1:8" ht="12.75" customHeight="1">
      <c r="B7" s="47"/>
      <c r="C7" s="5"/>
      <c r="D7" s="38"/>
      <c r="E7" s="5"/>
      <c r="F7" s="29"/>
      <c r="G7" s="23"/>
      <c r="H7" s="50"/>
    </row>
    <row r="8" spans="1:8" ht="12.75" customHeight="1">
      <c r="B8" s="47"/>
      <c r="C8" s="5"/>
      <c r="D8" s="38"/>
      <c r="E8" s="5"/>
      <c r="F8" s="29"/>
      <c r="G8" s="23"/>
      <c r="H8" s="50"/>
    </row>
    <row r="9" spans="1:8" ht="12" customHeight="1">
      <c r="B9" s="47"/>
      <c r="C9" s="5"/>
      <c r="D9" s="38"/>
      <c r="E9" s="5"/>
      <c r="F9" s="29"/>
      <c r="G9" s="23"/>
      <c r="H9" s="50"/>
    </row>
    <row r="10" spans="1:8" ht="12" customHeight="1">
      <c r="B10" s="47"/>
      <c r="C10" s="5"/>
      <c r="D10" s="38"/>
      <c r="E10" s="5"/>
      <c r="F10" s="29"/>
      <c r="G10" s="23"/>
      <c r="H10" s="50"/>
    </row>
    <row r="11" spans="1:8" ht="12" customHeight="1">
      <c r="B11" s="47"/>
      <c r="C11" s="5"/>
      <c r="D11" s="38"/>
      <c r="E11" s="5"/>
      <c r="F11" s="29"/>
      <c r="G11" s="23"/>
      <c r="H11" s="50"/>
    </row>
    <row r="12" spans="1:8" ht="21" customHeight="1">
      <c r="B12" s="282" t="s">
        <v>555</v>
      </c>
      <c r="C12" s="5"/>
      <c r="D12" s="38"/>
      <c r="E12" s="5"/>
      <c r="F12" s="29"/>
      <c r="G12" s="23"/>
      <c r="H12" s="50"/>
    </row>
    <row r="13" spans="1:8" ht="12" customHeight="1">
      <c r="B13" s="47"/>
      <c r="C13" s="5"/>
      <c r="D13" s="38"/>
      <c r="E13" s="5"/>
      <c r="F13" s="29"/>
      <c r="G13" s="23"/>
      <c r="H13" s="50"/>
    </row>
    <row r="14" spans="1:8" ht="12" customHeight="1">
      <c r="B14" s="47"/>
      <c r="C14" s="5"/>
      <c r="D14" s="38"/>
      <c r="E14" s="5"/>
      <c r="F14" s="29"/>
      <c r="G14" s="23"/>
      <c r="H14" s="50"/>
    </row>
    <row r="15" spans="1:8" ht="12" customHeight="1">
      <c r="B15" s="48"/>
      <c r="C15" s="11"/>
      <c r="D15" s="37"/>
      <c r="E15" s="11"/>
      <c r="F15" s="28"/>
      <c r="G15" s="25"/>
      <c r="H15" s="42"/>
    </row>
    <row r="16" spans="1:8" ht="12" customHeight="1">
      <c r="B16" s="47"/>
      <c r="C16" s="5"/>
      <c r="D16" s="38"/>
      <c r="E16" s="5"/>
      <c r="F16" s="51"/>
      <c r="G16" s="36"/>
      <c r="H16" s="36"/>
    </row>
    <row r="17" spans="1:8" ht="17.25" customHeight="1">
      <c r="A17" s="264" t="s">
        <v>452</v>
      </c>
      <c r="B17" s="47" t="s">
        <v>453</v>
      </c>
      <c r="C17" s="5"/>
      <c r="D17" s="38"/>
      <c r="E17" s="5"/>
      <c r="F17" s="29" t="s">
        <v>4</v>
      </c>
      <c r="G17" s="265"/>
      <c r="H17" s="265">
        <f>'Građevinsko obrtnički radovi'!H604</f>
        <v>0</v>
      </c>
    </row>
    <row r="18" spans="1:8" ht="12" customHeight="1">
      <c r="A18" s="264"/>
      <c r="B18" s="47"/>
      <c r="C18" s="5"/>
      <c r="D18" s="38"/>
      <c r="E18" s="5"/>
      <c r="F18" s="29"/>
      <c r="G18" s="266"/>
      <c r="H18" s="38"/>
    </row>
    <row r="19" spans="1:8" ht="15" customHeight="1">
      <c r="A19" s="264" t="s">
        <v>454</v>
      </c>
      <c r="B19" s="47" t="s">
        <v>455</v>
      </c>
      <c r="C19" s="5"/>
      <c r="D19" s="38"/>
      <c r="E19" s="5"/>
      <c r="F19" s="29" t="s">
        <v>4</v>
      </c>
      <c r="G19" s="266"/>
      <c r="H19" s="38">
        <f>'Građevinsko obrtnički radovi'!H617</f>
        <v>0</v>
      </c>
    </row>
    <row r="20" spans="1:8" ht="12" customHeight="1">
      <c r="A20" s="264"/>
      <c r="B20" s="47"/>
      <c r="C20" s="5"/>
      <c r="D20" s="38"/>
      <c r="E20" s="5"/>
      <c r="F20" s="29"/>
      <c r="G20" s="266"/>
      <c r="H20" s="38"/>
    </row>
    <row r="21" spans="1:8" ht="16.5" customHeight="1">
      <c r="A21" s="264" t="s">
        <v>456</v>
      </c>
      <c r="B21" s="47" t="s">
        <v>457</v>
      </c>
      <c r="C21" s="5"/>
      <c r="D21" s="38"/>
      <c r="E21" s="5"/>
      <c r="F21" s="29" t="s">
        <v>4</v>
      </c>
      <c r="G21" s="266"/>
      <c r="H21" s="38">
        <f>'EL - rekapitulacija'!J18</f>
        <v>0</v>
      </c>
    </row>
    <row r="22" spans="1:8" ht="12" customHeight="1">
      <c r="A22" s="264"/>
      <c r="B22" s="47"/>
      <c r="C22" s="5"/>
      <c r="D22" s="38"/>
      <c r="E22" s="5"/>
      <c r="F22" s="29"/>
      <c r="G22" s="266"/>
      <c r="H22" s="38"/>
    </row>
    <row r="23" spans="1:8" ht="16.5" customHeight="1">
      <c r="A23" s="264" t="s">
        <v>458</v>
      </c>
      <c r="B23" s="47" t="s">
        <v>459</v>
      </c>
      <c r="C23" s="5"/>
      <c r="D23" s="38"/>
      <c r="E23" s="5"/>
      <c r="F23" s="29" t="s">
        <v>4</v>
      </c>
      <c r="G23" s="266"/>
      <c r="H23" s="38">
        <f>'Strojarski radovi'!H223</f>
        <v>0</v>
      </c>
    </row>
    <row r="24" spans="1:8" ht="12" customHeight="1">
      <c r="B24" s="48"/>
      <c r="C24" s="11"/>
      <c r="D24" s="37"/>
      <c r="E24" s="11"/>
      <c r="F24" s="28"/>
      <c r="G24" s="25"/>
      <c r="H24" s="42"/>
    </row>
    <row r="25" spans="1:8" ht="12" customHeight="1">
      <c r="B25" s="47"/>
      <c r="C25" s="5"/>
      <c r="D25" s="38"/>
      <c r="E25" s="5"/>
      <c r="F25" s="29"/>
      <c r="G25" s="23"/>
      <c r="H25" s="50"/>
    </row>
    <row r="26" spans="1:8" ht="16.5" customHeight="1">
      <c r="B26" s="47" t="s">
        <v>460</v>
      </c>
      <c r="C26" s="5"/>
      <c r="D26" s="38"/>
      <c r="E26" s="5"/>
      <c r="F26" s="29" t="s">
        <v>4</v>
      </c>
      <c r="G26" s="23"/>
      <c r="H26" s="298">
        <f>SUM(H17:H23)</f>
        <v>0</v>
      </c>
    </row>
    <row r="27" spans="1:8" ht="12" customHeight="1">
      <c r="B27" s="47"/>
      <c r="C27" s="5"/>
      <c r="D27" s="38"/>
      <c r="E27" s="5"/>
      <c r="F27" s="29"/>
      <c r="G27" s="23"/>
      <c r="H27" s="50"/>
    </row>
    <row r="28" spans="1:8" ht="12.75" customHeight="1">
      <c r="B28" s="47" t="s">
        <v>79</v>
      </c>
      <c r="C28" s="5"/>
      <c r="D28" s="38"/>
      <c r="E28" s="5"/>
      <c r="F28" s="29" t="s">
        <v>4</v>
      </c>
      <c r="G28" s="23"/>
      <c r="H28" s="50">
        <f>(H26*0.25)</f>
        <v>0</v>
      </c>
    </row>
    <row r="29" spans="1:8" ht="12" customHeight="1">
      <c r="B29" s="48"/>
      <c r="C29" s="11"/>
      <c r="D29" s="37"/>
      <c r="E29" s="11"/>
      <c r="F29" s="28"/>
      <c r="G29" s="25"/>
      <c r="H29" s="42"/>
    </row>
    <row r="30" spans="1:8" ht="12" customHeight="1">
      <c r="B30" s="47"/>
      <c r="C30" s="5"/>
      <c r="D30" s="38"/>
      <c r="E30" s="5"/>
      <c r="F30" s="29"/>
      <c r="G30" s="23"/>
      <c r="H30" s="50"/>
    </row>
    <row r="31" spans="1:8" ht="14.25" customHeight="1">
      <c r="B31" s="46" t="s">
        <v>461</v>
      </c>
      <c r="C31" s="5"/>
      <c r="D31" s="38"/>
      <c r="E31" s="5"/>
      <c r="F31" s="29" t="s">
        <v>4</v>
      </c>
      <c r="G31" s="23"/>
      <c r="H31" s="298">
        <f>(H26+H28)</f>
        <v>0</v>
      </c>
    </row>
    <row r="32" spans="1:8" ht="12" customHeight="1">
      <c r="B32" s="47"/>
      <c r="C32" s="5"/>
      <c r="D32" s="38"/>
      <c r="E32" s="5"/>
      <c r="F32" s="29"/>
      <c r="G32" s="23"/>
      <c r="H32" s="50"/>
    </row>
    <row r="33" spans="1:8" ht="12" customHeight="1">
      <c r="B33" s="47"/>
      <c r="C33" s="5"/>
      <c r="D33" s="38"/>
      <c r="E33" s="5"/>
      <c r="F33" s="29"/>
      <c r="G33" s="23"/>
      <c r="H33" s="50"/>
    </row>
    <row r="34" spans="1:8" ht="12" customHeight="1">
      <c r="B34" s="47"/>
      <c r="C34" s="5"/>
      <c r="D34" s="38"/>
      <c r="E34" s="5"/>
      <c r="F34" s="29"/>
      <c r="G34" s="23"/>
      <c r="H34" s="50"/>
    </row>
    <row r="35" spans="1:8" ht="12" customHeight="1">
      <c r="B35" s="47"/>
      <c r="C35" s="5"/>
      <c r="D35" s="38"/>
      <c r="E35" s="5"/>
      <c r="F35" s="29"/>
      <c r="G35" s="23"/>
      <c r="H35" s="50"/>
    </row>
    <row r="36" spans="1:8" ht="12" customHeight="1">
      <c r="B36" s="47"/>
      <c r="C36" s="5"/>
      <c r="D36" s="38"/>
      <c r="E36" s="5"/>
      <c r="F36" s="29"/>
      <c r="G36" s="23"/>
      <c r="H36" s="50"/>
    </row>
    <row r="37" spans="1:8" ht="12" customHeight="1">
      <c r="B37" s="47"/>
      <c r="C37" s="5"/>
      <c r="D37" s="38"/>
      <c r="E37" s="5"/>
      <c r="F37" s="29"/>
      <c r="G37" s="23"/>
      <c r="H37" s="50"/>
    </row>
    <row r="38" spans="1:8" s="5" customFormat="1" ht="19.7" customHeight="1">
      <c r="A38" s="264"/>
      <c r="B38" s="47"/>
      <c r="D38" s="381"/>
      <c r="E38" s="381"/>
      <c r="F38" s="381"/>
      <c r="G38" s="381"/>
      <c r="H38" s="38"/>
    </row>
    <row r="39" spans="1:8" ht="12" customHeight="1">
      <c r="B39" s="47"/>
      <c r="C39" s="5"/>
      <c r="D39" s="38"/>
      <c r="E39" s="5"/>
      <c r="F39" s="29"/>
      <c r="G39" s="23"/>
      <c r="H39" s="50"/>
    </row>
    <row r="40" spans="1:8" ht="12" customHeight="1">
      <c r="B40" s="47"/>
      <c r="C40" s="5"/>
      <c r="D40" s="38"/>
      <c r="E40" s="5"/>
      <c r="F40" s="29"/>
      <c r="G40" s="23"/>
      <c r="H40" s="50"/>
    </row>
    <row r="41" spans="1:8" ht="12.75" customHeight="1">
      <c r="B41" s="47"/>
      <c r="C41" s="5"/>
      <c r="D41" s="381"/>
      <c r="E41" s="381"/>
      <c r="F41" s="381"/>
      <c r="G41" s="381"/>
      <c r="H41" s="50"/>
    </row>
    <row r="42" spans="1:8" ht="12" customHeight="1">
      <c r="B42" s="47"/>
      <c r="C42" s="5"/>
      <c r="D42" s="38"/>
      <c r="E42" s="5"/>
      <c r="F42" s="29"/>
      <c r="G42" s="23"/>
      <c r="H42" s="50"/>
    </row>
    <row r="43" spans="1:8" ht="12" customHeight="1">
      <c r="B43" s="47"/>
      <c r="C43" s="5"/>
      <c r="D43" s="38"/>
      <c r="E43" s="5"/>
      <c r="F43" s="29"/>
      <c r="G43" s="23"/>
      <c r="H43" s="50"/>
    </row>
    <row r="44" spans="1:8" ht="12" customHeight="1">
      <c r="B44" s="47"/>
      <c r="C44" s="5"/>
      <c r="D44" s="38"/>
      <c r="E44" s="5"/>
      <c r="F44" s="29"/>
      <c r="G44" s="23"/>
      <c r="H44" s="50"/>
    </row>
    <row r="45" spans="1:8" ht="15.75" customHeight="1">
      <c r="B45" s="47"/>
      <c r="C45" s="5"/>
      <c r="D45" s="38"/>
      <c r="E45" s="5"/>
      <c r="F45" s="29"/>
      <c r="G45" s="5"/>
      <c r="H45" s="296"/>
    </row>
    <row r="46" spans="1:8" ht="15.75" customHeight="1">
      <c r="B46" s="47"/>
      <c r="C46" s="5"/>
      <c r="D46" s="38"/>
      <c r="E46" s="5"/>
      <c r="F46" s="29"/>
      <c r="G46" s="5"/>
      <c r="H46" s="296"/>
    </row>
    <row r="47" spans="1:8" ht="15.75" customHeight="1">
      <c r="A47" s="267"/>
      <c r="B47" s="48"/>
      <c r="C47" s="11"/>
      <c r="D47" s="37"/>
      <c r="E47" s="11"/>
      <c r="F47" s="28"/>
      <c r="G47" s="11"/>
      <c r="H47" s="299"/>
    </row>
    <row r="48" spans="1:8" ht="15.75" customHeight="1">
      <c r="A48" s="267"/>
      <c r="B48" s="48"/>
      <c r="C48" s="11"/>
      <c r="D48" s="37"/>
      <c r="E48" s="11"/>
      <c r="F48" s="28"/>
      <c r="G48" s="11"/>
      <c r="H48" s="299"/>
    </row>
    <row r="49" spans="2:8" ht="15.75" customHeight="1">
      <c r="B49" s="47"/>
      <c r="C49" s="5"/>
      <c r="D49" s="38"/>
      <c r="E49" s="5"/>
      <c r="F49" s="29"/>
      <c r="G49" s="5"/>
      <c r="H49" s="296"/>
    </row>
    <row r="50" spans="2:8" ht="15.75" customHeight="1">
      <c r="B50" s="47"/>
      <c r="C50" s="5"/>
      <c r="D50" s="38"/>
      <c r="E50" s="5"/>
      <c r="F50" s="29"/>
      <c r="G50" s="5"/>
      <c r="H50" s="296"/>
    </row>
    <row r="51" spans="2:8" ht="15.75" customHeight="1">
      <c r="B51" s="47"/>
      <c r="C51" s="5"/>
      <c r="D51" s="38"/>
      <c r="E51" s="5"/>
      <c r="F51" s="29"/>
      <c r="G51" s="5"/>
      <c r="H51" s="296"/>
    </row>
    <row r="52" spans="2:8" ht="15.75" customHeight="1">
      <c r="B52" s="47"/>
      <c r="C52" s="5"/>
      <c r="D52" s="38"/>
      <c r="E52" s="5"/>
      <c r="F52" s="29"/>
      <c r="G52" s="5"/>
      <c r="H52" s="296"/>
    </row>
    <row r="53" spans="2:8" ht="15.75" customHeight="1">
      <c r="B53" s="47"/>
      <c r="C53" s="5"/>
      <c r="D53" s="38"/>
      <c r="E53" s="5"/>
      <c r="F53" s="29"/>
      <c r="G53" s="5"/>
      <c r="H53" s="296"/>
    </row>
    <row r="54" spans="2:8" ht="14.25">
      <c r="B54" s="47"/>
      <c r="C54" s="5"/>
      <c r="D54" s="38"/>
      <c r="E54" s="5"/>
      <c r="F54" s="29"/>
      <c r="G54" s="5"/>
      <c r="H54" s="296"/>
    </row>
    <row r="55" spans="2:8" ht="15.75" customHeight="1">
      <c r="B55" s="47"/>
      <c r="C55" s="5"/>
      <c r="D55" s="38"/>
      <c r="E55" s="5"/>
      <c r="F55" s="29"/>
      <c r="G55" s="5"/>
      <c r="H55" s="296"/>
    </row>
    <row r="56" spans="2:8" ht="14.25">
      <c r="B56" s="47"/>
      <c r="C56" s="5"/>
      <c r="D56" s="38"/>
      <c r="E56" s="5"/>
      <c r="F56" s="29"/>
      <c r="G56" s="5"/>
      <c r="H56" s="296"/>
    </row>
    <row r="57" spans="2:8" ht="15.75" customHeight="1">
      <c r="B57" s="47"/>
      <c r="C57" s="5"/>
      <c r="D57" s="38"/>
      <c r="E57" s="5"/>
      <c r="F57" s="29"/>
      <c r="G57" s="5"/>
      <c r="H57" s="296"/>
    </row>
    <row r="58" spans="2:8" ht="15.75" customHeight="1">
      <c r="B58" s="47"/>
      <c r="C58" s="5"/>
      <c r="D58" s="38"/>
      <c r="E58" s="5"/>
      <c r="F58" s="29"/>
      <c r="G58" s="5"/>
      <c r="H58" s="296"/>
    </row>
    <row r="59" spans="2:8" ht="14.25">
      <c r="B59" s="47"/>
      <c r="C59" s="5"/>
      <c r="D59" s="38"/>
      <c r="E59" s="5"/>
      <c r="F59" s="29"/>
      <c r="G59" s="5"/>
      <c r="H59" s="296"/>
    </row>
    <row r="60" spans="2:8" ht="15.75" customHeight="1">
      <c r="B60" s="47"/>
      <c r="C60" s="5"/>
      <c r="D60" s="38"/>
      <c r="E60" s="5"/>
      <c r="F60" s="29"/>
      <c r="G60" s="5"/>
      <c r="H60" s="296"/>
    </row>
    <row r="61" spans="2:8" ht="15.75" customHeight="1">
      <c r="B61" s="47"/>
      <c r="C61" s="5"/>
      <c r="D61" s="38"/>
      <c r="E61" s="5"/>
      <c r="F61" s="29"/>
      <c r="G61" s="5"/>
      <c r="H61" s="296"/>
    </row>
    <row r="62" spans="2:8" ht="14.25">
      <c r="B62" s="47"/>
      <c r="C62" s="5"/>
      <c r="D62" s="38"/>
      <c r="E62" s="5"/>
      <c r="F62" s="29"/>
      <c r="G62" s="5"/>
      <c r="H62" s="296"/>
    </row>
    <row r="63" spans="2:8" ht="15.75" customHeight="1">
      <c r="B63" s="47"/>
      <c r="C63" s="5"/>
      <c r="D63" s="38"/>
      <c r="E63" s="5"/>
      <c r="F63" s="29"/>
      <c r="G63" s="5"/>
      <c r="H63" s="296"/>
    </row>
    <row r="64" spans="2:8" ht="15.75" customHeight="1">
      <c r="B64" s="47"/>
      <c r="C64" s="5"/>
      <c r="D64" s="38"/>
      <c r="E64" s="5"/>
      <c r="F64" s="29"/>
      <c r="G64" s="5"/>
      <c r="H64" s="296"/>
    </row>
    <row r="65" spans="2:8" ht="14.25">
      <c r="B65" s="47"/>
      <c r="C65" s="5"/>
      <c r="D65" s="38"/>
      <c r="E65" s="5"/>
      <c r="F65" s="29"/>
      <c r="G65" s="5"/>
      <c r="H65" s="296"/>
    </row>
    <row r="66" spans="2:8" ht="15.75" customHeight="1">
      <c r="B66" s="47"/>
      <c r="C66" s="5"/>
      <c r="D66" s="38"/>
      <c r="E66" s="5"/>
      <c r="F66" s="29"/>
      <c r="G66" s="5"/>
      <c r="H66" s="296"/>
    </row>
    <row r="67" spans="2:8" ht="15.75" customHeight="1">
      <c r="B67" s="47"/>
      <c r="C67" s="5"/>
      <c r="D67" s="38"/>
      <c r="E67" s="5"/>
      <c r="F67" s="29"/>
      <c r="G67" s="5"/>
      <c r="H67" s="296"/>
    </row>
    <row r="68" spans="2:8" ht="14.25">
      <c r="B68" s="47"/>
      <c r="C68" s="5"/>
      <c r="D68" s="38"/>
      <c r="E68" s="5"/>
      <c r="F68" s="29"/>
      <c r="G68" s="5"/>
      <c r="H68" s="296"/>
    </row>
    <row r="69" spans="2:8" ht="15.75" customHeight="1">
      <c r="B69" s="47"/>
      <c r="C69" s="5"/>
      <c r="D69" s="38"/>
      <c r="E69" s="5"/>
      <c r="F69" s="29"/>
      <c r="G69" s="5"/>
      <c r="H69" s="296"/>
    </row>
    <row r="70" spans="2:8" ht="15.75" customHeight="1">
      <c r="B70" s="47"/>
      <c r="C70" s="5"/>
      <c r="D70" s="38"/>
      <c r="E70" s="5"/>
      <c r="F70" s="29"/>
      <c r="G70" s="5"/>
      <c r="H70" s="296"/>
    </row>
    <row r="71" spans="2:8" ht="14.25">
      <c r="B71" s="47"/>
      <c r="C71" s="5"/>
      <c r="D71" s="38"/>
      <c r="E71" s="5"/>
      <c r="F71" s="29"/>
      <c r="G71" s="5"/>
      <c r="H71" s="296"/>
    </row>
    <row r="72" spans="2:8" ht="15.75" customHeight="1">
      <c r="C72" s="5"/>
      <c r="D72" s="38"/>
      <c r="E72" s="5"/>
      <c r="F72" s="29"/>
      <c r="G72" s="5"/>
      <c r="H72" s="296"/>
    </row>
  </sheetData>
  <mergeCells count="2">
    <mergeCell ref="D38:G38"/>
    <mergeCell ref="D41:G41"/>
  </mergeCells>
  <pageMargins left="1.0236220472440944" right="0.23622047244094491" top="0.98425196850393704" bottom="0.74803149606299213" header="0.51181102362204722" footer="0.31496062992125984"/>
  <pageSetup paperSize="9" orientation="portrait" useFirstPageNumber="1" r:id="rId1"/>
  <headerFooter alignWithMargins="0">
    <oddHeader>&amp;L&amp;9&amp;K00-037        JADRANPROJEKT                 R  i  j  e  k  a &amp;C&amp;9&amp;K00-037TROŠKOVNIK&amp;R&amp;9&amp;K00-037El.br; 2591</oddHeader>
    <oddFooter>&amp;L&amp;9&amp;K00-027       GRAĐEVINA:&amp;C&amp;9&amp;K00-028      PPO "BELVEDER" ENERGETSKA OBNOVA      &amp;R&amp;9&amp;K00-040IV.2016.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opLeftCell="A16" zoomScaleSheetLayoutView="100" zoomScalePageLayoutView="115" workbookViewId="0">
      <selection activeCell="E2" sqref="E2:I2"/>
    </sheetView>
  </sheetViews>
  <sheetFormatPr defaultRowHeight="15"/>
  <cols>
    <col min="1" max="1" width="5" style="69" customWidth="1"/>
    <col min="2" max="2" width="1.7109375" style="69" customWidth="1"/>
    <col min="3" max="3" width="20.85546875" style="70" customWidth="1"/>
    <col min="4" max="4" width="26.5703125" style="71" customWidth="1"/>
    <col min="5" max="5" width="4.5703125" style="75" customWidth="1"/>
    <col min="6" max="6" width="7.5703125" style="74" customWidth="1"/>
    <col min="7" max="7" width="3.7109375" style="74" customWidth="1"/>
    <col min="8" max="8" width="9.28515625" style="73" customWidth="1"/>
    <col min="9" max="9" width="2.85546875" style="73" customWidth="1"/>
    <col min="10" max="10" width="12.7109375" style="74" customWidth="1"/>
    <col min="11" max="11" width="14.42578125" style="75" customWidth="1"/>
    <col min="12" max="16384" width="9.140625" style="75"/>
  </cols>
  <sheetData>
    <row r="1" spans="1:10">
      <c r="A1" s="69" t="s">
        <v>231</v>
      </c>
      <c r="E1" s="71"/>
      <c r="F1" s="72"/>
      <c r="G1" s="72"/>
      <c r="I1" s="74"/>
      <c r="J1" s="75"/>
    </row>
    <row r="2" spans="1:10">
      <c r="A2" s="76"/>
      <c r="B2" s="76"/>
      <c r="C2" s="77"/>
      <c r="D2" s="78"/>
      <c r="E2" s="331" t="s">
        <v>232</v>
      </c>
      <c r="F2" s="331"/>
      <c r="G2" s="331"/>
      <c r="H2" s="331"/>
      <c r="I2" s="331"/>
      <c r="J2" s="75"/>
    </row>
    <row r="3" spans="1:10" ht="52.5" customHeight="1">
      <c r="A3" s="79"/>
      <c r="B3" s="79"/>
      <c r="D3" s="80"/>
      <c r="E3" s="81"/>
      <c r="F3" s="82"/>
      <c r="G3" s="82"/>
      <c r="H3" s="83"/>
      <c r="I3" s="82"/>
      <c r="J3" s="75"/>
    </row>
    <row r="4" spans="1:10" ht="45" customHeight="1">
      <c r="A4" s="79"/>
      <c r="B4" s="328" t="s">
        <v>233</v>
      </c>
      <c r="C4" s="332"/>
      <c r="D4" s="330" t="s">
        <v>234</v>
      </c>
      <c r="E4" s="333"/>
      <c r="F4" s="333"/>
      <c r="G4" s="333"/>
      <c r="H4" s="333"/>
      <c r="I4" s="334"/>
      <c r="J4" s="75"/>
    </row>
    <row r="5" spans="1:10" ht="15" customHeight="1">
      <c r="A5" s="79"/>
      <c r="B5" s="84"/>
      <c r="C5" s="85"/>
      <c r="D5" s="86"/>
      <c r="E5" s="87"/>
      <c r="F5" s="87"/>
      <c r="G5" s="87"/>
      <c r="H5" s="87"/>
      <c r="I5" s="82"/>
      <c r="J5" s="75"/>
    </row>
    <row r="6" spans="1:10" ht="44.45" customHeight="1">
      <c r="A6" s="79"/>
      <c r="B6" s="328" t="s">
        <v>235</v>
      </c>
      <c r="C6" s="332"/>
      <c r="D6" s="330" t="s">
        <v>236</v>
      </c>
      <c r="E6" s="335"/>
      <c r="F6" s="335"/>
      <c r="G6" s="335"/>
      <c r="H6" s="335"/>
      <c r="I6" s="82"/>
      <c r="J6" s="75"/>
    </row>
    <row r="7" spans="1:10">
      <c r="F7" s="88"/>
      <c r="G7" s="88"/>
      <c r="I7" s="88"/>
      <c r="J7" s="75"/>
    </row>
    <row r="8" spans="1:10" ht="65.25" customHeight="1">
      <c r="A8" s="79"/>
      <c r="B8" s="328" t="s">
        <v>237</v>
      </c>
      <c r="C8" s="329"/>
      <c r="D8" s="330" t="s">
        <v>238</v>
      </c>
      <c r="E8" s="330"/>
      <c r="F8" s="330"/>
      <c r="G8" s="330"/>
      <c r="H8" s="330"/>
      <c r="I8" s="330"/>
      <c r="J8" s="75"/>
    </row>
    <row r="9" spans="1:10">
      <c r="F9" s="88"/>
      <c r="G9" s="88"/>
      <c r="I9" s="88"/>
      <c r="J9" s="75"/>
    </row>
    <row r="10" spans="1:10" ht="15" customHeight="1">
      <c r="A10" s="79"/>
      <c r="B10" s="328" t="s">
        <v>239</v>
      </c>
      <c r="C10" s="329"/>
      <c r="D10" s="337" t="s">
        <v>240</v>
      </c>
      <c r="E10" s="338"/>
      <c r="F10" s="338"/>
      <c r="G10" s="338"/>
      <c r="H10" s="338"/>
      <c r="I10" s="82"/>
      <c r="J10" s="75"/>
    </row>
    <row r="11" spans="1:10">
      <c r="F11" s="88"/>
      <c r="G11" s="88"/>
      <c r="I11" s="88"/>
      <c r="J11" s="75"/>
    </row>
    <row r="12" spans="1:10" ht="15" customHeight="1">
      <c r="A12" s="79"/>
      <c r="B12" s="328" t="s">
        <v>241</v>
      </c>
      <c r="C12" s="329"/>
      <c r="D12" s="337" t="s">
        <v>242</v>
      </c>
      <c r="E12" s="338"/>
      <c r="F12" s="338"/>
      <c r="G12" s="338"/>
      <c r="H12" s="338"/>
      <c r="I12" s="82"/>
      <c r="J12" s="75"/>
    </row>
    <row r="13" spans="1:10">
      <c r="C13" s="89"/>
      <c r="F13" s="88"/>
      <c r="G13" s="88"/>
      <c r="I13" s="88"/>
      <c r="J13" s="75"/>
    </row>
    <row r="14" spans="1:10" ht="19.5" customHeight="1">
      <c r="A14" s="79"/>
      <c r="B14" s="339" t="s">
        <v>243</v>
      </c>
      <c r="C14" s="340"/>
      <c r="D14" s="341" t="s">
        <v>244</v>
      </c>
      <c r="E14" s="341"/>
      <c r="F14" s="341"/>
      <c r="G14" s="341"/>
      <c r="H14" s="341"/>
      <c r="I14" s="82"/>
      <c r="J14" s="75"/>
    </row>
    <row r="15" spans="1:10" ht="16.5" customHeight="1">
      <c r="A15" s="79"/>
      <c r="B15" s="90"/>
      <c r="C15" s="85"/>
      <c r="D15" s="91"/>
      <c r="E15" s="91"/>
      <c r="F15" s="91"/>
      <c r="G15" s="91"/>
      <c r="H15" s="91"/>
      <c r="I15" s="82"/>
      <c r="J15" s="75"/>
    </row>
    <row r="16" spans="1:10" ht="29.45" customHeight="1">
      <c r="A16" s="79"/>
      <c r="B16" s="330" t="s">
        <v>245</v>
      </c>
      <c r="C16" s="329"/>
      <c r="D16" s="341" t="s">
        <v>246</v>
      </c>
      <c r="E16" s="341"/>
      <c r="F16" s="341"/>
      <c r="G16" s="341"/>
      <c r="H16" s="341"/>
      <c r="I16" s="82"/>
      <c r="J16" s="75"/>
    </row>
    <row r="17" spans="1:10" s="92" customFormat="1" ht="15" customHeight="1">
      <c r="A17" s="79"/>
      <c r="B17" s="84"/>
      <c r="C17" s="85"/>
      <c r="D17" s="86"/>
      <c r="E17" s="87"/>
      <c r="F17" s="87"/>
      <c r="G17" s="87"/>
      <c r="H17" s="87"/>
      <c r="I17" s="82"/>
    </row>
    <row r="18" spans="1:10" ht="15" customHeight="1">
      <c r="A18" s="79"/>
      <c r="B18" s="328" t="s">
        <v>247</v>
      </c>
      <c r="C18" s="329"/>
      <c r="D18" s="342" t="s">
        <v>248</v>
      </c>
      <c r="E18" s="338"/>
      <c r="F18" s="338"/>
      <c r="G18" s="338"/>
      <c r="H18" s="338"/>
      <c r="I18" s="82"/>
      <c r="J18" s="75"/>
    </row>
    <row r="19" spans="1:10" ht="15" customHeight="1">
      <c r="A19" s="79"/>
      <c r="B19" s="84"/>
      <c r="C19" s="85"/>
      <c r="D19" s="93"/>
      <c r="E19" s="87"/>
      <c r="F19" s="87"/>
      <c r="G19" s="87"/>
      <c r="H19" s="87"/>
      <c r="I19" s="82"/>
      <c r="J19" s="75"/>
    </row>
    <row r="20" spans="1:10" s="101" customFormat="1" ht="15" customHeight="1">
      <c r="A20" s="94"/>
      <c r="B20" s="94"/>
      <c r="C20" s="95"/>
      <c r="D20" s="96"/>
      <c r="E20" s="97"/>
      <c r="F20" s="98"/>
      <c r="G20" s="99"/>
      <c r="H20" s="99"/>
      <c r="I20" s="100"/>
    </row>
    <row r="21" spans="1:10" s="101" customFormat="1" ht="15" customHeight="1">
      <c r="A21" s="94"/>
      <c r="B21" s="94"/>
      <c r="C21" s="95"/>
      <c r="D21" s="96"/>
      <c r="E21" s="97"/>
      <c r="F21" s="98"/>
      <c r="G21" s="99"/>
      <c r="H21" s="99"/>
      <c r="I21" s="100"/>
    </row>
    <row r="22" spans="1:10" s="101" customFormat="1" ht="54" customHeight="1">
      <c r="A22" s="343" t="s">
        <v>527</v>
      </c>
      <c r="B22" s="344"/>
      <c r="C22" s="344"/>
      <c r="D22" s="344"/>
      <c r="E22" s="344"/>
      <c r="F22" s="344"/>
      <c r="G22" s="344"/>
      <c r="H22" s="344"/>
      <c r="I22" s="344"/>
    </row>
    <row r="23" spans="1:10" s="101" customFormat="1" ht="21" customHeight="1">
      <c r="A23" s="94"/>
      <c r="B23" s="94"/>
      <c r="C23" s="95"/>
      <c r="D23" s="96"/>
      <c r="E23" s="336"/>
      <c r="F23" s="336"/>
      <c r="G23" s="336"/>
      <c r="H23" s="336"/>
      <c r="I23" s="336"/>
    </row>
  </sheetData>
  <mergeCells count="19">
    <mergeCell ref="E23:I23"/>
    <mergeCell ref="B10:C10"/>
    <mergeCell ref="D10:H10"/>
    <mergeCell ref="B12:C12"/>
    <mergeCell ref="D12:H12"/>
    <mergeCell ref="B14:C14"/>
    <mergeCell ref="D14:H14"/>
    <mergeCell ref="B16:C16"/>
    <mergeCell ref="D16:H16"/>
    <mergeCell ref="B18:C18"/>
    <mergeCell ref="D18:H18"/>
    <mergeCell ref="A22:I22"/>
    <mergeCell ref="B8:C8"/>
    <mergeCell ref="D8:I8"/>
    <mergeCell ref="E2:I2"/>
    <mergeCell ref="B4:C4"/>
    <mergeCell ref="D4:I4"/>
    <mergeCell ref="B6:C6"/>
    <mergeCell ref="D6:H6"/>
  </mergeCells>
  <pageMargins left="0.78740157480314965" right="0.39370078740157483" top="0.23622047244094491" bottom="0.55118110236220474" header="0.15748031496062992" footer="0.27559055118110237"/>
  <pageSetup paperSize="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SheetLayoutView="100" workbookViewId="0">
      <selection activeCell="G2" sqref="G2:J2"/>
    </sheetView>
  </sheetViews>
  <sheetFormatPr defaultRowHeight="15"/>
  <cols>
    <col min="1" max="1" width="3.85546875" style="69" customWidth="1"/>
    <col min="2" max="2" width="3.5703125" style="69" customWidth="1"/>
    <col min="3" max="3" width="34.42578125" style="70" customWidth="1"/>
    <col min="4" max="4" width="10.140625" style="71" customWidth="1"/>
    <col min="5" max="5" width="4.5703125" style="75" customWidth="1"/>
    <col min="6" max="6" width="7.5703125" style="88" customWidth="1"/>
    <col min="7" max="7" width="3.7109375" style="88" customWidth="1"/>
    <col min="8" max="8" width="5.5703125" style="73" customWidth="1"/>
    <col min="9" max="9" width="14.5703125" style="73" customWidth="1"/>
    <col min="10" max="10" width="12.7109375" style="88" customWidth="1"/>
    <col min="11" max="11" width="14.42578125" style="75" customWidth="1"/>
    <col min="12" max="16384" width="9.140625" style="75"/>
  </cols>
  <sheetData>
    <row r="1" spans="1:10">
      <c r="A1" s="69" t="s">
        <v>231</v>
      </c>
      <c r="E1" s="71"/>
      <c r="F1" s="102"/>
      <c r="G1" s="103"/>
      <c r="H1" s="104"/>
      <c r="I1" s="347"/>
      <c r="J1" s="347"/>
    </row>
    <row r="2" spans="1:10">
      <c r="A2" s="76"/>
      <c r="B2" s="76"/>
      <c r="C2" s="77"/>
      <c r="D2" s="78"/>
      <c r="E2" s="78"/>
      <c r="F2" s="105"/>
      <c r="G2" s="331"/>
      <c r="H2" s="331"/>
      <c r="I2" s="331"/>
      <c r="J2" s="331"/>
    </row>
    <row r="3" spans="1:10" ht="15" customHeight="1">
      <c r="A3" s="79"/>
      <c r="B3" s="79"/>
      <c r="D3" s="80"/>
      <c r="E3" s="81"/>
      <c r="F3" s="82"/>
      <c r="G3" s="82"/>
      <c r="H3" s="83"/>
      <c r="I3" s="106"/>
      <c r="J3" s="82"/>
    </row>
    <row r="4" spans="1:10" ht="15.75">
      <c r="B4" s="348" t="s">
        <v>249</v>
      </c>
      <c r="C4" s="349"/>
    </row>
    <row r="5" spans="1:10">
      <c r="B5" s="107"/>
      <c r="C5" s="108"/>
    </row>
    <row r="6" spans="1:10" ht="34.5" customHeight="1">
      <c r="A6" s="109"/>
      <c r="B6" s="109" t="s">
        <v>15</v>
      </c>
      <c r="C6" s="350" t="s">
        <v>250</v>
      </c>
      <c r="D6" s="351"/>
      <c r="E6" s="351"/>
      <c r="F6" s="351"/>
      <c r="G6" s="351"/>
      <c r="H6" s="351"/>
      <c r="I6" s="351"/>
    </row>
    <row r="7" spans="1:10" s="92" customFormat="1" ht="18" customHeight="1">
      <c r="A7" s="110"/>
      <c r="B7" s="111" t="s">
        <v>251</v>
      </c>
      <c r="C7" s="345" t="s">
        <v>252</v>
      </c>
      <c r="D7" s="346"/>
      <c r="E7" s="346"/>
      <c r="F7" s="346"/>
      <c r="G7" s="346"/>
      <c r="H7" s="346"/>
      <c r="I7" s="346"/>
      <c r="J7" s="88"/>
    </row>
    <row r="8" spans="1:10" s="92" customFormat="1" ht="15" customHeight="1">
      <c r="A8" s="110"/>
      <c r="B8" s="111" t="s">
        <v>251</v>
      </c>
      <c r="C8" s="345" t="s">
        <v>253</v>
      </c>
      <c r="D8" s="346"/>
      <c r="E8" s="346"/>
      <c r="F8" s="346"/>
      <c r="G8" s="346"/>
      <c r="H8" s="346"/>
      <c r="I8" s="346"/>
      <c r="J8" s="88"/>
    </row>
    <row r="9" spans="1:10" s="92" customFormat="1" ht="16.5" customHeight="1">
      <c r="A9" s="110"/>
      <c r="B9" s="111" t="s">
        <v>251</v>
      </c>
      <c r="C9" s="345" t="s">
        <v>254</v>
      </c>
      <c r="D9" s="346"/>
      <c r="E9" s="346"/>
      <c r="F9" s="346"/>
      <c r="G9" s="346"/>
      <c r="H9" s="346"/>
      <c r="I9" s="346"/>
      <c r="J9" s="88"/>
    </row>
    <row r="10" spans="1:10" s="92" customFormat="1" ht="29.25" customHeight="1">
      <c r="A10" s="110"/>
      <c r="B10" s="111" t="s">
        <v>251</v>
      </c>
      <c r="C10" s="345" t="s">
        <v>255</v>
      </c>
      <c r="D10" s="346"/>
      <c r="E10" s="346"/>
      <c r="F10" s="346"/>
      <c r="G10" s="346"/>
      <c r="H10" s="346"/>
      <c r="I10" s="346"/>
      <c r="J10" s="88"/>
    </row>
    <row r="11" spans="1:10" s="92" customFormat="1" ht="15.75" customHeight="1">
      <c r="A11" s="110"/>
      <c r="B11" s="111" t="s">
        <v>251</v>
      </c>
      <c r="C11" s="345" t="s">
        <v>256</v>
      </c>
      <c r="D11" s="346"/>
      <c r="E11" s="346"/>
      <c r="F11" s="346"/>
      <c r="G11" s="346"/>
      <c r="H11" s="346"/>
      <c r="I11" s="346"/>
      <c r="J11" s="88"/>
    </row>
    <row r="12" spans="1:10" s="92" customFormat="1" ht="15" customHeight="1">
      <c r="A12" s="110"/>
      <c r="B12" s="112" t="s">
        <v>251</v>
      </c>
      <c r="C12" s="345" t="s">
        <v>257</v>
      </c>
      <c r="D12" s="351"/>
      <c r="E12" s="351"/>
      <c r="F12" s="351"/>
      <c r="G12" s="351"/>
      <c r="H12" s="351"/>
      <c r="I12" s="351"/>
      <c r="J12" s="88"/>
    </row>
    <row r="13" spans="1:10" s="92" customFormat="1" ht="15" customHeight="1">
      <c r="A13" s="110"/>
      <c r="B13" s="111" t="s">
        <v>251</v>
      </c>
      <c r="C13" s="345" t="s">
        <v>258</v>
      </c>
      <c r="D13" s="346"/>
      <c r="E13" s="346"/>
      <c r="F13" s="346"/>
      <c r="G13" s="346"/>
      <c r="H13" s="346"/>
      <c r="I13" s="346"/>
      <c r="J13" s="88"/>
    </row>
    <row r="14" spans="1:10" s="92" customFormat="1" ht="15" customHeight="1">
      <c r="A14" s="110"/>
      <c r="B14" s="111" t="s">
        <v>251</v>
      </c>
      <c r="C14" s="345" t="s">
        <v>259</v>
      </c>
      <c r="D14" s="346"/>
      <c r="E14" s="346"/>
      <c r="F14" s="346"/>
      <c r="G14" s="346"/>
      <c r="H14" s="346"/>
      <c r="I14" s="346"/>
      <c r="J14" s="88"/>
    </row>
    <row r="15" spans="1:10" s="92" customFormat="1" ht="15" customHeight="1">
      <c r="A15" s="110"/>
      <c r="B15" s="111" t="s">
        <v>251</v>
      </c>
      <c r="C15" s="345" t="s">
        <v>260</v>
      </c>
      <c r="D15" s="346"/>
      <c r="E15" s="346"/>
      <c r="F15" s="346"/>
      <c r="G15" s="346"/>
      <c r="H15" s="346"/>
      <c r="I15" s="346"/>
      <c r="J15" s="88"/>
    </row>
    <row r="16" spans="1:10">
      <c r="A16" s="109"/>
      <c r="B16" s="113"/>
      <c r="C16" s="113"/>
      <c r="D16" s="112"/>
      <c r="E16" s="114"/>
      <c r="F16" s="115"/>
      <c r="G16" s="115"/>
      <c r="H16" s="116"/>
      <c r="I16" s="116"/>
    </row>
    <row r="17" spans="1:10" ht="34.5" customHeight="1">
      <c r="A17" s="109"/>
      <c r="B17" s="109" t="s">
        <v>16</v>
      </c>
      <c r="C17" s="350" t="s">
        <v>261</v>
      </c>
      <c r="D17" s="351"/>
      <c r="E17" s="351"/>
      <c r="F17" s="351"/>
      <c r="G17" s="351"/>
      <c r="H17" s="351"/>
      <c r="I17" s="351"/>
    </row>
    <row r="18" spans="1:10" s="92" customFormat="1" ht="47.25" customHeight="1">
      <c r="A18" s="110"/>
      <c r="B18" s="111" t="s">
        <v>251</v>
      </c>
      <c r="C18" s="345" t="s">
        <v>262</v>
      </c>
      <c r="D18" s="346"/>
      <c r="E18" s="346"/>
      <c r="F18" s="346"/>
      <c r="G18" s="346"/>
      <c r="H18" s="346"/>
      <c r="I18" s="346"/>
      <c r="J18" s="88"/>
    </row>
    <row r="19" spans="1:10" s="92" customFormat="1" ht="31.5" customHeight="1">
      <c r="A19" s="110"/>
      <c r="B19" s="111" t="s">
        <v>251</v>
      </c>
      <c r="C19" s="345" t="s">
        <v>263</v>
      </c>
      <c r="D19" s="346"/>
      <c r="E19" s="346"/>
      <c r="F19" s="346"/>
      <c r="G19" s="346"/>
      <c r="H19" s="346"/>
      <c r="I19" s="346"/>
      <c r="J19" s="88"/>
    </row>
    <row r="20" spans="1:10" s="92" customFormat="1" ht="31.5" customHeight="1">
      <c r="A20" s="110"/>
      <c r="B20" s="111" t="s">
        <v>251</v>
      </c>
      <c r="C20" s="345" t="s">
        <v>264</v>
      </c>
      <c r="D20" s="346"/>
      <c r="E20" s="346"/>
      <c r="F20" s="346"/>
      <c r="G20" s="346"/>
      <c r="H20" s="346"/>
      <c r="I20" s="346"/>
      <c r="J20" s="88"/>
    </row>
    <row r="21" spans="1:10" s="92" customFormat="1" ht="48" customHeight="1">
      <c r="A21" s="110"/>
      <c r="B21" s="111" t="s">
        <v>251</v>
      </c>
      <c r="C21" s="345" t="s">
        <v>265</v>
      </c>
      <c r="D21" s="346"/>
      <c r="E21" s="346"/>
      <c r="F21" s="346"/>
      <c r="G21" s="346"/>
      <c r="H21" s="346"/>
      <c r="I21" s="346"/>
      <c r="J21" s="88"/>
    </row>
    <row r="22" spans="1:10">
      <c r="A22" s="109"/>
      <c r="B22" s="113"/>
      <c r="C22" s="113"/>
      <c r="D22" s="112"/>
      <c r="E22" s="114"/>
      <c r="F22" s="115"/>
      <c r="G22" s="115"/>
      <c r="H22" s="116"/>
      <c r="I22" s="116"/>
    </row>
    <row r="23" spans="1:10" ht="32.25" customHeight="1">
      <c r="A23" s="109"/>
      <c r="B23" s="109" t="s">
        <v>10</v>
      </c>
      <c r="C23" s="350" t="s">
        <v>266</v>
      </c>
      <c r="D23" s="351"/>
      <c r="E23" s="351"/>
      <c r="F23" s="351"/>
      <c r="G23" s="351"/>
      <c r="H23" s="351"/>
      <c r="I23" s="351"/>
    </row>
    <row r="24" spans="1:10" s="92" customFormat="1" ht="15.75" customHeight="1">
      <c r="A24" s="110"/>
      <c r="B24" s="111" t="s">
        <v>251</v>
      </c>
      <c r="C24" s="345" t="s">
        <v>267</v>
      </c>
      <c r="D24" s="346"/>
      <c r="E24" s="346"/>
      <c r="F24" s="346"/>
      <c r="G24" s="346"/>
      <c r="H24" s="346"/>
      <c r="I24" s="346"/>
      <c r="J24" s="88"/>
    </row>
    <row r="25" spans="1:10" s="92" customFormat="1" ht="46.5" customHeight="1">
      <c r="A25" s="110"/>
      <c r="B25" s="111" t="s">
        <v>251</v>
      </c>
      <c r="C25" s="345" t="s">
        <v>268</v>
      </c>
      <c r="D25" s="346"/>
      <c r="E25" s="346"/>
      <c r="F25" s="346"/>
      <c r="G25" s="346"/>
      <c r="H25" s="346"/>
      <c r="I25" s="346"/>
      <c r="J25" s="88"/>
    </row>
    <row r="26" spans="1:10" s="92" customFormat="1" ht="30" customHeight="1">
      <c r="A26" s="110"/>
      <c r="B26" s="111" t="s">
        <v>251</v>
      </c>
      <c r="C26" s="345" t="s">
        <v>269</v>
      </c>
      <c r="D26" s="346"/>
      <c r="E26" s="346"/>
      <c r="F26" s="346"/>
      <c r="G26" s="346"/>
      <c r="H26" s="346"/>
      <c r="I26" s="346"/>
      <c r="J26" s="88"/>
    </row>
    <row r="27" spans="1:10" s="92" customFormat="1" ht="25.5" customHeight="1">
      <c r="A27" s="110"/>
      <c r="B27" s="111" t="s">
        <v>251</v>
      </c>
      <c r="C27" s="345" t="s">
        <v>270</v>
      </c>
      <c r="D27" s="346"/>
      <c r="E27" s="346"/>
      <c r="F27" s="346"/>
      <c r="G27" s="346"/>
      <c r="H27" s="346"/>
      <c r="I27" s="346"/>
      <c r="J27" s="88"/>
    </row>
    <row r="28" spans="1:10">
      <c r="A28" s="109"/>
      <c r="B28" s="113"/>
      <c r="C28" s="113"/>
      <c r="D28" s="112"/>
      <c r="E28" s="114"/>
      <c r="F28" s="115"/>
      <c r="G28" s="115"/>
      <c r="H28" s="116"/>
      <c r="I28" s="116"/>
    </row>
    <row r="29" spans="1:10" ht="47.25" customHeight="1">
      <c r="A29" s="109"/>
      <c r="B29" s="109" t="s">
        <v>12</v>
      </c>
      <c r="C29" s="350" t="s">
        <v>271</v>
      </c>
      <c r="D29" s="351"/>
      <c r="E29" s="351"/>
      <c r="F29" s="351"/>
      <c r="G29" s="351"/>
      <c r="H29" s="351"/>
      <c r="I29" s="351"/>
    </row>
    <row r="30" spans="1:10">
      <c r="A30" s="109"/>
      <c r="B30" s="113"/>
      <c r="C30" s="113"/>
      <c r="D30" s="112"/>
      <c r="E30" s="114"/>
      <c r="F30" s="115"/>
      <c r="G30" s="115"/>
      <c r="H30" s="116"/>
      <c r="I30" s="116"/>
    </row>
    <row r="31" spans="1:10" ht="18.75" customHeight="1">
      <c r="A31" s="109"/>
      <c r="B31" s="109" t="s">
        <v>13</v>
      </c>
      <c r="C31" s="350" t="s">
        <v>272</v>
      </c>
      <c r="D31" s="351"/>
      <c r="E31" s="351"/>
      <c r="F31" s="351"/>
      <c r="G31" s="351"/>
      <c r="H31" s="351"/>
      <c r="I31" s="351"/>
    </row>
    <row r="32" spans="1:10">
      <c r="A32" s="109"/>
      <c r="B32" s="113"/>
      <c r="C32" s="113"/>
      <c r="D32" s="112"/>
      <c r="E32" s="114"/>
      <c r="F32" s="115"/>
      <c r="G32" s="115"/>
      <c r="H32" s="116"/>
      <c r="I32" s="116"/>
    </row>
    <row r="33" spans="1:9" ht="33" customHeight="1">
      <c r="A33" s="109"/>
      <c r="B33" s="109" t="s">
        <v>14</v>
      </c>
      <c r="C33" s="350" t="s">
        <v>273</v>
      </c>
      <c r="D33" s="351"/>
      <c r="E33" s="351"/>
      <c r="F33" s="351"/>
      <c r="G33" s="351"/>
      <c r="H33" s="351"/>
      <c r="I33" s="351"/>
    </row>
    <row r="34" spans="1:9" s="88" customFormat="1">
      <c r="A34" s="109"/>
      <c r="B34" s="113"/>
      <c r="C34" s="113"/>
      <c r="D34" s="112"/>
      <c r="E34" s="114"/>
      <c r="F34" s="115"/>
      <c r="G34" s="115"/>
      <c r="H34" s="116"/>
      <c r="I34" s="116"/>
    </row>
    <row r="35" spans="1:9" s="88" customFormat="1" ht="48.75" customHeight="1">
      <c r="A35" s="109"/>
      <c r="B35" s="109" t="s">
        <v>8</v>
      </c>
      <c r="C35" s="350" t="s">
        <v>274</v>
      </c>
      <c r="D35" s="351"/>
      <c r="E35" s="351"/>
      <c r="F35" s="351"/>
      <c r="G35" s="351"/>
      <c r="H35" s="351"/>
      <c r="I35" s="351"/>
    </row>
    <row r="36" spans="1:9" s="88" customFormat="1">
      <c r="A36" s="109"/>
      <c r="B36" s="113"/>
      <c r="C36" s="113"/>
      <c r="D36" s="112"/>
      <c r="E36" s="114"/>
      <c r="F36" s="115"/>
      <c r="G36" s="115"/>
      <c r="H36" s="116"/>
      <c r="I36" s="116"/>
    </row>
    <row r="37" spans="1:9" s="88" customFormat="1" ht="27.75" customHeight="1">
      <c r="A37" s="109"/>
      <c r="B37" s="109"/>
      <c r="C37" s="117"/>
      <c r="D37" s="114"/>
      <c r="E37" s="114"/>
      <c r="F37" s="114"/>
      <c r="G37" s="114"/>
      <c r="H37" s="114"/>
      <c r="I37" s="114"/>
    </row>
    <row r="38" spans="1:9" s="88" customFormat="1" ht="29.25" customHeight="1">
      <c r="A38" s="69"/>
      <c r="B38" s="69"/>
      <c r="C38" s="70"/>
      <c r="D38" s="118"/>
      <c r="E38" s="118"/>
      <c r="F38" s="118"/>
      <c r="G38" s="118"/>
      <c r="H38" s="118"/>
      <c r="I38" s="118"/>
    </row>
  </sheetData>
  <mergeCells count="27">
    <mergeCell ref="C31:I31"/>
    <mergeCell ref="C33:I33"/>
    <mergeCell ref="C35:I35"/>
    <mergeCell ref="C23:I23"/>
    <mergeCell ref="C24:I24"/>
    <mergeCell ref="C25:I25"/>
    <mergeCell ref="C26:I26"/>
    <mergeCell ref="C27:I27"/>
    <mergeCell ref="C29:I29"/>
    <mergeCell ref="C21:I21"/>
    <mergeCell ref="C9:I9"/>
    <mergeCell ref="C10:I10"/>
    <mergeCell ref="C11:I11"/>
    <mergeCell ref="C12:I12"/>
    <mergeCell ref="C13:I13"/>
    <mergeCell ref="C14:I14"/>
    <mergeCell ref="C15:I15"/>
    <mergeCell ref="C17:I17"/>
    <mergeCell ref="C18:I18"/>
    <mergeCell ref="C19:I19"/>
    <mergeCell ref="C20:I20"/>
    <mergeCell ref="C8:I8"/>
    <mergeCell ref="I1:J1"/>
    <mergeCell ref="G2:J2"/>
    <mergeCell ref="B4:C4"/>
    <mergeCell ref="C6:I6"/>
    <mergeCell ref="C7:I7"/>
  </mergeCells>
  <pageMargins left="0.78740157480314965" right="0.39370078740157483" top="0.23622047244094491" bottom="0.55118110236220474" header="0.15748031496062992" footer="0.27559055118110237"/>
  <pageSetup paperSize="9" scale="91" firstPageNumber="2" fitToHeight="0" orientation="portrait" useFirstPageNumber="1" r:id="rId1"/>
  <headerFooter alignWithMargins="0">
    <oddFooter>&amp;C&amp;9Stranica &amp;P od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showOutlineSymbols="0" topLeftCell="A16" zoomScaleSheetLayoutView="55" zoomScalePageLayoutView="85" workbookViewId="0">
      <selection activeCell="H14" sqref="H14"/>
    </sheetView>
  </sheetViews>
  <sheetFormatPr defaultRowHeight="15"/>
  <cols>
    <col min="1" max="1" width="3.7109375" style="135" customWidth="1"/>
    <col min="2" max="2" width="1.28515625" style="135" customWidth="1"/>
    <col min="3" max="3" width="33.7109375" style="135" customWidth="1"/>
    <col min="4" max="4" width="8.7109375" style="135" customWidth="1"/>
    <col min="5" max="5" width="6.140625" style="135" customWidth="1"/>
    <col min="6" max="6" width="6.7109375" style="135" customWidth="1"/>
    <col min="7" max="7" width="3" style="135" customWidth="1"/>
    <col min="8" max="8" width="11.28515625" style="135" customWidth="1"/>
    <col min="9" max="9" width="5.140625" style="135" customWidth="1"/>
    <col min="10" max="10" width="14.7109375" style="135" customWidth="1"/>
    <col min="11" max="11" width="14.42578125" style="135" customWidth="1"/>
    <col min="12" max="16384" width="9.140625" style="135"/>
  </cols>
  <sheetData>
    <row r="1" spans="1:10" s="123" customFormat="1" ht="15" customHeight="1">
      <c r="A1" s="79"/>
      <c r="B1" s="119"/>
      <c r="C1" s="120"/>
      <c r="D1" s="121"/>
      <c r="E1" s="121"/>
      <c r="F1" s="122"/>
      <c r="G1" s="122"/>
      <c r="H1" s="355"/>
      <c r="I1" s="355"/>
      <c r="J1" s="355"/>
    </row>
    <row r="2" spans="1:10" s="123" customFormat="1" ht="15" customHeight="1">
      <c r="A2" s="124"/>
      <c r="B2" s="125"/>
      <c r="C2" s="126"/>
      <c r="D2" s="126"/>
      <c r="E2" s="126"/>
      <c r="F2" s="356"/>
      <c r="G2" s="356"/>
      <c r="H2" s="356"/>
      <c r="I2" s="356"/>
      <c r="J2" s="356"/>
    </row>
    <row r="3" spans="1:10" s="123" customFormat="1" ht="15" customHeight="1">
      <c r="A3" s="127"/>
      <c r="B3" s="128"/>
      <c r="C3" s="129"/>
      <c r="D3" s="129"/>
      <c r="E3" s="129"/>
      <c r="F3" s="130"/>
      <c r="G3" s="130"/>
      <c r="H3" s="131"/>
      <c r="I3" s="129"/>
      <c r="J3" s="132"/>
    </row>
    <row r="4" spans="1:10" ht="37.5" customHeight="1">
      <c r="A4" s="133">
        <v>1</v>
      </c>
      <c r="B4" s="134"/>
      <c r="C4" s="357" t="s">
        <v>275</v>
      </c>
      <c r="D4" s="357"/>
      <c r="E4" s="357"/>
      <c r="F4" s="357"/>
      <c r="G4" s="357"/>
      <c r="H4" s="357"/>
      <c r="I4" s="357"/>
      <c r="J4" s="357"/>
    </row>
    <row r="5" spans="1:10" ht="16.5" customHeight="1">
      <c r="A5" s="133"/>
      <c r="B5" s="134"/>
      <c r="C5" s="271"/>
      <c r="D5" s="271"/>
      <c r="E5" s="271"/>
      <c r="F5" s="271"/>
      <c r="G5" s="271"/>
      <c r="H5" s="271"/>
      <c r="I5" s="271"/>
      <c r="J5" s="271"/>
    </row>
    <row r="6" spans="1:10" ht="58.5" customHeight="1">
      <c r="A6" s="352" t="s">
        <v>276</v>
      </c>
      <c r="B6" s="352"/>
      <c r="C6" s="353" t="s">
        <v>528</v>
      </c>
      <c r="D6" s="354"/>
      <c r="E6" s="354"/>
      <c r="F6" s="354"/>
      <c r="G6" s="354"/>
      <c r="H6" s="354"/>
      <c r="I6" s="354"/>
      <c r="J6" s="354"/>
    </row>
    <row r="7" spans="1:10" ht="17.100000000000001" customHeight="1">
      <c r="A7" s="127"/>
      <c r="B7" s="136" t="s">
        <v>277</v>
      </c>
      <c r="C7" s="358" t="s">
        <v>278</v>
      </c>
      <c r="D7" s="358"/>
      <c r="E7" s="358"/>
      <c r="F7" s="358"/>
      <c r="G7" s="358"/>
      <c r="H7" s="358"/>
      <c r="I7" s="131" t="s">
        <v>279</v>
      </c>
      <c r="J7" s="137"/>
    </row>
    <row r="8" spans="1:10" ht="17.100000000000001" customHeight="1">
      <c r="A8" s="127"/>
      <c r="B8" s="136" t="s">
        <v>277</v>
      </c>
      <c r="C8" s="358" t="s">
        <v>280</v>
      </c>
      <c r="D8" s="358"/>
      <c r="E8" s="358"/>
      <c r="F8" s="358"/>
      <c r="G8" s="358"/>
      <c r="H8" s="358"/>
      <c r="I8" s="131" t="s">
        <v>279</v>
      </c>
      <c r="J8" s="137"/>
    </row>
    <row r="9" spans="1:10" ht="17.100000000000001" customHeight="1">
      <c r="A9" s="127"/>
      <c r="B9" s="136" t="s">
        <v>277</v>
      </c>
      <c r="C9" s="358" t="s">
        <v>281</v>
      </c>
      <c r="D9" s="358"/>
      <c r="E9" s="358"/>
      <c r="F9" s="358"/>
      <c r="G9" s="358"/>
      <c r="H9" s="358"/>
      <c r="I9" s="131" t="s">
        <v>282</v>
      </c>
      <c r="J9" s="137"/>
    </row>
    <row r="10" spans="1:10" ht="17.100000000000001" customHeight="1">
      <c r="A10" s="127"/>
      <c r="B10" s="136" t="s">
        <v>277</v>
      </c>
      <c r="C10" s="358" t="s">
        <v>283</v>
      </c>
      <c r="D10" s="358"/>
      <c r="E10" s="358"/>
      <c r="F10" s="358"/>
      <c r="G10" s="358"/>
      <c r="H10" s="358"/>
      <c r="I10" s="131" t="s">
        <v>284</v>
      </c>
      <c r="J10" s="137"/>
    </row>
    <row r="11" spans="1:10" ht="17.100000000000001" customHeight="1">
      <c r="A11" s="127"/>
      <c r="B11" s="136" t="s">
        <v>277</v>
      </c>
      <c r="C11" s="358" t="s">
        <v>285</v>
      </c>
      <c r="D11" s="358"/>
      <c r="E11" s="358"/>
      <c r="F11" s="358"/>
      <c r="G11" s="358"/>
      <c r="H11" s="358"/>
      <c r="I11" s="131" t="s">
        <v>279</v>
      </c>
      <c r="J11" s="137"/>
    </row>
    <row r="12" spans="1:10" ht="17.100000000000001" customHeight="1">
      <c r="A12" s="127"/>
      <c r="B12" s="136" t="s">
        <v>277</v>
      </c>
      <c r="C12" s="358" t="s">
        <v>286</v>
      </c>
      <c r="D12" s="358"/>
      <c r="E12" s="358"/>
      <c r="F12" s="358"/>
      <c r="G12" s="358"/>
      <c r="H12" s="358"/>
      <c r="I12" s="131"/>
      <c r="J12" s="137"/>
    </row>
    <row r="13" spans="1:10" ht="12.75" customHeight="1">
      <c r="A13" s="127"/>
      <c r="B13" s="136"/>
      <c r="C13" s="272"/>
      <c r="D13" s="272"/>
      <c r="E13" s="272"/>
      <c r="F13" s="272"/>
      <c r="G13" s="272"/>
      <c r="H13" s="272"/>
      <c r="I13" s="131"/>
      <c r="J13" s="137"/>
    </row>
    <row r="14" spans="1:10" ht="15.75">
      <c r="A14" s="138"/>
      <c r="B14" s="139"/>
      <c r="C14" s="140"/>
      <c r="D14" s="275" t="s">
        <v>204</v>
      </c>
      <c r="E14" s="142">
        <v>1</v>
      </c>
      <c r="F14" s="143"/>
      <c r="G14" s="144" t="s">
        <v>287</v>
      </c>
      <c r="H14" s="314"/>
      <c r="I14" s="146" t="s">
        <v>4</v>
      </c>
      <c r="J14" s="305">
        <f>E14*H14</f>
        <v>0</v>
      </c>
    </row>
    <row r="15" spans="1:10" ht="15.75">
      <c r="A15" s="138"/>
      <c r="B15" s="139"/>
      <c r="C15" s="140"/>
      <c r="D15" s="148"/>
      <c r="E15" s="149"/>
      <c r="F15" s="150"/>
      <c r="G15" s="140"/>
      <c r="H15" s="151"/>
      <c r="I15" s="152"/>
      <c r="J15" s="150"/>
    </row>
    <row r="16" spans="1:10" ht="37.5" customHeight="1">
      <c r="A16" s="352" t="s">
        <v>288</v>
      </c>
      <c r="B16" s="352"/>
      <c r="C16" s="353" t="s">
        <v>529</v>
      </c>
      <c r="D16" s="354"/>
      <c r="E16" s="354"/>
      <c r="F16" s="354"/>
      <c r="G16" s="354"/>
      <c r="H16" s="354"/>
      <c r="I16" s="354"/>
      <c r="J16" s="354"/>
    </row>
    <row r="17" spans="1:10" ht="15.75">
      <c r="A17" s="138"/>
      <c r="B17" s="139"/>
      <c r="C17" s="140"/>
      <c r="D17" s="141" t="s">
        <v>289</v>
      </c>
      <c r="E17" s="142">
        <v>40</v>
      </c>
      <c r="F17" s="153"/>
      <c r="G17" s="144" t="s">
        <v>287</v>
      </c>
      <c r="H17" s="314"/>
      <c r="I17" s="146" t="s">
        <v>4</v>
      </c>
      <c r="J17" s="305">
        <f>E17*H17</f>
        <v>0</v>
      </c>
    </row>
    <row r="18" spans="1:10" ht="15.75">
      <c r="A18" s="138"/>
      <c r="B18" s="139"/>
      <c r="C18" s="140"/>
      <c r="D18" s="148"/>
      <c r="E18" s="149"/>
      <c r="F18" s="155"/>
      <c r="G18" s="140"/>
      <c r="H18" s="151"/>
      <c r="I18" s="152"/>
      <c r="J18" s="155"/>
    </row>
    <row r="19" spans="1:10" ht="34.5" customHeight="1">
      <c r="A19" s="352" t="s">
        <v>290</v>
      </c>
      <c r="B19" s="352"/>
      <c r="C19" s="353" t="s">
        <v>530</v>
      </c>
      <c r="D19" s="354"/>
      <c r="E19" s="354"/>
      <c r="F19" s="354"/>
      <c r="G19" s="354"/>
      <c r="H19" s="354"/>
      <c r="I19" s="354"/>
      <c r="J19" s="354"/>
    </row>
    <row r="20" spans="1:10" ht="15.75">
      <c r="A20" s="138"/>
      <c r="B20" s="139"/>
      <c r="C20" s="140"/>
      <c r="D20" s="141" t="s">
        <v>289</v>
      </c>
      <c r="E20" s="142">
        <v>40</v>
      </c>
      <c r="F20" s="153"/>
      <c r="G20" s="144" t="s">
        <v>287</v>
      </c>
      <c r="H20" s="314"/>
      <c r="I20" s="146" t="s">
        <v>4</v>
      </c>
      <c r="J20" s="305">
        <f>E20*H20</f>
        <v>0</v>
      </c>
    </row>
    <row r="21" spans="1:10" ht="15.75">
      <c r="A21" s="138"/>
      <c r="B21" s="139"/>
      <c r="C21" s="140"/>
      <c r="D21" s="148"/>
      <c r="E21" s="149"/>
      <c r="F21" s="155"/>
      <c r="G21" s="140"/>
      <c r="H21" s="151"/>
      <c r="I21" s="152"/>
      <c r="J21" s="155"/>
    </row>
    <row r="22" spans="1:10" ht="32.25" customHeight="1">
      <c r="A22" s="352" t="s">
        <v>291</v>
      </c>
      <c r="B22" s="352"/>
      <c r="C22" s="353" t="s">
        <v>531</v>
      </c>
      <c r="D22" s="354"/>
      <c r="E22" s="354"/>
      <c r="F22" s="354"/>
      <c r="G22" s="354"/>
      <c r="H22" s="354"/>
      <c r="I22" s="354"/>
      <c r="J22" s="354"/>
    </row>
    <row r="23" spans="1:10" ht="15.75">
      <c r="A23" s="138"/>
      <c r="B23" s="139"/>
      <c r="C23" s="140"/>
      <c r="D23" s="141" t="s">
        <v>289</v>
      </c>
      <c r="E23" s="142">
        <v>80</v>
      </c>
      <c r="F23" s="153"/>
      <c r="G23" s="144" t="s">
        <v>287</v>
      </c>
      <c r="H23" s="314"/>
      <c r="I23" s="146" t="s">
        <v>4</v>
      </c>
      <c r="J23" s="305">
        <f>E23*H23</f>
        <v>0</v>
      </c>
    </row>
    <row r="24" spans="1:10" ht="15.75">
      <c r="A24" s="138"/>
      <c r="B24" s="139"/>
      <c r="C24" s="140"/>
      <c r="D24" s="148"/>
      <c r="E24" s="149"/>
      <c r="F24" s="155"/>
      <c r="G24" s="140"/>
      <c r="H24" s="151"/>
      <c r="I24" s="152"/>
      <c r="J24" s="155"/>
    </row>
    <row r="25" spans="1:10" ht="53.25" customHeight="1">
      <c r="A25" s="352" t="s">
        <v>292</v>
      </c>
      <c r="B25" s="352"/>
      <c r="C25" s="353" t="s">
        <v>532</v>
      </c>
      <c r="D25" s="354"/>
      <c r="E25" s="354"/>
      <c r="F25" s="354"/>
      <c r="G25" s="354"/>
      <c r="H25" s="354"/>
      <c r="I25" s="354"/>
      <c r="J25" s="354"/>
    </row>
    <row r="26" spans="1:10" ht="15.75">
      <c r="A26" s="138"/>
      <c r="B26" s="139"/>
      <c r="C26" s="140"/>
      <c r="D26" s="141" t="s">
        <v>5</v>
      </c>
      <c r="E26" s="142">
        <v>1</v>
      </c>
      <c r="F26" s="153"/>
      <c r="G26" s="144" t="s">
        <v>287</v>
      </c>
      <c r="H26" s="314"/>
      <c r="I26" s="146" t="s">
        <v>4</v>
      </c>
      <c r="J26" s="305">
        <f>E26*H26</f>
        <v>0</v>
      </c>
    </row>
    <row r="27" spans="1:10" ht="15.75">
      <c r="A27" s="138"/>
      <c r="B27" s="139"/>
      <c r="C27" s="140"/>
      <c r="D27" s="148"/>
      <c r="E27" s="149"/>
      <c r="F27" s="155"/>
      <c r="G27" s="140"/>
      <c r="H27" s="151"/>
      <c r="I27" s="152"/>
      <c r="J27" s="155"/>
    </row>
    <row r="28" spans="1:10" ht="48.75" customHeight="1">
      <c r="A28" s="352" t="s">
        <v>293</v>
      </c>
      <c r="B28" s="352"/>
      <c r="C28" s="353" t="s">
        <v>533</v>
      </c>
      <c r="D28" s="354"/>
      <c r="E28" s="354"/>
      <c r="F28" s="354"/>
      <c r="G28" s="354"/>
      <c r="H28" s="354"/>
      <c r="I28" s="354"/>
      <c r="J28" s="354"/>
    </row>
    <row r="29" spans="1:10" ht="15.75">
      <c r="A29" s="138"/>
      <c r="B29" s="139"/>
      <c r="C29" s="140"/>
      <c r="D29" s="141" t="s">
        <v>5</v>
      </c>
      <c r="E29" s="142">
        <v>1</v>
      </c>
      <c r="F29" s="153"/>
      <c r="G29" s="144" t="s">
        <v>287</v>
      </c>
      <c r="H29" s="314"/>
      <c r="I29" s="146" t="s">
        <v>4</v>
      </c>
      <c r="J29" s="305">
        <f>E29*H29</f>
        <v>0</v>
      </c>
    </row>
    <row r="30" spans="1:10" ht="15.75">
      <c r="A30" s="138"/>
      <c r="B30" s="139"/>
      <c r="C30" s="140"/>
      <c r="D30" s="148"/>
      <c r="E30" s="149"/>
      <c r="F30" s="155"/>
      <c r="G30" s="140"/>
      <c r="H30" s="151"/>
      <c r="I30" s="152"/>
      <c r="J30" s="155"/>
    </row>
    <row r="31" spans="1:10" ht="20.25" customHeight="1">
      <c r="A31" s="352" t="s">
        <v>294</v>
      </c>
      <c r="B31" s="352"/>
      <c r="C31" s="360" t="s">
        <v>295</v>
      </c>
      <c r="D31" s="361"/>
      <c r="E31" s="361"/>
      <c r="F31" s="361"/>
      <c r="G31" s="361"/>
      <c r="H31" s="361"/>
      <c r="I31" s="361"/>
      <c r="J31" s="361"/>
    </row>
    <row r="32" spans="1:10" ht="15.75">
      <c r="A32" s="138"/>
      <c r="B32" s="139"/>
      <c r="C32" s="140"/>
      <c r="D32" s="141" t="s">
        <v>204</v>
      </c>
      <c r="E32" s="142">
        <v>1</v>
      </c>
      <c r="F32" s="153"/>
      <c r="G32" s="144" t="s">
        <v>287</v>
      </c>
      <c r="H32" s="314"/>
      <c r="I32" s="146" t="s">
        <v>4</v>
      </c>
      <c r="J32" s="305">
        <f>E32*H32</f>
        <v>0</v>
      </c>
    </row>
    <row r="33" spans="1:10" ht="15.75">
      <c r="A33" s="138"/>
      <c r="B33" s="139"/>
      <c r="C33" s="140"/>
      <c r="D33" s="148"/>
      <c r="E33" s="149"/>
      <c r="F33" s="155"/>
      <c r="G33" s="140"/>
      <c r="H33" s="151"/>
      <c r="I33" s="152"/>
      <c r="J33" s="155"/>
    </row>
    <row r="34" spans="1:10" ht="27.75" customHeight="1">
      <c r="A34" s="352" t="s">
        <v>296</v>
      </c>
      <c r="B34" s="352"/>
      <c r="C34" s="360" t="s">
        <v>297</v>
      </c>
      <c r="D34" s="361"/>
      <c r="E34" s="361"/>
      <c r="F34" s="361"/>
      <c r="G34" s="361"/>
      <c r="H34" s="361"/>
      <c r="I34" s="361"/>
      <c r="J34" s="361"/>
    </row>
    <row r="35" spans="1:10" ht="15.75">
      <c r="A35" s="138"/>
      <c r="B35" s="139"/>
      <c r="C35" s="140"/>
      <c r="D35" s="141" t="s">
        <v>204</v>
      </c>
      <c r="E35" s="142">
        <v>1</v>
      </c>
      <c r="F35" s="153"/>
      <c r="G35" s="144" t="s">
        <v>287</v>
      </c>
      <c r="H35" s="314"/>
      <c r="I35" s="146" t="s">
        <v>4</v>
      </c>
      <c r="J35" s="305">
        <f>E35*H35</f>
        <v>0</v>
      </c>
    </row>
    <row r="36" spans="1:10" ht="17.25" customHeight="1">
      <c r="A36" s="138"/>
      <c r="B36" s="139"/>
      <c r="C36" s="140"/>
      <c r="D36" s="148"/>
      <c r="E36" s="149"/>
      <c r="F36" s="155"/>
      <c r="G36" s="140"/>
      <c r="H36" s="151"/>
      <c r="I36" s="152"/>
      <c r="J36" s="155"/>
    </row>
    <row r="37" spans="1:10" ht="15.75">
      <c r="A37" s="146"/>
      <c r="B37" s="156"/>
      <c r="C37" s="359" t="s">
        <v>298</v>
      </c>
      <c r="D37" s="359"/>
      <c r="E37" s="359"/>
      <c r="F37" s="359"/>
      <c r="G37" s="157"/>
      <c r="H37" s="145"/>
      <c r="I37" s="158" t="s">
        <v>4</v>
      </c>
      <c r="J37" s="306">
        <f>SUM(J14:J35)</f>
        <v>0</v>
      </c>
    </row>
  </sheetData>
  <mergeCells count="26">
    <mergeCell ref="C37:F37"/>
    <mergeCell ref="A28:B28"/>
    <mergeCell ref="C28:J28"/>
    <mergeCell ref="A31:B31"/>
    <mergeCell ref="C31:J31"/>
    <mergeCell ref="A34:B34"/>
    <mergeCell ref="C34:J34"/>
    <mergeCell ref="A19:B19"/>
    <mergeCell ref="C19:J19"/>
    <mergeCell ref="A22:B22"/>
    <mergeCell ref="C22:J22"/>
    <mergeCell ref="A25:B25"/>
    <mergeCell ref="C25:J25"/>
    <mergeCell ref="A16:B16"/>
    <mergeCell ref="C16:J16"/>
    <mergeCell ref="H1:J1"/>
    <mergeCell ref="F2:J2"/>
    <mergeCell ref="C4:J4"/>
    <mergeCell ref="A6:B6"/>
    <mergeCell ref="C6:J6"/>
    <mergeCell ref="C7:H7"/>
    <mergeCell ref="C8:H8"/>
    <mergeCell ref="C9:H9"/>
    <mergeCell ref="C10:H10"/>
    <mergeCell ref="C11:H11"/>
    <mergeCell ref="C12:H12"/>
  </mergeCells>
  <pageMargins left="0.70866141732283472" right="0.70866141732283472" top="0.74803149606299213" bottom="0.74803149606299213" header="0.31496062992125984" footer="0.31496062992125984"/>
  <pageSetup paperSize="9" scale="94" firstPageNumber="3" fitToHeight="0" orientation="portrait" useFirstPageNumber="1" r:id="rId1"/>
  <headerFooter>
    <oddFooter>&amp;C&amp;9Stranica &amp;P od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zoomScalePageLayoutView="85" workbookViewId="0">
      <selection activeCell="C12" sqref="C12"/>
    </sheetView>
  </sheetViews>
  <sheetFormatPr defaultRowHeight="15"/>
  <cols>
    <col min="1" max="1" width="3.7109375" style="135" customWidth="1"/>
    <col min="2" max="2" width="1.28515625" style="135" customWidth="1"/>
    <col min="3" max="3" width="33.7109375" style="135" customWidth="1"/>
    <col min="4" max="4" width="8.7109375" style="135" customWidth="1"/>
    <col min="5" max="5" width="6.140625" style="135" customWidth="1"/>
    <col min="6" max="6" width="6.7109375" style="135" customWidth="1"/>
    <col min="7" max="7" width="3" style="135" customWidth="1"/>
    <col min="8" max="8" width="11.28515625" style="135" customWidth="1"/>
    <col min="9" max="9" width="5.140625" style="135" customWidth="1"/>
    <col min="10" max="10" width="14.7109375" style="135" customWidth="1"/>
    <col min="11" max="16384" width="9.140625" style="135"/>
  </cols>
  <sheetData>
    <row r="1" spans="1:10" s="123" customFormat="1" ht="15" customHeight="1">
      <c r="A1" s="79"/>
      <c r="B1" s="119"/>
      <c r="C1" s="120"/>
      <c r="D1" s="121"/>
      <c r="E1" s="121"/>
      <c r="F1" s="122"/>
      <c r="G1" s="122"/>
      <c r="H1" s="355"/>
      <c r="I1" s="355"/>
      <c r="J1" s="355"/>
    </row>
    <row r="2" spans="1:10" s="123" customFormat="1" ht="15" customHeight="1">
      <c r="A2" s="124"/>
      <c r="B2" s="125"/>
      <c r="C2" s="126"/>
      <c r="D2" s="126"/>
      <c r="E2" s="126"/>
      <c r="F2" s="356"/>
      <c r="G2" s="356"/>
      <c r="H2" s="356"/>
      <c r="I2" s="356"/>
      <c r="J2" s="356"/>
    </row>
    <row r="3" spans="1:10" s="123" customFormat="1" ht="15" customHeight="1">
      <c r="A3" s="127"/>
      <c r="B3" s="128"/>
      <c r="C3" s="129"/>
      <c r="D3" s="129"/>
      <c r="E3" s="129"/>
      <c r="F3" s="130"/>
      <c r="G3" s="130"/>
      <c r="H3" s="131"/>
      <c r="I3" s="129"/>
      <c r="J3" s="132"/>
    </row>
    <row r="4" spans="1:10" ht="18.75">
      <c r="A4" s="133">
        <v>2</v>
      </c>
      <c r="B4" s="134"/>
      <c r="C4" s="362" t="s">
        <v>299</v>
      </c>
      <c r="D4" s="362"/>
      <c r="E4" s="362"/>
      <c r="F4" s="362"/>
      <c r="G4" s="362"/>
      <c r="H4" s="362"/>
      <c r="I4" s="362"/>
      <c r="J4" s="362"/>
    </row>
    <row r="5" spans="1:10" ht="9" customHeight="1">
      <c r="A5" s="133"/>
      <c r="B5" s="134"/>
      <c r="C5" s="273"/>
      <c r="D5" s="273"/>
      <c r="E5" s="273"/>
      <c r="F5" s="273"/>
      <c r="G5" s="273"/>
      <c r="H5" s="273"/>
      <c r="I5" s="273"/>
      <c r="J5" s="273"/>
    </row>
    <row r="6" spans="1:10" ht="109.5" customHeight="1">
      <c r="A6" s="159" t="s">
        <v>300</v>
      </c>
      <c r="B6" s="363" t="s">
        <v>570</v>
      </c>
      <c r="C6" s="363"/>
      <c r="D6" s="363"/>
      <c r="E6" s="363"/>
      <c r="F6" s="363"/>
      <c r="G6" s="363"/>
      <c r="H6" s="363"/>
      <c r="I6" s="363"/>
      <c r="J6" s="363"/>
    </row>
    <row r="7" spans="1:10" ht="15.75">
      <c r="A7" s="160"/>
      <c r="B7" s="161"/>
      <c r="C7" s="162"/>
      <c r="D7" s="276" t="s">
        <v>204</v>
      </c>
      <c r="E7" s="142">
        <v>1</v>
      </c>
      <c r="F7" s="153"/>
      <c r="G7" s="144" t="s">
        <v>287</v>
      </c>
      <c r="H7" s="315"/>
      <c r="I7" s="146" t="s">
        <v>4</v>
      </c>
      <c r="J7" s="154">
        <f>E7*H7</f>
        <v>0</v>
      </c>
    </row>
    <row r="8" spans="1:10" ht="15.75">
      <c r="A8" s="152"/>
      <c r="B8" s="164"/>
      <c r="C8" s="165"/>
      <c r="D8" s="166"/>
      <c r="E8" s="167"/>
      <c r="F8" s="100"/>
      <c r="G8" s="100"/>
      <c r="H8" s="151"/>
      <c r="I8" s="168"/>
      <c r="J8" s="100"/>
    </row>
    <row r="9" spans="1:10" ht="24.75" customHeight="1">
      <c r="A9" s="146"/>
      <c r="B9" s="156"/>
      <c r="C9" s="364" t="s">
        <v>301</v>
      </c>
      <c r="D9" s="364"/>
      <c r="E9" s="364"/>
      <c r="F9" s="364"/>
      <c r="G9" s="364"/>
      <c r="H9" s="364"/>
      <c r="I9" s="158" t="s">
        <v>4</v>
      </c>
      <c r="J9" s="157">
        <f>SUM(J6:J8)</f>
        <v>0</v>
      </c>
    </row>
    <row r="12" spans="1:10" ht="15.75" customHeight="1"/>
  </sheetData>
  <mergeCells count="5">
    <mergeCell ref="H1:J1"/>
    <mergeCell ref="F2:J2"/>
    <mergeCell ref="C4:J4"/>
    <mergeCell ref="B6:J6"/>
    <mergeCell ref="C9:H9"/>
  </mergeCells>
  <pageMargins left="0.70866141732283472" right="0.70866141732283472" top="0.74803149606299213" bottom="0.74803149606299213" header="0.31496062992125984" footer="0.31496062992125984"/>
  <pageSetup paperSize="9" scale="94" firstPageNumber="4" fitToHeight="0" orientation="portrait" useFirstPageNumber="1" r:id="rId1"/>
  <headerFooter>
    <oddFooter>&amp;C&amp;9Stranica &amp;P od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SheetLayoutView="55" zoomScalePageLayoutView="85" workbookViewId="0">
      <selection activeCell="J15" sqref="J15"/>
    </sheetView>
  </sheetViews>
  <sheetFormatPr defaultRowHeight="15"/>
  <cols>
    <col min="1" max="1" width="3.7109375" style="135" customWidth="1"/>
    <col min="2" max="2" width="1.28515625" style="135" customWidth="1"/>
    <col min="3" max="3" width="33.7109375" style="135" customWidth="1"/>
    <col min="4" max="4" width="8.7109375" style="135" customWidth="1"/>
    <col min="5" max="5" width="6.140625" style="135" customWidth="1"/>
    <col min="6" max="6" width="6.7109375" style="135" customWidth="1"/>
    <col min="7" max="7" width="3" style="135" customWidth="1"/>
    <col min="8" max="8" width="11.28515625" style="135" customWidth="1"/>
    <col min="9" max="9" width="5.140625" style="135" customWidth="1"/>
    <col min="10" max="10" width="14.7109375" style="135" customWidth="1"/>
    <col min="11" max="11" width="14.42578125" style="135" customWidth="1"/>
    <col min="12" max="16384" width="9.140625" style="135"/>
  </cols>
  <sheetData>
    <row r="1" spans="1:10" s="123" customFormat="1" ht="15" customHeight="1">
      <c r="A1" s="79"/>
      <c r="B1" s="119"/>
      <c r="C1" s="120"/>
      <c r="D1" s="121"/>
      <c r="E1" s="121"/>
      <c r="F1" s="122"/>
      <c r="G1" s="122"/>
      <c r="H1" s="355"/>
      <c r="I1" s="355"/>
      <c r="J1" s="355"/>
    </row>
    <row r="2" spans="1:10" s="123" customFormat="1" ht="15" customHeight="1">
      <c r="A2" s="124"/>
      <c r="B2" s="125"/>
      <c r="C2" s="126"/>
      <c r="D2" s="126"/>
      <c r="E2" s="126"/>
      <c r="F2" s="356"/>
      <c r="G2" s="356"/>
      <c r="H2" s="356"/>
      <c r="I2" s="356"/>
      <c r="J2" s="356"/>
    </row>
    <row r="3" spans="1:10" s="123" customFormat="1" ht="15" customHeight="1">
      <c r="A3" s="127"/>
      <c r="B3" s="128"/>
      <c r="C3" s="129"/>
      <c r="D3" s="129"/>
      <c r="E3" s="129"/>
      <c r="F3" s="130"/>
      <c r="G3" s="130"/>
      <c r="H3" s="131"/>
      <c r="I3" s="129"/>
      <c r="J3" s="132"/>
    </row>
    <row r="4" spans="1:10" ht="37.5" customHeight="1">
      <c r="A4" s="133">
        <v>3</v>
      </c>
      <c r="B4" s="134"/>
      <c r="C4" s="357" t="s">
        <v>302</v>
      </c>
      <c r="D4" s="357"/>
      <c r="E4" s="357"/>
      <c r="F4" s="357"/>
      <c r="G4" s="357"/>
      <c r="H4" s="357"/>
      <c r="I4" s="357"/>
      <c r="J4" s="357"/>
    </row>
    <row r="5" spans="1:10" ht="16.5" customHeight="1">
      <c r="A5" s="133"/>
      <c r="B5" s="134"/>
      <c r="C5" s="271"/>
      <c r="D5" s="271"/>
      <c r="E5" s="271"/>
      <c r="F5" s="271"/>
      <c r="G5" s="271"/>
      <c r="H5" s="271"/>
      <c r="I5" s="271"/>
      <c r="J5" s="271"/>
    </row>
    <row r="6" spans="1:10" ht="38.25" customHeight="1">
      <c r="A6" s="352" t="s">
        <v>303</v>
      </c>
      <c r="B6" s="352"/>
      <c r="C6" s="360" t="s">
        <v>534</v>
      </c>
      <c r="D6" s="361"/>
      <c r="E6" s="361"/>
      <c r="F6" s="361"/>
      <c r="G6" s="361"/>
      <c r="H6" s="361"/>
      <c r="I6" s="361"/>
      <c r="J6" s="361"/>
    </row>
    <row r="7" spans="1:10" ht="15.75">
      <c r="A7" s="138"/>
      <c r="B7" s="139"/>
      <c r="C7" s="140"/>
      <c r="D7" s="141" t="s">
        <v>204</v>
      </c>
      <c r="E7" s="142">
        <v>1</v>
      </c>
      <c r="F7" s="143"/>
      <c r="G7" s="144" t="s">
        <v>287</v>
      </c>
      <c r="H7" s="314"/>
      <c r="I7" s="146" t="s">
        <v>4</v>
      </c>
      <c r="J7" s="147">
        <f>E7*H7</f>
        <v>0</v>
      </c>
    </row>
    <row r="8" spans="1:10" ht="15.75">
      <c r="A8" s="138"/>
      <c r="B8" s="139"/>
      <c r="C8" s="140"/>
      <c r="D8" s="148"/>
      <c r="E8" s="149"/>
      <c r="F8" s="150"/>
      <c r="G8" s="140"/>
      <c r="H8" s="151"/>
      <c r="I8" s="152"/>
      <c r="J8" s="150"/>
    </row>
    <row r="9" spans="1:10" ht="124.5" customHeight="1">
      <c r="A9" s="352" t="s">
        <v>304</v>
      </c>
      <c r="B9" s="352"/>
      <c r="C9" s="360" t="s">
        <v>535</v>
      </c>
      <c r="D9" s="361"/>
      <c r="E9" s="361"/>
      <c r="F9" s="361"/>
      <c r="G9" s="361"/>
      <c r="H9" s="361"/>
      <c r="I9" s="361"/>
      <c r="J9" s="361"/>
    </row>
    <row r="10" spans="1:10" ht="15.75">
      <c r="A10" s="138"/>
      <c r="B10" s="139"/>
      <c r="C10" s="140"/>
      <c r="D10" s="141" t="s">
        <v>204</v>
      </c>
      <c r="E10" s="142">
        <v>1</v>
      </c>
      <c r="F10" s="143"/>
      <c r="G10" s="144" t="s">
        <v>287</v>
      </c>
      <c r="H10" s="314"/>
      <c r="I10" s="146" t="s">
        <v>4</v>
      </c>
      <c r="J10" s="147">
        <f>E10*H10</f>
        <v>0</v>
      </c>
    </row>
    <row r="11" spans="1:10" ht="15.75">
      <c r="A11" s="127"/>
      <c r="B11" s="128"/>
      <c r="C11" s="129"/>
      <c r="D11" s="129"/>
      <c r="E11" s="129"/>
      <c r="F11" s="130"/>
      <c r="G11" s="130"/>
      <c r="H11" s="131"/>
      <c r="I11" s="129"/>
      <c r="J11" s="132"/>
    </row>
    <row r="12" spans="1:10" ht="58.5" customHeight="1">
      <c r="A12" s="352" t="s">
        <v>305</v>
      </c>
      <c r="B12" s="352"/>
      <c r="C12" s="360" t="s">
        <v>536</v>
      </c>
      <c r="D12" s="361"/>
      <c r="E12" s="361"/>
      <c r="F12" s="361"/>
      <c r="G12" s="361"/>
      <c r="H12" s="361"/>
      <c r="I12" s="361"/>
      <c r="J12" s="361"/>
    </row>
    <row r="13" spans="1:10" ht="15.75">
      <c r="A13" s="138"/>
      <c r="B13" s="139"/>
      <c r="C13" s="140"/>
      <c r="D13" s="141" t="s">
        <v>204</v>
      </c>
      <c r="E13" s="142">
        <v>1</v>
      </c>
      <c r="F13" s="143"/>
      <c r="G13" s="144" t="s">
        <v>287</v>
      </c>
      <c r="H13" s="314"/>
      <c r="I13" s="146" t="s">
        <v>4</v>
      </c>
      <c r="J13" s="147">
        <f>E13*H13</f>
        <v>0</v>
      </c>
    </row>
    <row r="14" spans="1:10" ht="15.75">
      <c r="A14" s="138"/>
      <c r="B14" s="139"/>
      <c r="C14" s="140"/>
      <c r="D14" s="148"/>
      <c r="E14" s="149"/>
      <c r="F14" s="150"/>
      <c r="G14" s="140"/>
      <c r="H14" s="151"/>
      <c r="I14" s="152"/>
      <c r="J14" s="150"/>
    </row>
    <row r="15" spans="1:10" ht="15.75">
      <c r="A15" s="146"/>
      <c r="B15" s="156"/>
      <c r="C15" s="359" t="s">
        <v>306</v>
      </c>
      <c r="D15" s="359"/>
      <c r="E15" s="359"/>
      <c r="F15" s="359"/>
      <c r="G15" s="169"/>
      <c r="H15" s="145"/>
      <c r="I15" s="158" t="s">
        <v>4</v>
      </c>
      <c r="J15" s="169">
        <f>SUM(J6:J14)</f>
        <v>0</v>
      </c>
    </row>
  </sheetData>
  <mergeCells count="10">
    <mergeCell ref="A12:B12"/>
    <mergeCell ref="C12:J12"/>
    <mergeCell ref="C15:F15"/>
    <mergeCell ref="H1:J1"/>
    <mergeCell ref="F2:J2"/>
    <mergeCell ref="C4:J4"/>
    <mergeCell ref="A6:B6"/>
    <mergeCell ref="C6:J6"/>
    <mergeCell ref="A9:B9"/>
    <mergeCell ref="C9:J9"/>
  </mergeCells>
  <pageMargins left="0.70866141732283472" right="0.70866141732283472" top="0.74803149606299213" bottom="0.74803149606299213" header="0.31496062992125984" footer="0.31496062992125984"/>
  <pageSetup paperSize="9" scale="94" firstPageNumber="5" fitToHeight="0" orientation="portrait" useFirstPageNumber="1" r:id="rId1"/>
  <headerFooter>
    <oddFooter>&amp;C&amp;9Stranica &amp;P od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zoomScalePageLayoutView="85" workbookViewId="0">
      <selection activeCell="H22" sqref="H22"/>
    </sheetView>
  </sheetViews>
  <sheetFormatPr defaultRowHeight="15"/>
  <cols>
    <col min="1" max="1" width="3.7109375" style="135" customWidth="1"/>
    <col min="2" max="2" width="1.28515625" style="135" customWidth="1"/>
    <col min="3" max="3" width="33.7109375" style="135" customWidth="1"/>
    <col min="4" max="4" width="8.7109375" style="135" customWidth="1"/>
    <col min="5" max="5" width="6.140625" style="135" customWidth="1"/>
    <col min="6" max="6" width="6.7109375" style="135" customWidth="1"/>
    <col min="7" max="7" width="3" style="135" customWidth="1"/>
    <col min="8" max="8" width="11.28515625" style="135" customWidth="1"/>
    <col min="9" max="9" width="5.140625" style="135" customWidth="1"/>
    <col min="10" max="10" width="14.7109375" style="135" customWidth="1"/>
    <col min="11" max="16384" width="9.140625" style="135"/>
  </cols>
  <sheetData>
    <row r="1" spans="1:10" s="123" customFormat="1" ht="15" customHeight="1">
      <c r="A1" s="79"/>
      <c r="B1" s="119"/>
      <c r="C1" s="120"/>
      <c r="D1" s="121"/>
      <c r="E1" s="121"/>
      <c r="F1" s="122"/>
      <c r="G1" s="122"/>
      <c r="H1" s="355"/>
      <c r="I1" s="355"/>
      <c r="J1" s="355"/>
    </row>
    <row r="2" spans="1:10" s="123" customFormat="1" ht="15" customHeight="1">
      <c r="A2" s="124"/>
      <c r="B2" s="125"/>
      <c r="C2" s="126"/>
      <c r="D2" s="126"/>
      <c r="E2" s="126"/>
      <c r="F2" s="356"/>
      <c r="G2" s="356"/>
      <c r="H2" s="356"/>
      <c r="I2" s="356"/>
      <c r="J2" s="356"/>
    </row>
    <row r="3" spans="1:10" s="123" customFormat="1" ht="15" customHeight="1">
      <c r="A3" s="127"/>
      <c r="B3" s="128"/>
      <c r="C3" s="129"/>
      <c r="D3" s="129"/>
      <c r="E3" s="129"/>
      <c r="F3" s="130"/>
      <c r="G3" s="130"/>
      <c r="H3" s="131"/>
      <c r="I3" s="129"/>
      <c r="J3" s="132"/>
    </row>
    <row r="4" spans="1:10" ht="18.75">
      <c r="A4" s="133">
        <v>4</v>
      </c>
      <c r="B4" s="134"/>
      <c r="C4" s="362" t="s">
        <v>307</v>
      </c>
      <c r="D4" s="362"/>
      <c r="E4" s="362"/>
      <c r="F4" s="362"/>
      <c r="G4" s="362"/>
      <c r="H4" s="362"/>
      <c r="I4" s="362"/>
      <c r="J4" s="362"/>
    </row>
    <row r="5" spans="1:10" ht="9" customHeight="1">
      <c r="A5" s="133"/>
      <c r="B5" s="134"/>
      <c r="C5" s="273"/>
      <c r="D5" s="273"/>
      <c r="E5" s="273"/>
      <c r="F5" s="273"/>
      <c r="G5" s="273"/>
      <c r="H5" s="273"/>
      <c r="I5" s="273"/>
      <c r="J5" s="273"/>
    </row>
    <row r="6" spans="1:10" ht="51.75" customHeight="1">
      <c r="A6" s="159" t="s">
        <v>308</v>
      </c>
      <c r="B6" s="363" t="s">
        <v>537</v>
      </c>
      <c r="C6" s="363"/>
      <c r="D6" s="363"/>
      <c r="E6" s="363"/>
      <c r="F6" s="363"/>
      <c r="G6" s="363"/>
      <c r="H6" s="363"/>
      <c r="I6" s="363"/>
      <c r="J6" s="363"/>
    </row>
    <row r="7" spans="1:10" ht="15.75">
      <c r="A7" s="170"/>
      <c r="B7" s="139"/>
      <c r="C7" s="171"/>
      <c r="D7" s="141" t="s">
        <v>289</v>
      </c>
      <c r="E7" s="142">
        <v>100</v>
      </c>
      <c r="F7" s="143"/>
      <c r="G7" s="144" t="s">
        <v>287</v>
      </c>
      <c r="H7" s="314"/>
      <c r="I7" s="146" t="s">
        <v>4</v>
      </c>
      <c r="J7" s="147">
        <f>E7*H7</f>
        <v>0</v>
      </c>
    </row>
    <row r="8" spans="1:10" ht="15.75">
      <c r="A8" s="166"/>
      <c r="B8" s="172"/>
      <c r="C8" s="165"/>
      <c r="D8" s="166"/>
      <c r="E8" s="167"/>
      <c r="F8" s="173"/>
      <c r="G8" s="173"/>
      <c r="H8" s="174"/>
      <c r="I8" s="168"/>
      <c r="J8" s="175"/>
    </row>
    <row r="9" spans="1:10" ht="29.25" customHeight="1">
      <c r="A9" s="352" t="s">
        <v>309</v>
      </c>
      <c r="B9" s="352"/>
      <c r="C9" s="360" t="s">
        <v>538</v>
      </c>
      <c r="D9" s="360"/>
      <c r="E9" s="360"/>
      <c r="F9" s="360"/>
      <c r="G9" s="360"/>
      <c r="H9" s="360"/>
      <c r="I9" s="360"/>
      <c r="J9" s="360"/>
    </row>
    <row r="10" spans="1:10" ht="15.75">
      <c r="A10" s="138"/>
      <c r="B10" s="139"/>
      <c r="C10" s="140"/>
      <c r="D10" s="141" t="s">
        <v>289</v>
      </c>
      <c r="E10" s="142">
        <v>100</v>
      </c>
      <c r="F10" s="153"/>
      <c r="G10" s="144" t="s">
        <v>287</v>
      </c>
      <c r="H10" s="314"/>
      <c r="I10" s="146" t="s">
        <v>4</v>
      </c>
      <c r="J10" s="154">
        <f>E10*H10</f>
        <v>0</v>
      </c>
    </row>
    <row r="11" spans="1:10" ht="15.75">
      <c r="A11" s="138"/>
      <c r="B11" s="139"/>
      <c r="C11" s="140"/>
      <c r="D11" s="148"/>
      <c r="E11" s="149"/>
      <c r="F11" s="155"/>
      <c r="G11" s="140"/>
      <c r="H11" s="151"/>
      <c r="I11" s="152"/>
      <c r="J11" s="155"/>
    </row>
    <row r="12" spans="1:10" ht="57.75" customHeight="1">
      <c r="A12" s="352" t="s">
        <v>310</v>
      </c>
      <c r="B12" s="352"/>
      <c r="C12" s="365" t="s">
        <v>539</v>
      </c>
      <c r="D12" s="365"/>
      <c r="E12" s="365"/>
      <c r="F12" s="365"/>
      <c r="G12" s="365"/>
      <c r="H12" s="365"/>
      <c r="I12" s="365"/>
      <c r="J12" s="365"/>
    </row>
    <row r="13" spans="1:10" ht="15.75">
      <c r="A13" s="160"/>
      <c r="B13" s="161"/>
      <c r="C13" s="162"/>
      <c r="D13" s="163" t="s">
        <v>5</v>
      </c>
      <c r="E13" s="142">
        <v>3</v>
      </c>
      <c r="F13" s="143"/>
      <c r="G13" s="144" t="s">
        <v>287</v>
      </c>
      <c r="H13" s="316"/>
      <c r="I13" s="146" t="s">
        <v>4</v>
      </c>
      <c r="J13" s="147">
        <f>E13*H13</f>
        <v>0</v>
      </c>
    </row>
    <row r="14" spans="1:10" ht="15.75">
      <c r="A14" s="152"/>
      <c r="B14" s="164"/>
      <c r="C14" s="165"/>
      <c r="D14" s="166"/>
      <c r="E14" s="167"/>
      <c r="F14" s="173"/>
      <c r="G14" s="173"/>
      <c r="H14" s="151"/>
      <c r="I14" s="168"/>
      <c r="J14" s="173"/>
    </row>
    <row r="15" spans="1:10" ht="37.5" customHeight="1">
      <c r="A15" s="352" t="s">
        <v>311</v>
      </c>
      <c r="B15" s="352"/>
      <c r="C15" s="366" t="s">
        <v>540</v>
      </c>
      <c r="D15" s="366"/>
      <c r="E15" s="366"/>
      <c r="F15" s="366"/>
      <c r="G15" s="366"/>
      <c r="H15" s="366"/>
      <c r="I15" s="366"/>
      <c r="J15" s="366"/>
    </row>
    <row r="16" spans="1:10" ht="15.75">
      <c r="A16" s="138"/>
      <c r="B16" s="139"/>
      <c r="C16" s="140"/>
      <c r="D16" s="141" t="s">
        <v>5</v>
      </c>
      <c r="E16" s="142">
        <v>3</v>
      </c>
      <c r="F16" s="143"/>
      <c r="G16" s="144" t="s">
        <v>287</v>
      </c>
      <c r="H16" s="314"/>
      <c r="I16" s="146" t="s">
        <v>4</v>
      </c>
      <c r="J16" s="147">
        <f>E16*H16</f>
        <v>0</v>
      </c>
    </row>
    <row r="17" spans="1:10" ht="15.75">
      <c r="A17" s="138"/>
      <c r="B17" s="139"/>
      <c r="C17" s="140"/>
      <c r="D17" s="148"/>
      <c r="E17" s="149"/>
      <c r="F17" s="150"/>
      <c r="G17" s="140"/>
      <c r="H17" s="151"/>
      <c r="I17" s="152"/>
      <c r="J17" s="150"/>
    </row>
    <row r="18" spans="1:10" ht="24.75" customHeight="1">
      <c r="A18" s="146"/>
      <c r="B18" s="156"/>
      <c r="C18" s="364" t="s">
        <v>312</v>
      </c>
      <c r="D18" s="364"/>
      <c r="E18" s="364"/>
      <c r="F18" s="364"/>
      <c r="G18" s="364"/>
      <c r="H18" s="364"/>
      <c r="I18" s="158" t="s">
        <v>4</v>
      </c>
      <c r="J18" s="169">
        <f>SUM(J7:J17)</f>
        <v>0</v>
      </c>
    </row>
  </sheetData>
  <mergeCells count="11">
    <mergeCell ref="A12:B12"/>
    <mergeCell ref="C12:J12"/>
    <mergeCell ref="A15:B15"/>
    <mergeCell ref="C15:J15"/>
    <mergeCell ref="C18:H18"/>
    <mergeCell ref="H1:J1"/>
    <mergeCell ref="F2:J2"/>
    <mergeCell ref="C4:J4"/>
    <mergeCell ref="B6:J6"/>
    <mergeCell ref="A9:B9"/>
    <mergeCell ref="C9:J9"/>
  </mergeCells>
  <pageMargins left="0.70866141732283472" right="0.70866141732283472" top="0.74803149606299213" bottom="0.74803149606299213" header="0.31496062992125984" footer="0.31496062992125984"/>
  <pageSetup paperSize="9" scale="94" firstPageNumber="6" fitToHeight="0" orientation="portrait" useFirstPageNumber="1" r:id="rId1"/>
  <headerFooter>
    <oddFooter>&amp;C&amp;9Stranica &amp;P od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topLeftCell="A22" workbookViewId="0">
      <selection activeCell="J43" sqref="J43"/>
    </sheetView>
  </sheetViews>
  <sheetFormatPr defaultRowHeight="15"/>
  <cols>
    <col min="1" max="1" width="4.85546875" style="309" customWidth="1"/>
    <col min="2" max="2" width="1.28515625" style="135" customWidth="1"/>
    <col min="3" max="3" width="33.7109375" style="135" customWidth="1"/>
    <col min="4" max="4" width="8.7109375" style="135" customWidth="1"/>
    <col min="5" max="5" width="6.140625" style="135" customWidth="1"/>
    <col min="6" max="6" width="6.7109375" style="135" customWidth="1"/>
    <col min="7" max="7" width="3" style="135" customWidth="1"/>
    <col min="8" max="8" width="11.28515625" style="135" customWidth="1"/>
    <col min="9" max="9" width="5.140625" style="135" customWidth="1"/>
    <col min="10" max="10" width="14.7109375" style="135" customWidth="1"/>
    <col min="11" max="16384" width="9.140625" style="135"/>
  </cols>
  <sheetData>
    <row r="1" spans="1:10" s="123" customFormat="1" ht="15" customHeight="1">
      <c r="A1" s="79"/>
      <c r="B1" s="119"/>
      <c r="C1" s="120"/>
      <c r="D1" s="121"/>
      <c r="E1" s="121"/>
      <c r="F1" s="122"/>
      <c r="G1" s="122"/>
      <c r="H1" s="355"/>
      <c r="I1" s="355"/>
      <c r="J1" s="355"/>
    </row>
    <row r="2" spans="1:10" s="123" customFormat="1" ht="15" customHeight="1">
      <c r="A2" s="124"/>
      <c r="B2" s="125"/>
      <c r="C2" s="126"/>
      <c r="D2" s="126"/>
      <c r="E2" s="126"/>
      <c r="F2" s="356"/>
      <c r="G2" s="356"/>
      <c r="H2" s="356"/>
      <c r="I2" s="356"/>
      <c r="J2" s="356"/>
    </row>
    <row r="3" spans="1:10" s="123" customFormat="1" ht="15" customHeight="1">
      <c r="A3" s="127"/>
      <c r="B3" s="128"/>
      <c r="C3" s="129"/>
      <c r="D3" s="129"/>
      <c r="E3" s="129"/>
      <c r="F3" s="130"/>
      <c r="G3" s="130"/>
      <c r="H3" s="131"/>
      <c r="I3" s="129"/>
      <c r="J3" s="132"/>
    </row>
    <row r="5" spans="1:10" ht="18.75">
      <c r="A5" s="176">
        <v>5</v>
      </c>
      <c r="B5" s="134"/>
      <c r="C5" s="362" t="s">
        <v>313</v>
      </c>
      <c r="D5" s="362"/>
      <c r="E5" s="362"/>
      <c r="F5" s="362"/>
      <c r="G5" s="362"/>
      <c r="H5" s="362"/>
      <c r="I5" s="362"/>
      <c r="J5" s="362"/>
    </row>
    <row r="6" spans="1:10" ht="18.75" customHeight="1">
      <c r="A6" s="176"/>
      <c r="B6" s="134"/>
      <c r="C6" s="273"/>
      <c r="D6" s="273"/>
      <c r="E6" s="273"/>
      <c r="F6" s="273"/>
      <c r="G6" s="273"/>
      <c r="H6" s="273"/>
      <c r="I6" s="273"/>
      <c r="J6" s="273"/>
    </row>
    <row r="7" spans="1:10" ht="35.25" customHeight="1">
      <c r="A7" s="352" t="s">
        <v>314</v>
      </c>
      <c r="B7" s="352"/>
      <c r="C7" s="361" t="s">
        <v>315</v>
      </c>
      <c r="D7" s="361"/>
      <c r="E7" s="361"/>
      <c r="F7" s="361"/>
      <c r="G7" s="361"/>
      <c r="H7" s="361"/>
      <c r="I7" s="361"/>
      <c r="J7" s="361"/>
    </row>
    <row r="8" spans="1:10" ht="15.75">
      <c r="A8" s="304"/>
      <c r="B8" s="139"/>
      <c r="C8" s="140"/>
      <c r="D8" s="141" t="s">
        <v>5</v>
      </c>
      <c r="E8" s="142">
        <v>10</v>
      </c>
      <c r="F8" s="143"/>
      <c r="G8" s="144" t="s">
        <v>287</v>
      </c>
      <c r="H8" s="314"/>
      <c r="I8" s="146" t="s">
        <v>4</v>
      </c>
      <c r="J8" s="147">
        <f>E8*H8</f>
        <v>0</v>
      </c>
    </row>
    <row r="9" spans="1:10" ht="15.75">
      <c r="A9" s="127"/>
      <c r="B9" s="128"/>
      <c r="C9" s="129"/>
      <c r="D9" s="129"/>
      <c r="E9" s="129"/>
      <c r="F9" s="130"/>
      <c r="G9" s="130"/>
      <c r="H9" s="131"/>
      <c r="I9" s="129"/>
      <c r="J9" s="132"/>
    </row>
    <row r="10" spans="1:10" ht="52.5" customHeight="1">
      <c r="A10" s="352" t="s">
        <v>316</v>
      </c>
      <c r="B10" s="352"/>
      <c r="C10" s="360" t="s">
        <v>541</v>
      </c>
      <c r="D10" s="361"/>
      <c r="E10" s="361"/>
      <c r="F10" s="361"/>
      <c r="G10" s="361"/>
      <c r="H10" s="361"/>
      <c r="I10" s="361"/>
      <c r="J10" s="361"/>
    </row>
    <row r="11" spans="1:10" ht="15.75">
      <c r="A11" s="304"/>
      <c r="B11" s="139"/>
      <c r="C11" s="140"/>
      <c r="D11" s="141" t="s">
        <v>289</v>
      </c>
      <c r="E11" s="142">
        <v>70</v>
      </c>
      <c r="F11" s="143"/>
      <c r="G11" s="144" t="s">
        <v>287</v>
      </c>
      <c r="H11" s="314"/>
      <c r="I11" s="146" t="s">
        <v>4</v>
      </c>
      <c r="J11" s="147">
        <f>E11*H11</f>
        <v>0</v>
      </c>
    </row>
    <row r="12" spans="1:10" ht="15.75">
      <c r="A12" s="304"/>
      <c r="B12" s="139"/>
      <c r="C12" s="140"/>
      <c r="D12" s="148"/>
      <c r="E12" s="149"/>
      <c r="F12" s="150"/>
      <c r="G12" s="140"/>
      <c r="H12" s="151"/>
      <c r="I12" s="152"/>
      <c r="J12" s="150"/>
    </row>
    <row r="13" spans="1:10" ht="51" customHeight="1">
      <c r="A13" s="352" t="s">
        <v>317</v>
      </c>
      <c r="B13" s="352"/>
      <c r="C13" s="361" t="s">
        <v>542</v>
      </c>
      <c r="D13" s="361"/>
      <c r="E13" s="361"/>
      <c r="F13" s="361"/>
      <c r="G13" s="361"/>
      <c r="H13" s="361"/>
      <c r="I13" s="361"/>
      <c r="J13" s="361"/>
    </row>
    <row r="14" spans="1:10" ht="15.75">
      <c r="A14" s="304"/>
      <c r="B14" s="139"/>
      <c r="C14" s="140"/>
      <c r="D14" s="141" t="s">
        <v>5</v>
      </c>
      <c r="E14" s="142">
        <v>10</v>
      </c>
      <c r="F14" s="143"/>
      <c r="G14" s="144" t="s">
        <v>287</v>
      </c>
      <c r="H14" s="314"/>
      <c r="I14" s="146" t="s">
        <v>4</v>
      </c>
      <c r="J14" s="147">
        <f>E14*H14</f>
        <v>0</v>
      </c>
    </row>
    <row r="15" spans="1:10" ht="15.75">
      <c r="A15" s="304"/>
      <c r="B15" s="139"/>
      <c r="C15" s="140"/>
      <c r="D15" s="148"/>
      <c r="E15" s="149"/>
      <c r="F15" s="150"/>
      <c r="G15" s="140"/>
      <c r="H15" s="151"/>
      <c r="I15" s="152"/>
      <c r="J15" s="150"/>
    </row>
    <row r="16" spans="1:10" ht="71.25" customHeight="1">
      <c r="A16" s="352" t="s">
        <v>318</v>
      </c>
      <c r="B16" s="352"/>
      <c r="C16" s="361" t="s">
        <v>543</v>
      </c>
      <c r="D16" s="361"/>
      <c r="E16" s="361"/>
      <c r="F16" s="361"/>
      <c r="G16" s="361"/>
      <c r="H16" s="361"/>
      <c r="I16" s="361"/>
      <c r="J16" s="361"/>
    </row>
    <row r="17" spans="1:10" ht="15.75">
      <c r="A17" s="304"/>
      <c r="B17" s="139"/>
      <c r="C17" s="140"/>
      <c r="D17" s="141" t="s">
        <v>5</v>
      </c>
      <c r="E17" s="142">
        <v>10</v>
      </c>
      <c r="F17" s="143"/>
      <c r="G17" s="144" t="s">
        <v>287</v>
      </c>
      <c r="H17" s="314"/>
      <c r="I17" s="146" t="s">
        <v>4</v>
      </c>
      <c r="J17" s="147">
        <f>E17*H17</f>
        <v>0</v>
      </c>
    </row>
    <row r="18" spans="1:10" ht="15.75">
      <c r="A18" s="304"/>
      <c r="B18" s="139"/>
      <c r="C18" s="140"/>
      <c r="D18" s="148"/>
      <c r="E18" s="149"/>
      <c r="F18" s="150"/>
      <c r="G18" s="140"/>
      <c r="H18" s="151"/>
      <c r="I18" s="152"/>
      <c r="J18" s="150"/>
    </row>
    <row r="19" spans="1:10" ht="21.75" customHeight="1">
      <c r="A19" s="352" t="s">
        <v>319</v>
      </c>
      <c r="B19" s="352"/>
      <c r="C19" s="361" t="s">
        <v>544</v>
      </c>
      <c r="D19" s="361"/>
      <c r="E19" s="361"/>
      <c r="F19" s="361"/>
      <c r="G19" s="361"/>
      <c r="H19" s="361"/>
      <c r="I19" s="361"/>
      <c r="J19" s="361"/>
    </row>
    <row r="20" spans="1:10" ht="15.75">
      <c r="A20" s="304"/>
      <c r="B20" s="139"/>
      <c r="C20" s="140"/>
      <c r="D20" s="141" t="s">
        <v>5</v>
      </c>
      <c r="E20" s="142">
        <v>30</v>
      </c>
      <c r="F20" s="143"/>
      <c r="G20" s="144" t="s">
        <v>287</v>
      </c>
      <c r="H20" s="314"/>
      <c r="I20" s="146" t="s">
        <v>4</v>
      </c>
      <c r="J20" s="147">
        <f>E20*H20</f>
        <v>0</v>
      </c>
    </row>
    <row r="21" spans="1:10" ht="15.75">
      <c r="A21" s="304"/>
      <c r="B21" s="139"/>
      <c r="C21" s="140"/>
      <c r="D21" s="148"/>
      <c r="E21" s="149"/>
      <c r="F21" s="150"/>
      <c r="G21" s="140"/>
      <c r="H21" s="151"/>
      <c r="I21" s="152"/>
      <c r="J21" s="150"/>
    </row>
    <row r="22" spans="1:10" ht="33" customHeight="1">
      <c r="A22" s="352" t="s">
        <v>320</v>
      </c>
      <c r="B22" s="352"/>
      <c r="C22" s="360" t="s">
        <v>545</v>
      </c>
      <c r="D22" s="361"/>
      <c r="E22" s="361"/>
      <c r="F22" s="361"/>
      <c r="G22" s="361"/>
      <c r="H22" s="361"/>
      <c r="I22" s="361"/>
      <c r="J22" s="361"/>
    </row>
    <row r="23" spans="1:10" ht="15.75">
      <c r="A23" s="304"/>
      <c r="B23" s="139"/>
      <c r="C23" s="140"/>
      <c r="D23" s="141" t="s">
        <v>5</v>
      </c>
      <c r="E23" s="142">
        <v>50</v>
      </c>
      <c r="F23" s="143"/>
      <c r="G23" s="144" t="s">
        <v>287</v>
      </c>
      <c r="H23" s="314"/>
      <c r="I23" s="146" t="s">
        <v>4</v>
      </c>
      <c r="J23" s="147">
        <f>E23*H23</f>
        <v>0</v>
      </c>
    </row>
    <row r="24" spans="1:10" ht="15.75">
      <c r="A24" s="304"/>
      <c r="B24" s="139"/>
      <c r="C24" s="140"/>
      <c r="D24" s="148"/>
      <c r="E24" s="149"/>
      <c r="F24" s="150"/>
      <c r="G24" s="140"/>
      <c r="H24" s="151"/>
      <c r="I24" s="152"/>
      <c r="J24" s="150"/>
    </row>
    <row r="25" spans="1:10" ht="33.75" customHeight="1">
      <c r="A25" s="352" t="s">
        <v>321</v>
      </c>
      <c r="B25" s="352"/>
      <c r="C25" s="360" t="s">
        <v>546</v>
      </c>
      <c r="D25" s="361"/>
      <c r="E25" s="361"/>
      <c r="F25" s="361"/>
      <c r="G25" s="361"/>
      <c r="H25" s="361"/>
      <c r="I25" s="361"/>
      <c r="J25" s="361"/>
    </row>
    <row r="26" spans="1:10" ht="15.75">
      <c r="A26" s="304"/>
      <c r="B26" s="139"/>
      <c r="C26" s="140"/>
      <c r="D26" s="141" t="s">
        <v>5</v>
      </c>
      <c r="E26" s="142">
        <v>8</v>
      </c>
      <c r="F26" s="143"/>
      <c r="G26" s="144" t="s">
        <v>287</v>
      </c>
      <c r="H26" s="314"/>
      <c r="I26" s="146" t="s">
        <v>4</v>
      </c>
      <c r="J26" s="147">
        <f>E26*H26</f>
        <v>0</v>
      </c>
    </row>
    <row r="27" spans="1:10" ht="15.75">
      <c r="A27" s="304"/>
      <c r="B27" s="139"/>
      <c r="C27" s="140"/>
      <c r="D27" s="148"/>
      <c r="E27" s="149"/>
      <c r="F27" s="150"/>
      <c r="G27" s="140"/>
      <c r="H27" s="151"/>
      <c r="I27" s="152"/>
      <c r="J27" s="150"/>
    </row>
    <row r="28" spans="1:10" ht="21" customHeight="1">
      <c r="A28" s="307" t="s">
        <v>322</v>
      </c>
      <c r="B28" s="360" t="s">
        <v>547</v>
      </c>
      <c r="C28" s="360"/>
      <c r="D28" s="360"/>
      <c r="E28" s="360"/>
      <c r="F28" s="360"/>
      <c r="G28" s="360"/>
      <c r="H28" s="360"/>
      <c r="I28" s="360"/>
      <c r="J28" s="360"/>
    </row>
    <row r="29" spans="1:10" ht="15.75">
      <c r="A29" s="139"/>
      <c r="B29" s="139"/>
      <c r="C29" s="171"/>
      <c r="D29" s="141" t="s">
        <v>289</v>
      </c>
      <c r="E29" s="142">
        <v>250</v>
      </c>
      <c r="F29" s="143"/>
      <c r="G29" s="144" t="s">
        <v>287</v>
      </c>
      <c r="H29" s="314"/>
      <c r="I29" s="146" t="s">
        <v>4</v>
      </c>
      <c r="J29" s="147">
        <f>E29*H29</f>
        <v>0</v>
      </c>
    </row>
    <row r="30" spans="1:10" ht="15.75">
      <c r="A30" s="172"/>
      <c r="B30" s="172"/>
      <c r="C30" s="165"/>
      <c r="D30" s="166"/>
      <c r="E30" s="167"/>
      <c r="F30" s="173"/>
      <c r="G30" s="173"/>
      <c r="H30" s="174"/>
      <c r="I30" s="168"/>
      <c r="J30" s="175"/>
    </row>
    <row r="31" spans="1:10" ht="22.5" customHeight="1">
      <c r="A31" s="307" t="s">
        <v>323</v>
      </c>
      <c r="B31" s="367" t="s">
        <v>548</v>
      </c>
      <c r="C31" s="367"/>
      <c r="D31" s="367"/>
      <c r="E31" s="367"/>
      <c r="F31" s="367"/>
      <c r="G31" s="367"/>
      <c r="H31" s="367"/>
      <c r="I31" s="367"/>
      <c r="J31" s="367"/>
    </row>
    <row r="32" spans="1:10" ht="15.75">
      <c r="A32" s="161"/>
      <c r="B32" s="161"/>
      <c r="C32" s="162"/>
      <c r="D32" s="163" t="s">
        <v>5</v>
      </c>
      <c r="E32" s="142">
        <v>40</v>
      </c>
      <c r="F32" s="143"/>
      <c r="G32" s="144" t="s">
        <v>287</v>
      </c>
      <c r="H32" s="316"/>
      <c r="I32" s="146" t="s">
        <v>4</v>
      </c>
      <c r="J32" s="147">
        <f>E32*H32</f>
        <v>0</v>
      </c>
    </row>
    <row r="33" spans="1:10" ht="15.75">
      <c r="A33" s="308"/>
      <c r="B33" s="164"/>
      <c r="C33" s="165"/>
      <c r="D33" s="166"/>
      <c r="E33" s="167"/>
      <c r="F33" s="173"/>
      <c r="G33" s="173"/>
      <c r="H33" s="151"/>
      <c r="I33" s="168"/>
      <c r="J33" s="173"/>
    </row>
    <row r="34" spans="1:10" ht="22.5" customHeight="1">
      <c r="A34" s="307" t="s">
        <v>324</v>
      </c>
      <c r="B34" s="367" t="s">
        <v>549</v>
      </c>
      <c r="C34" s="367"/>
      <c r="D34" s="367"/>
      <c r="E34" s="367"/>
      <c r="F34" s="367"/>
      <c r="G34" s="367"/>
      <c r="H34" s="367"/>
      <c r="I34" s="367"/>
      <c r="J34" s="367"/>
    </row>
    <row r="35" spans="1:10" ht="15.75">
      <c r="A35" s="161"/>
      <c r="B35" s="161"/>
      <c r="C35" s="162"/>
      <c r="D35" s="163" t="s">
        <v>5</v>
      </c>
      <c r="E35" s="142">
        <v>80</v>
      </c>
      <c r="F35" s="143"/>
      <c r="G35" s="144" t="s">
        <v>287</v>
      </c>
      <c r="H35" s="316"/>
      <c r="I35" s="146" t="s">
        <v>4</v>
      </c>
      <c r="J35" s="147">
        <f>E35*H35</f>
        <v>0</v>
      </c>
    </row>
    <row r="36" spans="1:10" ht="15.75">
      <c r="A36" s="308"/>
      <c r="B36" s="164"/>
      <c r="C36" s="165"/>
      <c r="D36" s="166"/>
      <c r="E36" s="167"/>
      <c r="F36" s="173"/>
      <c r="G36" s="173"/>
      <c r="H36" s="151"/>
      <c r="I36" s="168"/>
      <c r="J36" s="173"/>
    </row>
    <row r="37" spans="1:10" ht="40.5" customHeight="1">
      <c r="A37" s="307" t="s">
        <v>325</v>
      </c>
      <c r="B37" s="367" t="s">
        <v>550</v>
      </c>
      <c r="C37" s="367"/>
      <c r="D37" s="367"/>
      <c r="E37" s="367"/>
      <c r="F37" s="367"/>
      <c r="G37" s="367"/>
      <c r="H37" s="367"/>
      <c r="I37" s="367"/>
      <c r="J37" s="367"/>
    </row>
    <row r="38" spans="1:10" ht="15.75">
      <c r="A38" s="161"/>
      <c r="B38" s="161"/>
      <c r="C38" s="162"/>
      <c r="D38" s="163" t="s">
        <v>5</v>
      </c>
      <c r="E38" s="142">
        <v>5</v>
      </c>
      <c r="F38" s="143"/>
      <c r="G38" s="144" t="s">
        <v>287</v>
      </c>
      <c r="H38" s="316"/>
      <c r="I38" s="146" t="s">
        <v>4</v>
      </c>
      <c r="J38" s="147">
        <f>E38*H38</f>
        <v>0</v>
      </c>
    </row>
    <row r="39" spans="1:10" ht="15.75">
      <c r="A39" s="308"/>
      <c r="B39" s="164"/>
      <c r="C39" s="165"/>
      <c r="D39" s="166"/>
      <c r="E39" s="167"/>
      <c r="F39" s="173"/>
      <c r="G39" s="173"/>
      <c r="H39" s="151"/>
      <c r="I39" s="168"/>
      <c r="J39" s="173"/>
    </row>
    <row r="40" spans="1:10" ht="85.5" customHeight="1">
      <c r="A40" s="352" t="s">
        <v>326</v>
      </c>
      <c r="B40" s="352"/>
      <c r="C40" s="366" t="s">
        <v>551</v>
      </c>
      <c r="D40" s="361"/>
      <c r="E40" s="361"/>
      <c r="F40" s="361"/>
      <c r="G40" s="361"/>
      <c r="H40" s="361"/>
      <c r="I40" s="361"/>
      <c r="J40" s="361"/>
    </row>
    <row r="41" spans="1:10" ht="15.75">
      <c r="A41" s="139"/>
      <c r="B41" s="139"/>
      <c r="C41" s="171"/>
      <c r="D41" s="275" t="s">
        <v>204</v>
      </c>
      <c r="E41" s="142">
        <v>1</v>
      </c>
      <c r="F41" s="143"/>
      <c r="G41" s="144" t="s">
        <v>287</v>
      </c>
      <c r="H41" s="314"/>
      <c r="I41" s="146" t="s">
        <v>4</v>
      </c>
      <c r="J41" s="147">
        <f>E41*H41</f>
        <v>0</v>
      </c>
    </row>
    <row r="42" spans="1:10" ht="15.75">
      <c r="A42" s="308"/>
      <c r="B42" s="164"/>
      <c r="C42" s="165"/>
      <c r="D42" s="166"/>
      <c r="E42" s="167"/>
      <c r="F42" s="173"/>
      <c r="G42" s="173"/>
      <c r="H42" s="151"/>
      <c r="I42" s="168"/>
      <c r="J42" s="173"/>
    </row>
    <row r="43" spans="1:10" ht="15.75" customHeight="1">
      <c r="A43" s="194"/>
      <c r="B43" s="156"/>
      <c r="C43" s="364" t="s">
        <v>327</v>
      </c>
      <c r="D43" s="364"/>
      <c r="E43" s="364"/>
      <c r="F43" s="364"/>
      <c r="G43" s="364"/>
      <c r="H43" s="364"/>
      <c r="I43" s="158" t="s">
        <v>4</v>
      </c>
      <c r="J43" s="157">
        <f>SUM(J8:J42)</f>
        <v>0</v>
      </c>
    </row>
  </sheetData>
  <mergeCells count="24">
    <mergeCell ref="B34:J34"/>
    <mergeCell ref="B37:J37"/>
    <mergeCell ref="A40:B40"/>
    <mergeCell ref="C40:J40"/>
    <mergeCell ref="C43:H43"/>
    <mergeCell ref="B31:J31"/>
    <mergeCell ref="A13:B13"/>
    <mergeCell ref="C13:J13"/>
    <mergeCell ref="A16:B16"/>
    <mergeCell ref="C16:J16"/>
    <mergeCell ref="A19:B19"/>
    <mergeCell ref="C19:J19"/>
    <mergeCell ref="A22:B22"/>
    <mergeCell ref="C22:J22"/>
    <mergeCell ref="A25:B25"/>
    <mergeCell ref="C25:J25"/>
    <mergeCell ref="B28:J28"/>
    <mergeCell ref="A10:B10"/>
    <mergeCell ref="C10:J10"/>
    <mergeCell ref="H1:J1"/>
    <mergeCell ref="F2:J2"/>
    <mergeCell ref="C5:J5"/>
    <mergeCell ref="A7:B7"/>
    <mergeCell ref="C7:J7"/>
  </mergeCells>
  <pageMargins left="0.70866141732283472" right="0.70866141732283472" top="0.74803149606299213" bottom="0.74803149606299213" header="0.31496062992125984" footer="0.31496062992125984"/>
  <pageSetup paperSize="9" scale="93" firstPageNumber="7" fitToHeight="0" orientation="portrait" useFirstPageNumber="1" r:id="rId1"/>
  <headerFooter>
    <oddFooter>&amp;C&amp;9Stranica &amp;P od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J16" sqref="J16"/>
    </sheetView>
  </sheetViews>
  <sheetFormatPr defaultRowHeight="15"/>
  <cols>
    <col min="1" max="1" width="3.7109375" style="135" customWidth="1"/>
    <col min="2" max="2" width="1.28515625" style="135" customWidth="1"/>
    <col min="3" max="3" width="33.7109375" style="135" customWidth="1"/>
    <col min="4" max="4" width="8.7109375" style="135" customWidth="1"/>
    <col min="5" max="5" width="6.140625" style="135" customWidth="1"/>
    <col min="6" max="6" width="3.85546875" style="135" customWidth="1"/>
    <col min="7" max="7" width="3" style="135" customWidth="1"/>
    <col min="8" max="8" width="10.42578125" style="135" customWidth="1"/>
    <col min="9" max="9" width="4.140625" style="135" customWidth="1"/>
    <col min="10" max="10" width="14.7109375" style="135" customWidth="1"/>
    <col min="11" max="16384" width="9.140625" style="135"/>
  </cols>
  <sheetData>
    <row r="1" spans="1:10" s="123" customFormat="1" ht="15" customHeight="1">
      <c r="A1" s="79"/>
      <c r="B1" s="119"/>
      <c r="C1" s="120"/>
      <c r="D1" s="121"/>
      <c r="E1" s="121"/>
      <c r="F1" s="274"/>
      <c r="G1" s="368"/>
      <c r="H1" s="368"/>
      <c r="I1" s="368"/>
      <c r="J1" s="368"/>
    </row>
    <row r="2" spans="1:10" s="123" customFormat="1" ht="15" customHeight="1">
      <c r="A2" s="124"/>
      <c r="B2" s="125"/>
      <c r="C2" s="126"/>
      <c r="D2" s="126"/>
      <c r="E2" s="126"/>
      <c r="F2" s="356"/>
      <c r="G2" s="356"/>
      <c r="H2" s="356"/>
      <c r="I2" s="356"/>
      <c r="J2" s="356"/>
    </row>
    <row r="3" spans="1:10" s="123" customFormat="1" ht="15" customHeight="1">
      <c r="A3" s="127"/>
      <c r="B3" s="128"/>
      <c r="C3" s="129"/>
      <c r="D3" s="129"/>
      <c r="E3" s="129"/>
      <c r="F3" s="130"/>
      <c r="G3" s="130"/>
      <c r="H3" s="131"/>
      <c r="I3" s="129"/>
      <c r="J3" s="132"/>
    </row>
    <row r="5" spans="1:10" ht="18.75">
      <c r="A5" s="176">
        <v>6</v>
      </c>
      <c r="B5" s="134"/>
      <c r="C5" s="369" t="s">
        <v>328</v>
      </c>
      <c r="D5" s="369"/>
      <c r="E5" s="369"/>
      <c r="F5" s="369"/>
      <c r="G5" s="369"/>
      <c r="H5" s="369"/>
      <c r="I5" s="369"/>
      <c r="J5" s="369"/>
    </row>
    <row r="6" spans="1:10" ht="18.75">
      <c r="A6" s="176"/>
      <c r="B6" s="134"/>
      <c r="C6" s="177"/>
      <c r="D6" s="178"/>
      <c r="E6" s="179"/>
      <c r="F6" s="179"/>
      <c r="G6" s="180"/>
      <c r="H6" s="181"/>
      <c r="I6" s="121"/>
      <c r="J6" s="182"/>
    </row>
    <row r="7" spans="1:10" ht="96.75" customHeight="1">
      <c r="A7" s="310" t="s">
        <v>329</v>
      </c>
      <c r="B7" s="370" t="s">
        <v>552</v>
      </c>
      <c r="C7" s="370"/>
      <c r="D7" s="370"/>
      <c r="E7" s="370"/>
      <c r="F7" s="370"/>
      <c r="G7" s="370"/>
      <c r="H7" s="370"/>
      <c r="I7" s="146"/>
      <c r="J7" s="183"/>
    </row>
    <row r="8" spans="1:10" ht="15.75">
      <c r="A8" s="139"/>
      <c r="B8" s="139"/>
      <c r="C8" s="171"/>
      <c r="D8" s="275" t="s">
        <v>204</v>
      </c>
      <c r="E8" s="277">
        <v>1</v>
      </c>
      <c r="F8" s="278"/>
      <c r="G8" s="279" t="s">
        <v>287</v>
      </c>
      <c r="H8" s="317"/>
      <c r="I8" s="280" t="s">
        <v>4</v>
      </c>
      <c r="J8" s="281">
        <f>E8*H8</f>
        <v>0</v>
      </c>
    </row>
    <row r="9" spans="1:10" ht="46.5" customHeight="1">
      <c r="A9" s="176"/>
      <c r="B9" s="134"/>
      <c r="C9" s="177"/>
      <c r="D9" s="178"/>
      <c r="E9" s="179"/>
      <c r="F9" s="179"/>
      <c r="G9" s="180"/>
      <c r="H9" s="181"/>
      <c r="I9" s="121"/>
      <c r="J9" s="182"/>
    </row>
    <row r="10" spans="1:10" ht="63.75" customHeight="1">
      <c r="A10" s="310" t="s">
        <v>330</v>
      </c>
      <c r="B10" s="371" t="s">
        <v>331</v>
      </c>
      <c r="C10" s="371"/>
      <c r="D10" s="371"/>
      <c r="E10" s="371"/>
      <c r="F10" s="371"/>
      <c r="G10" s="371"/>
      <c r="H10" s="371"/>
      <c r="I10" s="146"/>
      <c r="J10" s="184"/>
    </row>
    <row r="11" spans="1:10" ht="18.75" customHeight="1">
      <c r="A11" s="139"/>
      <c r="B11" s="139"/>
      <c r="C11" s="171"/>
      <c r="D11" s="275" t="s">
        <v>204</v>
      </c>
      <c r="E11" s="277">
        <v>1</v>
      </c>
      <c r="F11" s="278"/>
      <c r="G11" s="279" t="s">
        <v>287</v>
      </c>
      <c r="H11" s="317"/>
      <c r="I11" s="280" t="s">
        <v>4</v>
      </c>
      <c r="J11" s="281">
        <f>E11*H11</f>
        <v>0</v>
      </c>
    </row>
    <row r="12" spans="1:10" ht="18.75">
      <c r="A12" s="176"/>
      <c r="B12" s="134"/>
      <c r="C12" s="177"/>
      <c r="D12" s="178"/>
      <c r="E12" s="179"/>
      <c r="F12" s="179"/>
      <c r="G12" s="185"/>
      <c r="H12" s="181"/>
      <c r="I12" s="121"/>
      <c r="J12" s="186"/>
    </row>
    <row r="13" spans="1:10" ht="24" customHeight="1">
      <c r="A13" s="311" t="s">
        <v>553</v>
      </c>
      <c r="B13" s="372" t="s">
        <v>554</v>
      </c>
      <c r="C13" s="372"/>
      <c r="D13" s="372"/>
      <c r="E13" s="372"/>
      <c r="F13" s="372"/>
      <c r="G13" s="372"/>
      <c r="H13" s="372"/>
      <c r="I13" s="146"/>
      <c r="J13" s="187"/>
    </row>
    <row r="14" spans="1:10" ht="20.25" customHeight="1">
      <c r="A14" s="170"/>
      <c r="B14" s="139"/>
      <c r="C14" s="171"/>
      <c r="D14" s="275" t="s">
        <v>204</v>
      </c>
      <c r="E14" s="277">
        <v>1</v>
      </c>
      <c r="F14" s="278"/>
      <c r="G14" s="279" t="s">
        <v>287</v>
      </c>
      <c r="H14" s="317"/>
      <c r="I14" s="280" t="s">
        <v>4</v>
      </c>
      <c r="J14" s="281">
        <f>E14*H14</f>
        <v>0</v>
      </c>
    </row>
    <row r="15" spans="1:10" ht="20.25">
      <c r="A15" s="188"/>
      <c r="B15" s="189"/>
      <c r="C15" s="190"/>
      <c r="D15" s="191"/>
      <c r="E15" s="192"/>
      <c r="F15" s="191"/>
      <c r="G15" s="123"/>
      <c r="H15" s="193"/>
      <c r="I15" s="121"/>
      <c r="J15" s="180"/>
    </row>
    <row r="16" spans="1:10" ht="15.75">
      <c r="A16" s="194"/>
      <c r="B16" s="195"/>
      <c r="C16" s="364" t="s">
        <v>332</v>
      </c>
      <c r="D16" s="364"/>
      <c r="E16" s="364"/>
      <c r="F16" s="364"/>
      <c r="G16" s="364"/>
      <c r="H16" s="364"/>
      <c r="I16" s="158" t="s">
        <v>4</v>
      </c>
      <c r="J16" s="196">
        <f>SUM(J8:J14)</f>
        <v>0</v>
      </c>
    </row>
  </sheetData>
  <mergeCells count="7">
    <mergeCell ref="C16:H16"/>
    <mergeCell ref="G1:J1"/>
    <mergeCell ref="F2:J2"/>
    <mergeCell ref="C5:J5"/>
    <mergeCell ref="B7:H7"/>
    <mergeCell ref="B10:H10"/>
    <mergeCell ref="B13:H13"/>
  </mergeCells>
  <pageMargins left="0.70866141732283472" right="0.70866141732283472" top="0.74803149606299213" bottom="0.74803149606299213" header="0.31496062992125984" footer="0.31496062992125984"/>
  <pageSetup paperSize="9" scale="99" firstPageNumber="9" fitToHeight="0" orientation="portrait" useFirstPageNumber="1" r:id="rId1"/>
  <headerFooter>
    <oddFooter>&amp;C&amp;9Stranica &amp;P od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Građevinsko obrtnički radovi</vt:lpstr>
      <vt:lpstr>EL - Naslovna</vt:lpstr>
      <vt:lpstr>EL - Uvod</vt:lpstr>
      <vt:lpstr>El. kotlovnice</vt:lpstr>
      <vt:lpstr>EL - Okolisna rasvjeta</vt:lpstr>
      <vt:lpstr>EL - Daljinsko očitanje</vt:lpstr>
      <vt:lpstr>EL - Tende</vt:lpstr>
      <vt:lpstr>EL - LPS</vt:lpstr>
      <vt:lpstr>EL - Ispitivanje</vt:lpstr>
      <vt:lpstr>EL - rekapitulacija</vt:lpstr>
      <vt:lpstr>Strojarski radovi</vt:lpstr>
      <vt:lpstr>Rekapitulacija troškova invest.</vt:lpstr>
      <vt:lpstr>'EL - Naslovna'!Print_Area</vt:lpstr>
      <vt:lpstr>'EL - Uvod'!Print_Area</vt:lpstr>
      <vt:lpstr>'Građevinsko obrtnički radovi'!Print_Area</vt:lpstr>
      <vt:lpstr>'Rekapitulacija troškova invest.'!Print_Area</vt:lpstr>
      <vt:lpstr>'EL - Naslovna'!Print_Titles</vt:lpstr>
      <vt:lpstr>'EL - Uvod'!Print_Titles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dc:creator>
  <cp:lastModifiedBy>Ibriks Goran</cp:lastModifiedBy>
  <cp:lastPrinted>2019-03-11T10:02:17Z</cp:lastPrinted>
  <dcterms:created xsi:type="dcterms:W3CDTF">2010-01-22T16:56:34Z</dcterms:created>
  <dcterms:modified xsi:type="dcterms:W3CDTF">2019-04-01T13:13:21Z</dcterms:modified>
</cp:coreProperties>
</file>