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96" activeTab="0"/>
  </bookViews>
  <sheets>
    <sheet name="0_Troškovnik_naslovnica" sheetId="1" r:id="rId1"/>
    <sheet name="A_Građevinsko obrtnički" sheetId="2" r:id="rId2"/>
    <sheet name="B_Strojarske instalacije" sheetId="3" r:id="rId3"/>
    <sheet name="C_Elektroinstalacije" sheetId="4" r:id="rId4"/>
    <sheet name="REKAPITULACIJA_A+B+C" sheetId="5" r:id="rId5"/>
  </sheets>
  <definedNames>
    <definedName name="_xlnm.Print_Area" localSheetId="0">'0_Troškovnik_naslovnica'!$A$1:$F$27</definedName>
    <definedName name="_xlnm.Print_Area" localSheetId="1">'A_Građevinsko obrtnički'!$A$1:$F$739</definedName>
    <definedName name="_xlnm.Print_Area" localSheetId="2">'B_Strojarske instalacije'!$A$1:$F$45</definedName>
    <definedName name="_xlnm.Print_Area" localSheetId="3">'C_Elektroinstalacije'!$A$1:$F$131</definedName>
    <definedName name="_xlnm.Print_Area" localSheetId="4">'REKAPITULACIJA_A+B+C'!$A$1:$F$19</definedName>
  </definedNames>
  <calcPr fullCalcOnLoad="1" fullPrecision="0"/>
</workbook>
</file>

<file path=xl/sharedStrings.xml><?xml version="1.0" encoding="utf-8"?>
<sst xmlns="http://schemas.openxmlformats.org/spreadsheetml/2006/main" count="1180" uniqueCount="603">
  <si>
    <t>3.</t>
  </si>
  <si>
    <t>kn</t>
  </si>
  <si>
    <t>m2</t>
  </si>
  <si>
    <t>kom</t>
  </si>
  <si>
    <t>m3</t>
  </si>
  <si>
    <t>m'</t>
  </si>
  <si>
    <t>Obračun po m2.</t>
  </si>
  <si>
    <t>V</t>
  </si>
  <si>
    <t>IV</t>
  </si>
  <si>
    <t>LIMARSKI RADOVI</t>
  </si>
  <si>
    <t>LIMARSKI RADOVI UKUPNO Kn</t>
  </si>
  <si>
    <t>XII</t>
  </si>
  <si>
    <t>XI</t>
  </si>
  <si>
    <t>IX</t>
  </si>
  <si>
    <t>X</t>
  </si>
  <si>
    <t>I</t>
  </si>
  <si>
    <t>VI</t>
  </si>
  <si>
    <t>VII</t>
  </si>
  <si>
    <t>VIII</t>
  </si>
  <si>
    <t>II</t>
  </si>
  <si>
    <t>III</t>
  </si>
  <si>
    <t>BRAVARSKI  RADOVI</t>
  </si>
  <si>
    <t>BRAVARSKI  RADOVI UKUPNO Kn</t>
  </si>
  <si>
    <t>Obračun po m'</t>
  </si>
  <si>
    <t>Obračun po m2</t>
  </si>
  <si>
    <t>a</t>
  </si>
  <si>
    <t>b</t>
  </si>
  <si>
    <t>c</t>
  </si>
  <si>
    <t>U svim stavkama fasaderskih radova je uključena zaštita stolarije, limarskih i svih ostalih elemenata PVC folijom i krep trakama i sl.</t>
  </si>
  <si>
    <t xml:space="preserve">GRAĐEVINSKI  RADOVI  </t>
  </si>
  <si>
    <t>1.</t>
  </si>
  <si>
    <t>Obračun po komadu s obzirom na veličinu.</t>
  </si>
  <si>
    <t>2.</t>
  </si>
  <si>
    <t>4.</t>
  </si>
  <si>
    <t>5.</t>
  </si>
  <si>
    <t>6.</t>
  </si>
  <si>
    <t>7.</t>
  </si>
  <si>
    <t>8.</t>
  </si>
  <si>
    <t>d</t>
  </si>
  <si>
    <t>U cijeni obuhvatiti:</t>
  </si>
  <si>
    <t>e</t>
  </si>
  <si>
    <t>U cijeni obuhvatiti i odnos na deponiju gradilišta za kasniji odvoz.</t>
  </si>
  <si>
    <t>Sve komplet sa svim potrebnim radom i materijalom.</t>
  </si>
  <si>
    <t xml:space="preserve">OBRTNIČKI  RADOVI  </t>
  </si>
  <si>
    <t>OPĆI OPIS</t>
  </si>
  <si>
    <t xml:space="preserve">REKAPITULACIJA </t>
  </si>
  <si>
    <t>GRAĐEVINSKI  RADOVI   UKUPNO:</t>
  </si>
  <si>
    <t>OBRTNIČKI  RADOVI   UKUPNO:</t>
  </si>
  <si>
    <t>PRIPREMNI I ZAVRŠNI RADOVI</t>
  </si>
  <si>
    <t>Broj stavke</t>
  </si>
  <si>
    <t>Opis</t>
  </si>
  <si>
    <t>Jedinica mjere</t>
  </si>
  <si>
    <t>Količina</t>
  </si>
  <si>
    <t>Jedinična cijena</t>
  </si>
  <si>
    <t>Ukupno</t>
  </si>
  <si>
    <t>PRIPREMNI I ZAVRŠNI RADOVI UKUPNO</t>
  </si>
  <si>
    <t xml:space="preserve">Podgled 1. kata: 13,50m x 1,15m </t>
  </si>
  <si>
    <t xml:space="preserve">Podgled 2. kata: 12,90m x 2,40m </t>
  </si>
  <si>
    <t>Radovi na fasadi</t>
  </si>
  <si>
    <t>Južna fasada</t>
  </si>
  <si>
    <t>Sjeverna fasada</t>
  </si>
  <si>
    <t>Istočna fasada</t>
  </si>
  <si>
    <t>Zapadna fasada</t>
  </si>
  <si>
    <t>Istaka južna fasada (sa podgledom)</t>
  </si>
  <si>
    <t>Istaka istočna fasada (sa podgledom)</t>
  </si>
  <si>
    <t xml:space="preserve">Obračun po m' </t>
  </si>
  <si>
    <t>U cijeni obuhvatiti kompletnu ogradu i odnos na deponiju gradilišta za kasniji odvoz.</t>
  </si>
  <si>
    <t>Krov:</t>
  </si>
  <si>
    <t>Obračun po m2 svih slojeva ravnog krova.</t>
  </si>
  <si>
    <t>Obračun po m2 svih slojeva ravnog krova istaka.</t>
  </si>
  <si>
    <t>Obračun po komadu</t>
  </si>
  <si>
    <t>KROVOPOKRIVAČKI RADOVI</t>
  </si>
  <si>
    <t>KROVOPOKRIVAČKI RADOVI UKUPNO Kn</t>
  </si>
  <si>
    <t>f</t>
  </si>
  <si>
    <t>opšav atike, RŠ 22cm</t>
  </si>
  <si>
    <t>opšav istaka , RŠ 20cm</t>
  </si>
  <si>
    <t>opšav atike nadstrešnice terase, RŠ 25 cm</t>
  </si>
  <si>
    <t>Obračun po komadu .</t>
  </si>
  <si>
    <t>Okov: skriveni panti i ručka sa unutarnje strane</t>
  </si>
  <si>
    <t>Okov: ručka sa unutarnje strane smještena na mjesto pogodno za rukovanje</t>
  </si>
  <si>
    <t xml:space="preserve">                    Dimenzija prozora: 142 x 102cm</t>
  </si>
  <si>
    <t xml:space="preserve">                    Dimenzija vrata: 260 x 215cm</t>
  </si>
  <si>
    <t xml:space="preserve">                    Dimenzija stijene: 60 x 60cm</t>
  </si>
  <si>
    <t xml:space="preserve">                    Dimenzija stijene: 1315 x120cm</t>
  </si>
  <si>
    <t xml:space="preserve">                    Dimenzija stijene: 1315 x222cm</t>
  </si>
  <si>
    <t xml:space="preserve">                    Dimenzija stijene: 385 x 130</t>
  </si>
  <si>
    <t xml:space="preserve">                    Dimenzija stijene: 15630 x 130cm</t>
  </si>
  <si>
    <t xml:space="preserve">                    Dimenzija stijene: 142 x 296 cm</t>
  </si>
  <si>
    <t xml:space="preserve">                    Dimenzija stijene: 131 x 210cm</t>
  </si>
  <si>
    <t xml:space="preserve">                    Dimenzija stijene: 2040 x 450cm</t>
  </si>
  <si>
    <t xml:space="preserve">                    Dimenzija vrata: 80 x 180cm</t>
  </si>
  <si>
    <t xml:space="preserve">                    Dimenzija prozora: 90 x 90cm</t>
  </si>
  <si>
    <t>SPUŠTENI STROP</t>
  </si>
  <si>
    <t>KAMENOREZAČKI RADOVI</t>
  </si>
  <si>
    <t>Obračun po m' ograde</t>
  </si>
  <si>
    <t>Obračun po m' razvijene širine</t>
  </si>
  <si>
    <t>Obračun po m2 spuštenog stropa i m' podkonstrukcije i komadu rasvjete.</t>
  </si>
  <si>
    <t>rasvjeta (10x80cm)</t>
  </si>
  <si>
    <t>Obračun po m' (za širinu 70,0cm + podkonstrukcija)</t>
  </si>
  <si>
    <t>Obračun po kompletu</t>
  </si>
  <si>
    <t>Uklanjanje nosača za reklamne panoe,  raznih kukica sa svih armirano betonskih pročelja i ostalih nepotrebnih dodataka na pročeljima. U obračun uračunati komplet skidanje svih dodataka s pročelja</t>
  </si>
  <si>
    <t>U cijeni obuhvatiti i odnos materijala na deponiju gradilišta za kasniji odvoz</t>
  </si>
  <si>
    <t>U cijeni obuhvatiti i odnos materijala na deponiju gradilišta za kasniji odvoz.</t>
  </si>
  <si>
    <t>obračun po m'</t>
  </si>
  <si>
    <t>Demontaža vertikalnog oluka Ø160 s pročelja strojarnice</t>
  </si>
  <si>
    <t>Obračun po m2 bravarije sa staklom</t>
  </si>
  <si>
    <t>kg</t>
  </si>
  <si>
    <t xml:space="preserve">3. </t>
  </si>
  <si>
    <t>Rušenje korita za cvijeće uz ulaz na zapanom pročelju. Korita su izvedena iz armiranog betona debljine 10cm i visine 40cm.</t>
  </si>
  <si>
    <t>Korito dim 50x110x40cm</t>
  </si>
  <si>
    <t>Korito dim 250x110x40cm</t>
  </si>
  <si>
    <t xml:space="preserve">Obračun po 1.0 kg ugrađenog čelika. </t>
  </si>
  <si>
    <t>HOP 60 x 60 x 4</t>
  </si>
  <si>
    <r>
      <rPr>
        <b/>
        <sz val="10"/>
        <rFont val="Century Gothic"/>
        <family val="2"/>
      </rPr>
      <t>shema 1 i 1a</t>
    </r>
    <r>
      <rPr>
        <sz val="10"/>
        <rFont val="Century Gothic"/>
        <family val="2"/>
      </rPr>
      <t xml:space="preserve">- fiksna staklena stjenka (jednostruko staklo + dvokrilna vrata) - 50,0m2. U cijenu uračunati i demontažu reklamnih panoa te iskapčanje kabela i vodilica na vratima. </t>
    </r>
  </si>
  <si>
    <r>
      <rPr>
        <b/>
        <sz val="10"/>
        <rFont val="Century Gothic"/>
        <family val="2"/>
      </rPr>
      <t xml:space="preserve">shema 2  </t>
    </r>
    <r>
      <rPr>
        <sz val="10"/>
        <rFont val="Century Gothic"/>
        <family val="2"/>
      </rPr>
      <t>- aluminijski prozor - 0,40m2</t>
    </r>
  </si>
  <si>
    <r>
      <rPr>
        <b/>
        <sz val="10"/>
        <rFont val="Century Gothic"/>
        <family val="2"/>
      </rPr>
      <t xml:space="preserve">shema 4 i 7 </t>
    </r>
    <r>
      <rPr>
        <sz val="10"/>
        <rFont val="Century Gothic"/>
        <family val="2"/>
      </rPr>
      <t>- staklena stjenka sa vratima -26m2</t>
    </r>
  </si>
  <si>
    <r>
      <rPr>
        <b/>
        <sz val="10"/>
        <rFont val="Century Gothic"/>
        <family val="2"/>
      </rPr>
      <t xml:space="preserve">shema 3 </t>
    </r>
    <r>
      <rPr>
        <sz val="10"/>
        <rFont val="Century Gothic"/>
        <family val="2"/>
      </rPr>
      <t>- 21,0m2</t>
    </r>
  </si>
  <si>
    <r>
      <rPr>
        <b/>
        <sz val="10"/>
        <rFont val="Century Gothic"/>
        <family val="2"/>
      </rPr>
      <t>shema 5 i 6</t>
    </r>
    <r>
      <rPr>
        <sz val="10"/>
        <rFont val="Century Gothic"/>
        <family val="2"/>
      </rPr>
      <t>- 1,5m2 - 2,0m2</t>
    </r>
  </si>
  <si>
    <r>
      <rPr>
        <b/>
        <sz val="10"/>
        <rFont val="Century Gothic"/>
        <family val="2"/>
      </rPr>
      <t xml:space="preserve">shema 8 </t>
    </r>
    <r>
      <rPr>
        <sz val="10"/>
        <rFont val="Century Gothic"/>
        <family val="2"/>
      </rPr>
      <t>- 5,0m2</t>
    </r>
  </si>
  <si>
    <r>
      <rPr>
        <b/>
        <sz val="10"/>
        <rFont val="Century Gothic"/>
        <family val="2"/>
      </rPr>
      <t xml:space="preserve">shema 9 </t>
    </r>
    <r>
      <rPr>
        <sz val="10"/>
        <rFont val="Century Gothic"/>
        <family val="2"/>
      </rPr>
      <t>- 20,0m2</t>
    </r>
  </si>
  <si>
    <r>
      <rPr>
        <b/>
        <sz val="10"/>
        <rFont val="Century Gothic"/>
        <family val="2"/>
      </rPr>
      <t xml:space="preserve">shema 10 </t>
    </r>
    <r>
      <rPr>
        <sz val="10"/>
        <rFont val="Century Gothic"/>
        <family val="2"/>
      </rPr>
      <t>- dvokrilna vrata - 4,20m2</t>
    </r>
  </si>
  <si>
    <r>
      <rPr>
        <b/>
        <sz val="10"/>
        <rFont val="Century Gothic"/>
        <family val="2"/>
      </rPr>
      <t xml:space="preserve">shema 11 </t>
    </r>
    <r>
      <rPr>
        <sz val="10"/>
        <rFont val="Century Gothic"/>
        <family val="2"/>
      </rPr>
      <t>- fiksna staklena stjenka - 16,0m2</t>
    </r>
  </si>
  <si>
    <r>
      <rPr>
        <b/>
        <sz val="10"/>
        <rFont val="Century Gothic"/>
        <family val="2"/>
      </rPr>
      <t xml:space="preserve">shema 12 - </t>
    </r>
    <r>
      <rPr>
        <sz val="10"/>
        <rFont val="Century Gothic"/>
        <family val="2"/>
      </rPr>
      <t>2,80m2</t>
    </r>
  </si>
  <si>
    <r>
      <rPr>
        <b/>
        <sz val="10"/>
        <rFont val="Century Gothic"/>
        <family val="2"/>
      </rPr>
      <t xml:space="preserve">shema 13 </t>
    </r>
    <r>
      <rPr>
        <sz val="10"/>
        <rFont val="Century Gothic"/>
        <family val="2"/>
      </rPr>
      <t>- fiksna staklena stjenka - 87,0m2</t>
    </r>
  </si>
  <si>
    <r>
      <rPr>
        <b/>
        <sz val="10"/>
        <rFont val="Century Gothic"/>
        <family val="2"/>
      </rPr>
      <t xml:space="preserve">shema 14 - </t>
    </r>
    <r>
      <rPr>
        <sz val="10"/>
        <rFont val="Century Gothic"/>
        <family val="2"/>
      </rPr>
      <t>vrata strojarnice - 1,15m2</t>
    </r>
  </si>
  <si>
    <r>
      <rPr>
        <b/>
        <sz val="10"/>
        <rFont val="Century Gothic"/>
        <family val="2"/>
      </rPr>
      <t xml:space="preserve">shema 15 </t>
    </r>
    <r>
      <rPr>
        <sz val="10"/>
        <rFont val="Century Gothic"/>
        <family val="2"/>
      </rPr>
      <t>- prozor strojarnice - 0,80m2</t>
    </r>
  </si>
  <si>
    <r>
      <rPr>
        <b/>
        <sz val="10"/>
        <rFont val="Century Gothic"/>
        <family val="2"/>
      </rPr>
      <t xml:space="preserve">shema 16 </t>
    </r>
    <r>
      <rPr>
        <sz val="10"/>
        <rFont val="Century Gothic"/>
        <family val="2"/>
      </rPr>
      <t>- rešetke na katu  - 0,50m2</t>
    </r>
  </si>
  <si>
    <t>Dobava, izrada i montaža limarskih elemenata krova i opšava iz pocinčanog lima, deb.0,6 mm. Komplet sa pričvrsnim, ovjesnim priborom i kitanjem spojeva.</t>
  </si>
  <si>
    <t>opšav spoja istaka s fasadom RŠ 30cm</t>
  </si>
  <si>
    <t>LIČILAČKI RADOVI</t>
  </si>
  <si>
    <t>LIČILAČKI  RADOVI UKUPNO Kn</t>
  </si>
  <si>
    <t>Obračun po m2 obrađene površine</t>
  </si>
  <si>
    <t>STAKLARSKI RADOVI UKUPNO Kn</t>
  </si>
  <si>
    <t>STAKLARSKI RADOVI</t>
  </si>
  <si>
    <t>čelik HOP 60x60x5 - m'</t>
  </si>
  <si>
    <t>Obračun po komadu polja</t>
  </si>
  <si>
    <t>ZIDARSKO - FASADERSKI RADOVI</t>
  </si>
  <si>
    <t xml:space="preserve">Obračun po m' špalete </t>
  </si>
  <si>
    <t>9.</t>
  </si>
  <si>
    <t>Novi slojevi ravnog krova postavljaju se na postojeći beton za pad. Izvođač je dužan ponuditi kompletnu izradu svih slojeva ravnog krova uključujući i završnu oblogu poda.</t>
  </si>
  <si>
    <t xml:space="preserve">Detaljnje karakteristike materijala i način ugradnje pročitati u prethodnim uvjetima. </t>
  </si>
  <si>
    <t>OTVORI IZ ALUMINIJSKIH PROFILA</t>
  </si>
  <si>
    <t xml:space="preserve">Dobava i montaža ulaznog kamenog praga, dimenzija 170 x 345x 5cm izrađenog od istarskog kamena tipa Kirmenjak, brušenog i poliranog. 
U cijenu uračunati dobavu, obradu i montažu.
</t>
  </si>
  <si>
    <t>SPUŠTENI STROP UKUPNO Kn</t>
  </si>
  <si>
    <t>KAMENOREZAČKI  RADOVI UKUPNO Kn</t>
  </si>
  <si>
    <t>17.</t>
  </si>
  <si>
    <t xml:space="preserve">                    Dimenzija rešetke: 50x30cm</t>
  </si>
  <si>
    <t>16.</t>
  </si>
  <si>
    <t>15.</t>
  </si>
  <si>
    <t>14.</t>
  </si>
  <si>
    <t>13.</t>
  </si>
  <si>
    <t>12.</t>
  </si>
  <si>
    <t>11.</t>
  </si>
  <si>
    <t>10.</t>
  </si>
  <si>
    <t>komp</t>
  </si>
  <si>
    <t>Obračun po komplet penjalica</t>
  </si>
  <si>
    <r>
      <t>Uklanjanje svih slojeva pokrova istaka i nadstešnice balkona. Pokrov ravnog krova se sastoji od:
-krovne ljepenke
-bakreni lim, 0.55mm
-krovna ljepenka 
-2x premaz resitolom
-beton za pad, 3,0cm
-mineralna vuna, 5,0cm
-krovna ljepenka 
-2x premaz resitolom</t>
    </r>
    <r>
      <rPr>
        <sz val="10"/>
        <color indexed="10"/>
        <rFont val="Century Gothic"/>
        <family val="2"/>
      </rPr>
      <t xml:space="preserve">
</t>
    </r>
  </si>
  <si>
    <t>Demontaža svih  opšava atike, rubnih limenih opšava istaka od lima, debljine 0,6mm, razvijene širine 35cm</t>
  </si>
  <si>
    <t>Obračun po kg (4,25kg/m2) opšavnog lima)</t>
  </si>
  <si>
    <t>Obračun po kg (7kg/m' čeličnih profila)</t>
  </si>
  <si>
    <t>Obračun po kg (5kg/m2 čeličnog lima)</t>
  </si>
  <si>
    <t>Obračun po kg (3,5kg/m2 istegnutog i valovitog lima )</t>
  </si>
  <si>
    <t>Obračun po kg (1kg/m2 aluminija )</t>
  </si>
  <si>
    <t>Obračun po m2 .</t>
  </si>
  <si>
    <t>Nadstrešnica nad ulazom na zapadnom pročelju</t>
  </si>
  <si>
    <t xml:space="preserve">1. </t>
  </si>
  <si>
    <t>Strojno uklanjane postojeće fasadne žbuke debljine cca 2,0cm. Armirano-betonska podloga mora biti suha, čvrsta, čista, bez nataloženih slojeva. Prema potrebi AB površine očisiti pjeskarenjem, kako bi se uklonili stari i nedržeći slojevi. Otkriveno armaturno željezo očisititi pjeskarenjem.</t>
  </si>
  <si>
    <t>Obračun po m2 očiščene površine</t>
  </si>
  <si>
    <t xml:space="preserve">Sanacija betonskih greda i nadvoja: </t>
  </si>
  <si>
    <t>Obračun po m2 sanirane površine</t>
  </si>
  <si>
    <t>Pročelja</t>
  </si>
  <si>
    <t>U cijenu uračunati i odlaganje na deponiju gradilišta.</t>
  </si>
  <si>
    <t xml:space="preserve">Polaganje pravokutnih kamenih ploča d=2cm, dim. cca 40x80 cm, tipa Kirmenjak u fleksibilni mort za vanjske radove (deb. sloja cca 2cm) kao završne obloge na vanjskom predulazu. Vrsta i završna obrada kamena prema zatečenom stanju.
</t>
  </si>
  <si>
    <t>Okov prozora: skriveni panti i ručka sa unutarnje strane</t>
  </si>
  <si>
    <t xml:space="preserve">Dimenzija prozora i fikseva: 1530.0x130.0cm                               </t>
  </si>
  <si>
    <t xml:space="preserve">Obračun po m2 </t>
  </si>
  <si>
    <t>Sjeverno pročelje</t>
  </si>
  <si>
    <t>Zapadno pročelje</t>
  </si>
  <si>
    <t>Južno pročelje</t>
  </si>
  <si>
    <t>Istočno pročelje</t>
  </si>
  <si>
    <r>
      <t>m</t>
    </r>
    <r>
      <rPr>
        <vertAlign val="superscript"/>
        <sz val="10"/>
        <rFont val="Century Gothic"/>
        <family val="2"/>
      </rPr>
      <t>2</t>
    </r>
  </si>
  <si>
    <t>Obračun po m3.</t>
  </si>
  <si>
    <t xml:space="preserve">Rušenje dijela kamenog  zida uz stubište i  vrata na sjevernom pročelju, zajedno sa betonskom kapom, visine 15cm.
Zid je debljine 60,0cm.
</t>
  </si>
  <si>
    <t>Obračun po m' rešetke s čeličnim profilime</t>
  </si>
  <si>
    <t>500x1000mm</t>
  </si>
  <si>
    <t xml:space="preserve">podest+stube </t>
  </si>
  <si>
    <t>Od istih čeličnih profila izraditi podest i jedno gazište, uz sjeverno pročelje. Dimenzije podesta su 85 x 150cm, a gazište 30x150cm.</t>
  </si>
  <si>
    <t>Sve izvesti prema Shemi izvedbe rešetke kanala!</t>
  </si>
  <si>
    <t>Stepenice i podesti izvesti prema Detalju pokrova kanala i stepenica kod stražnjeg ulaza</t>
  </si>
  <si>
    <t>Obračun po m' (za širinu 50,0cm+ podkonstrukcija)</t>
  </si>
  <si>
    <t>Sve izvesti prema Shemi izvedbe plinske kotlovnice!</t>
  </si>
  <si>
    <t>ograda +vrata</t>
  </si>
  <si>
    <t>pocinčani čelik</t>
  </si>
  <si>
    <t>g</t>
  </si>
  <si>
    <t>h</t>
  </si>
  <si>
    <t>i</t>
  </si>
  <si>
    <t>Sve izvesti prema nacrtima Detalja krova</t>
  </si>
  <si>
    <t xml:space="preserve">  -kutni učvršćujući lim (holker) r.š. 6-10 cm</t>
  </si>
  <si>
    <t xml:space="preserve">  -putz lajsna r.š. 5-7 cm </t>
  </si>
  <si>
    <r>
      <t xml:space="preserve">Dobava materijala i postava zaštitnog sloja, </t>
    </r>
    <r>
      <rPr>
        <b/>
        <sz val="10"/>
        <rFont val="Century Gothic"/>
        <family val="2"/>
      </rPr>
      <t>geotekstil</t>
    </r>
    <r>
      <rPr>
        <sz val="10"/>
        <rFont val="Century Gothic"/>
        <family val="2"/>
      </rPr>
      <t xml:space="preserve"> gustoće 200-300 gr/m2, kao zaštitna obloga ispod hidroizolacije.</t>
    </r>
  </si>
  <si>
    <r>
      <t xml:space="preserve">Dobava materijala i postava razdjelnog sloja, </t>
    </r>
    <r>
      <rPr>
        <b/>
        <sz val="10"/>
        <rFont val="Century Gothic"/>
        <family val="2"/>
      </rPr>
      <t>geotekstil</t>
    </r>
    <r>
      <rPr>
        <sz val="10"/>
        <rFont val="Century Gothic"/>
        <family val="2"/>
      </rPr>
      <t xml:space="preserve"> gustoće 100-200 gr/m2, u svrhu razdvajanja toplinske izolacije od hidroizolacije</t>
    </r>
  </si>
  <si>
    <t>Dobava materijala  i izvedba slojeva ravnog krova. Obračun prema pojedinoj stavci</t>
  </si>
  <si>
    <t>zidni slivnik</t>
  </si>
  <si>
    <t>vertikalni slivnik</t>
  </si>
  <si>
    <t>j</t>
  </si>
  <si>
    <t xml:space="preserve">U cijenu uračunati dobavu i ugradnju kamenih kapa na zidovima sa svim potrebnim radnjama. </t>
  </si>
  <si>
    <t>HOP 50x50x5</t>
  </si>
  <si>
    <t xml:space="preserve">Obračun po 1.0 kg ugrađenog čelika sa antikorozivnom zaštitom i ličenjem. </t>
  </si>
  <si>
    <t xml:space="preserve">Rušenje AB zida uz sjeverno pročelje 780x 140cm debljine 40cm.
</t>
  </si>
  <si>
    <t>U cijenu uračunati i odlaganje na deponiju gradilišta</t>
  </si>
  <si>
    <t>Izrada kamene kape zidova opisanih u prethodnoj stavci. Stavke izvesti od klesanog kamena širine 75cm i debljine 15cm.  Vrstu i obradu kamena prilagoditi postojećem stanju. Kamen se postavlja u mort na kameni zid. Fuge ispuniti mortom</t>
  </si>
  <si>
    <t>ARMIRANO BETONSKI RADOVI</t>
  </si>
  <si>
    <t>Obračun po m3 ugrađenog betona, kg armature i m2 glatke oplate</t>
  </si>
  <si>
    <t>ARMIRANO-BETONSKI  RADOVI UKUPNO Kn</t>
  </si>
  <si>
    <t>glatka oplata</t>
  </si>
  <si>
    <t>beton</t>
  </si>
  <si>
    <t>armatura 80kg/m3</t>
  </si>
  <si>
    <t>Armatura iz rebrastog čelika B500. Nabava, ispravljanje, čišćenje i savijanje, doprema na gradilište, postavljanje i vezivanje. Armatura srednje složene izrade. Količine su procjenjene na 80kg/m3.</t>
  </si>
  <si>
    <t>U količinu je uračunata i obrada armirano-betonskog zida uz sjeverno pročelje</t>
  </si>
  <si>
    <t>k</t>
  </si>
  <si>
    <t>l</t>
  </si>
  <si>
    <t>Traka r.š. 65,0cm.</t>
  </si>
  <si>
    <t>obrada prodora</t>
  </si>
  <si>
    <t>gotovi elementi za odzračnike</t>
  </si>
  <si>
    <t xml:space="preserve">  -okapni lim r.š. 25cm</t>
  </si>
  <si>
    <t>završna (putz-lajsna) r.š. 7 cm</t>
  </si>
  <si>
    <t>okapnica r.š. 20 cm</t>
  </si>
  <si>
    <t>Karakteristike : Ug=0,6 W/m2K, 2low-e</t>
  </si>
  <si>
    <t>18.</t>
  </si>
  <si>
    <t>Visina otvora  određena po shemama.  Stavka uključuje sav potreban rad i materijal. Obračun je po m1 ugrađenog rolo sjenila u funkciji.</t>
  </si>
  <si>
    <t>prozračni rolo</t>
  </si>
  <si>
    <t xml:space="preserve">   Shema 13 - Dimenzija stijene: 2040 x 450cm</t>
  </si>
  <si>
    <t>horizontalna izolacija XPS 300</t>
  </si>
  <si>
    <t>horizontalna izolacija XPS 500</t>
  </si>
  <si>
    <t>m</t>
  </si>
  <si>
    <t>n</t>
  </si>
  <si>
    <t>oplata</t>
  </si>
  <si>
    <t>Obračun se vrši po m3 ugrađenog betona, m2 oplate i kg armaturne mreže.</t>
  </si>
  <si>
    <t>Napomena: Toplinska izolacija se mora namjestiti 
u jednom sloju zbog toga što se između dvije ploče može napraviti sloj vlage.</t>
  </si>
  <si>
    <t>Armiranocementni estrih, debljine 4,0cm. Estrih se izvodi sa mortom M-10, armiran mrežastom armaturom MA 500/560, tip Q-131 (armatura uračunata u jediničnoj cijeni ove stavke). Estrih se postavlja na postojći beton za pad, kao izravanavajući sloj površine betona za pad.</t>
  </si>
  <si>
    <t>Obavezna RAL ugradnja!</t>
  </si>
  <si>
    <t>Karakteristike : Ug=5.3 W/m2K</t>
  </si>
  <si>
    <t>Karakteristike : Ug=1,0 W/m2K, low-e</t>
  </si>
  <si>
    <r>
      <t xml:space="preserve">Dimenzija raster vidljiv je iz shema. </t>
    </r>
    <r>
      <rPr>
        <b/>
        <sz val="10"/>
        <rFont val="Century Gothic"/>
        <family val="2"/>
      </rPr>
      <t>– Shema 11</t>
    </r>
  </si>
  <si>
    <t>Sastavni dio podloga za ponudu bravarskih stavki čine sheme iz projekta.</t>
  </si>
  <si>
    <t>680x1000mm</t>
  </si>
  <si>
    <t>UNUTRAŠNJA ZAŠTITA OD SUNCA</t>
  </si>
  <si>
    <t>Shema 3: (1315+150)xh=170cm</t>
  </si>
  <si>
    <t>Shema S1 i S1a - 1315 x 370cm</t>
  </si>
  <si>
    <t xml:space="preserve">Shema 40: 1530.0x170.0cm                               </t>
  </si>
  <si>
    <t xml:space="preserve">Shema 7: 1510 x 170cm </t>
  </si>
  <si>
    <t>Shema 9 - 15630 x 170cm</t>
  </si>
  <si>
    <t>Shema 8: 385 x 170cm</t>
  </si>
  <si>
    <t>Shema 11: 400 x 450cm</t>
  </si>
  <si>
    <t xml:space="preserve">  Shema 12 - Dimenzija stijene: 131 x 240cm</t>
  </si>
  <si>
    <t>blackout + prozračni rolo</t>
  </si>
  <si>
    <r>
      <t xml:space="preserve">Dobava materijala i izvedba sloja horizontalne </t>
    </r>
    <r>
      <rPr>
        <b/>
        <sz val="10"/>
        <rFont val="Century Gothic"/>
        <family val="2"/>
      </rPr>
      <t>toplinske izolacije</t>
    </r>
    <r>
      <rPr>
        <sz val="10"/>
        <rFont val="Century Gothic"/>
        <family val="2"/>
      </rPr>
      <t xml:space="preserve"> od ekstrudiranog polistirena (XPS), gustoće = 33kg/m3,  d = 120 mm, od ploče sa preklopom iz jednog sloja, tip</t>
    </r>
    <r>
      <rPr>
        <sz val="10"/>
        <color indexed="10"/>
        <rFont val="Century Gothic"/>
        <family val="2"/>
      </rPr>
      <t xml:space="preserve"> </t>
    </r>
    <r>
      <rPr>
        <b/>
        <sz val="10"/>
        <rFont val="Century Gothic"/>
        <family val="2"/>
      </rPr>
      <t xml:space="preserve">XPS 300 i XPS 500 </t>
    </r>
    <r>
      <rPr>
        <sz val="10"/>
        <rFont val="Century Gothic"/>
        <family val="2"/>
      </rPr>
      <t>(u dijelu ravnog krova na koji se postavlja AB ploča i klima komore).</t>
    </r>
  </si>
  <si>
    <t>Čiščenje kanala do zgrade u prizemlju. Kanal je širine cca70cm, visine 6,0-9,0m.</t>
  </si>
  <si>
    <t xml:space="preserve">Demontaža vanjske aluminijske bravarije i fiksne staklene stijenke s unutrašnjim venezianerima i vanjskom aluminijskom klupčicam. </t>
  </si>
  <si>
    <t>Pažljiva demontaža kamenog sokla, dimenzija 15x16cm na glavnom ulazu, nakon demontaže fiksne staklene stijenke.</t>
  </si>
  <si>
    <t xml:space="preserve">Obračun po m' profila </t>
  </si>
  <si>
    <t>Obračun po m' lima</t>
  </si>
  <si>
    <t>Pažljiva uklanjanje oštećenog kamenog popločenja predulaza u Muzej. Kamen je tipa Kirmenjak  debljine 3,0 cm.</t>
  </si>
  <si>
    <t>Obračun po komplet balkona</t>
  </si>
  <si>
    <t>Demontaža balkona na sjevernoj fasadi dimenzija 120x120cm, zajedno sa penjalicama za krov. Balkon je izvedena iz čeličnih profila 100x50mm, s podom od čeličnih ploča, površine 1,40m2 i zašitinom ogradom od plosnog čelika, postavljenog vertikalno na udaljenosti od 15cm, razvijene dužine 2.40m i visine 1,10m, s ogradom.
Penjalica su izvedene od čelika ø30, te gazištima i zašitom za leđa od plosnog željeza.Ukupna visina penjalice je cca 4,0m.</t>
  </si>
  <si>
    <t>Demontaža odušnih vertikala.</t>
  </si>
  <si>
    <t>armaturna mreža Q335 - 15kg/m2</t>
  </si>
  <si>
    <t>Dobava i ugradnja betona C25/30 te betoniranje podne arm.-bet. ploče, debljine 10cm. Stavka obuhvaća dobavu, dopremu, ugradnju betona i oplata s potrebnom njegom. Beton se ugrađuje vibriranjem. Stavka obuhvaća sva potrebna sredstva, materijal i rad. Ploča se postavlja na sloj geotekstila na dijelu ravnog krova predviđenog za postav klima komora na postoječoj čeličnoj podkonstrukciji.</t>
  </si>
  <si>
    <t>holker</t>
  </si>
  <si>
    <t>Alu. klupčica vanjska: d=60cm; RŠ=13cm</t>
  </si>
  <si>
    <t xml:space="preserve">                 Dimenzija stijene: (1315+150)x130cm</t>
  </si>
  <si>
    <t>SVE PREMA STATIČKOM PRORAČUNU!</t>
  </si>
  <si>
    <t>Detaljnje karakteristike materijala i način ugradnje pročitati u  tehničkim specifikacijama</t>
  </si>
  <si>
    <t>Dobava i montaža čeličnih ljestvi.
Prečke ljestava moraju biti od okruglog željeza promjera najmanje 1,6 cm i dobro učvršćene odnosno zavarene za stranice ljestava na vertikalnom razmaku od najviše 30 cm. Duljina prečki između stranca ljestava ne smije biti manja od 40 cm.
Ljestve, čija je visina veća od 3,0 m moraju počevši od sedme prečke (oko dva metra od poda) imati čvrstu leđnu zaštitu.</t>
  </si>
  <si>
    <t>Leđna zaštita mora biti izrađena u obliku kaveza načinjenog od lukova od plosnatog željeza, s unutrašnjim radijusom ne manjim od 70 cm niti većim od 80 cm, koji moraju biti pričvršćeni za stranice ljestava na međusobnom razmaku ne većem od 1,4 m.
Lukovi moraju biti povezani vertikalama od plosnatog željeza na razmaku ne većem od 25 cm. Lukovi i vertikale od plosnatog željeza koji međusobno zatvaraju kavez, moraju biti tako dimenzionirani i učvršćeni za ljestve da pružaju sigurnu zaštitu osobama od pada s visine.
Ljestve moraju biti kruto vezane sa zgradom, objektom ili konstrukcijom u razmacima ne većim od 3,0 m.</t>
  </si>
  <si>
    <t>Obračun po komadu ljestvi u funkciji.</t>
  </si>
  <si>
    <r>
      <t xml:space="preserve">Sve prema </t>
    </r>
    <r>
      <rPr>
        <b/>
        <sz val="10"/>
        <rFont val="Century Gothic"/>
        <family val="2"/>
      </rPr>
      <t>Shemi O1</t>
    </r>
    <r>
      <rPr>
        <sz val="10"/>
        <rFont val="Century Gothic"/>
        <family val="2"/>
      </rPr>
      <t xml:space="preserve"> - Reviziona vrata kanala</t>
    </r>
  </si>
  <si>
    <t xml:space="preserve">U jediničnu cijenu ukalkulirati sav rad, materijal, transporte, antikorozivni i protupožarni premaz. </t>
  </si>
  <si>
    <t>Prilikom montaže voditi računa da se lamele nastavljaju na lamele spuštenog stropa u interijeru!</t>
  </si>
  <si>
    <t>mineralna vuna</t>
  </si>
  <si>
    <r>
      <t>Montaža kamenog sokla na glavnom ulazu od istarskog kamena "Kirmenjak". Sokl je dimenzija 16,0 x 17,0 cm s oblim rubovima, poliran. Kamen je šlican po sredini, širina šlica 35mm. U kamen se postavlja staklena stijenka.</t>
    </r>
    <r>
      <rPr>
        <sz val="10"/>
        <color indexed="10"/>
        <rFont val="Century Gothic"/>
        <family val="2"/>
      </rPr>
      <t xml:space="preserve">
</t>
    </r>
    <r>
      <rPr>
        <sz val="10"/>
        <rFont val="Century Gothic"/>
        <family val="2"/>
      </rPr>
      <t xml:space="preserve">
</t>
    </r>
  </si>
  <si>
    <t>U cijenu uračunati gradnju zida s svim potrebnim radnjama. Kamen postojeći - nije u cijeni.</t>
  </si>
  <si>
    <t>Detaljnje karakteristike materijala i način ugradnje pročitati u tehničkim karakteristikama.</t>
  </si>
  <si>
    <t xml:space="preserve">Čelična ograda sastoji se iz vertikalnih plostnatih čeličnih profila, L oblika, dim 10/50mm, h=185/15cm, zavarenih na čeličnu ploču dim 10/100mm, l=395cm, koja je odgovarajućim vijcima (s upuštenim glavama) pričvršćena u stražnji kameni zid (bedem). Vertikale se postavljaju na međusobnoj udaljenosti od osno 13,0 cm. 
 Ograda je ukupne visine od gotovog poda 160 cm, te prati visinu ogradnog zida. Na visini od 100 cm predviđa se montaža rukohvata. Rukohvat je kvadratnog oblika dim 40/40mm, pričvršćen na čelične šipke L oblika dim 40/50/10 mm koje su zavarene na čelične vertikale ograde (svaka 5 vetikalna postaje nosač rukohvata). 
Ograda se obrađuje temeljnom bojom i završnom bojom kao ferro Antico u broju premaza prema uputi proizvođača.
</t>
  </si>
  <si>
    <t xml:space="preserve">Sve izvesti prema Shemi O2 - Čelična ograda sjevernog pročelja
</t>
  </si>
  <si>
    <t>UKLANJANJA  I DEMONTAŽE</t>
  </si>
  <si>
    <t>UKLANJANJA I DEMONTAŽE UKUPNO Kn</t>
  </si>
  <si>
    <t xml:space="preserve">Obračun po m2 kompletne  ograde s vratima  </t>
  </si>
  <si>
    <t>U cijeni obuhvatiti kompletnu ogradu i odnos na skladište gradilišta. 
U cijenu uračunati ponovno postavljanje pokrova od valovitog lima.</t>
  </si>
  <si>
    <t>Obračun po m2 demontaže i ponovne montaže pokrova od valovitog lima</t>
  </si>
  <si>
    <t xml:space="preserve">Radionička izrada, dovoz i montaža čelične podkonstukcije  za ogradu i vrata kotlovnice obrađen u slijedečoj stavci. Konstrukciju izvesti iz čel. profila kvalitete S235. Podkonstrukcija je sačinjena odprofila HOP 50x50x5 profila koja se sidri u pod. </t>
  </si>
  <si>
    <t>U jediničnu cijenu ukalkulirati sav rad, materijal, transporte, antikorozivni i protupožarni premaz i potrebne pločice i sidrne vijke.</t>
  </si>
  <si>
    <t xml:space="preserve">Dobava i montaža  zašitne ograde kotlovnice izvedene iz traka dekorativnog lima. dekorativni lim, trake dim 30/2mm, h=353cm, debljina 2mm, montiranih na  aluminijskim nosačima. Vrata izvesti iz istih traka montiranih na čeličnu podkonstrukciju, dimenzija 130 x 215cm. Aluminijski nosači se se postavljaju na postojeću i novu čeličnu podkonstrukciju od horizontalnih i vertikalnih HOP profila 50/50/5mm.
</t>
  </si>
  <si>
    <t>Obračun po m2 panela s vratima s aluminijskim nosačima</t>
  </si>
  <si>
    <t xml:space="preserve">                    Dimenzija stijene: 360 x 426cm</t>
  </si>
  <si>
    <t>1. a</t>
  </si>
  <si>
    <t>ZIDARSKO - FASADERSKI RADOVI UKUPNO Kn</t>
  </si>
  <si>
    <t>INSTALACIJA PLINA</t>
  </si>
  <si>
    <t>Napomena:</t>
  </si>
  <si>
    <t>VANJSKI RAZVOD PLINA</t>
  </si>
  <si>
    <t xml:space="preserve">Napomena:
Radove u potpunosti izvode predstavnici lokalnog distributera plina ENERGO d.o.o.
</t>
  </si>
  <si>
    <t>kompl</t>
  </si>
  <si>
    <t>UKUPNO  PLINSKA INSTALACIJA</t>
  </si>
  <si>
    <t>STOJARSKE INSTALACIJE</t>
  </si>
  <si>
    <t>Obračun po kompletu staklene stijenke s vratima i okovom te čeličnh nosača, do montirane stijenke u funkciji. Ličenje obrađeno u stavci ličilački radovi</t>
  </si>
  <si>
    <t xml:space="preserve">Staklena stijena koji se sastoji od devet (1+7+1) fiksnih staklenih polja, međusobno zabrtvljena i povezana bezbojnim silikonom.
Donji profil - čelični L profil dim 30/33/3mm pričvršćen za postojeći čelični IPE profil. 
Gornji profil - čelični U profil dim 30/36mm pričvršćeni za postojeće čelične profile.
(Donji profil zatvoriti demontažnom čeličnom pločom -dio stavke Shema S1.)
Ostakljenje fikseva: laminirano kaljeno 2x10mm s akustičnom folijom
Dimenzija stijene: (21+1332+20) x 118cm
</t>
  </si>
  <si>
    <t>Obračun po kompletu staklene stijenke s okovom i čeličnim nosačima, do montirane stijenke u funkciji. Ličenje obrađeno u stavci ličilački radovi</t>
  </si>
  <si>
    <t>rad</t>
  </si>
  <si>
    <t>materijel</t>
  </si>
  <si>
    <t>A.</t>
  </si>
  <si>
    <r>
      <t>A.</t>
    </r>
    <r>
      <rPr>
        <b/>
        <sz val="7"/>
        <rFont val="Times New Roman"/>
        <family val="1"/>
      </rPr>
      <t xml:space="preserve">   </t>
    </r>
    <r>
      <rPr>
        <b/>
        <sz val="12"/>
        <rFont val="Century Gothic"/>
        <family val="2"/>
      </rPr>
      <t>GRAĐEVINSKO-OBRTNIČKI RADOVI</t>
    </r>
  </si>
  <si>
    <r>
      <t>1.</t>
    </r>
    <r>
      <rPr>
        <b/>
        <sz val="14"/>
        <rFont val="Times New Roman"/>
        <family val="1"/>
      </rPr>
      <t xml:space="preserve">            </t>
    </r>
    <r>
      <rPr>
        <b/>
        <sz val="14"/>
        <rFont val="Century Gothic"/>
        <family val="2"/>
      </rPr>
      <t>TROŠKOVNIČKE  STAVKE</t>
    </r>
  </si>
  <si>
    <r>
      <t>1.</t>
    </r>
    <r>
      <rPr>
        <sz val="12"/>
        <rFont val="Times New Roman"/>
        <family val="1"/>
      </rPr>
      <t xml:space="preserve">       </t>
    </r>
    <r>
      <rPr>
        <sz val="12"/>
        <rFont val="Century Gothic"/>
        <family val="2"/>
      </rPr>
      <t>Građevinski radovi</t>
    </r>
  </si>
  <si>
    <r>
      <t>2.</t>
    </r>
    <r>
      <rPr>
        <sz val="12"/>
        <rFont val="Times New Roman"/>
        <family val="1"/>
      </rPr>
      <t xml:space="preserve">       </t>
    </r>
    <r>
      <rPr>
        <sz val="12"/>
        <rFont val="Century Gothic"/>
        <family val="2"/>
      </rPr>
      <t>Obrtnički radovi</t>
    </r>
  </si>
  <si>
    <r>
      <t>3.</t>
    </r>
    <r>
      <rPr>
        <sz val="12"/>
        <rFont val="Times New Roman"/>
        <family val="1"/>
      </rPr>
      <t xml:space="preserve">       </t>
    </r>
    <r>
      <rPr>
        <sz val="12"/>
        <rFont val="Century Gothic"/>
        <family val="2"/>
      </rPr>
      <t>Pripremni i završni radovi</t>
    </r>
  </si>
  <si>
    <t>B</t>
  </si>
  <si>
    <t>C</t>
  </si>
  <si>
    <t>UKUPNO</t>
  </si>
  <si>
    <t xml:space="preserve">SVEUKUPNO </t>
  </si>
  <si>
    <t>I      UKLANJANJE I DEMONTAŽE</t>
  </si>
  <si>
    <t>II     ARMIRANO BETONSKI RADOVI</t>
  </si>
  <si>
    <t>IV    KROVOPOKRIVAČKI RADOVI</t>
  </si>
  <si>
    <t>V     LIMARSKI  RADOVI</t>
  </si>
  <si>
    <t>III     ZIDARSKO-FASADERSKI RADOVI</t>
  </si>
  <si>
    <t>VIII   BRAVARSKI RADOVI</t>
  </si>
  <si>
    <t>IX     SPUŠTENI STROP</t>
  </si>
  <si>
    <t>X      KAMENOREZAČKI RADOVI</t>
  </si>
  <si>
    <t>XI     STAKLARSKI RADOVI</t>
  </si>
  <si>
    <t>VII    UNUTRAŠNJA ZAŠTITA OD SUNCA</t>
  </si>
  <si>
    <t>VI     OTVORI IZ ALUMINIJSKIH PROFILA</t>
  </si>
  <si>
    <t>XII     LIČILAČKI RADOVI</t>
  </si>
  <si>
    <t xml:space="preserve">                    Dimenzija rešetke: 100x120cm</t>
  </si>
  <si>
    <t xml:space="preserve">                    Dimenzija rešetke: 80x80cm</t>
  </si>
  <si>
    <t xml:space="preserve"> pdv (25%)</t>
  </si>
  <si>
    <t>DEMONTAŽA I UKLANJANJE POSTOJEĆEG LPS-a</t>
  </si>
  <si>
    <t>Demontaža postojeće krovne mreže prihvatnih vodova izrađenih od FeZn trake, komplet sa krovnim nosačima (betonskim kockama) i ostalim spojnim materijalom. Nakon demontaže svu opremu je potrebno zbrinuti na ovlaštenom deponiju. Obračun po m' prihvatnog voda.</t>
  </si>
  <si>
    <t>Demontaža postojećih štapnih prihvatnih vodova izrađenih od Fe cijevi, komplet sa nosačima i ostalim spojnim materijalom. Nakon demontaže svu opremu je potrebno zbrinuti na ovlaštenom deponiju. Obračun po komadu.</t>
  </si>
  <si>
    <t>kom.</t>
  </si>
  <si>
    <t>Demontaža postojeće mreže odvoda sa pročelja građevine, izrađenih od FeZn trake, komplet sa zidnim nosačima i ostalim spojnim materijalom. Prosječna duljina odvoda iznosi 18m. Nakon demontaže svu opremu je potrebno zbrinuti na ovlaštenom deponiju. Obračun po komadu odvoda.</t>
  </si>
  <si>
    <t>Čišćenje krovnih površina i instalacija od prethodno demontirane opreme LPS-a.</t>
  </si>
  <si>
    <t>kompl.</t>
  </si>
  <si>
    <t>SANACIJA LPS-a</t>
  </si>
  <si>
    <t>ISPITIVANJE INSTALACIJE I TEHNIČKA DOKUMENTACIJA</t>
  </si>
  <si>
    <t>ELEKTROINSTALACIJE</t>
  </si>
  <si>
    <t>pdv (25%)</t>
  </si>
  <si>
    <t>A</t>
  </si>
  <si>
    <t xml:space="preserve">GRAĐEVINSKIO OBRTNIČKI, PRIPREMNI I ZAVRŠNI RADOVI  </t>
  </si>
  <si>
    <t>19.</t>
  </si>
  <si>
    <t>20.</t>
  </si>
  <si>
    <t>21.</t>
  </si>
  <si>
    <t>22.</t>
  </si>
  <si>
    <t>23.</t>
  </si>
  <si>
    <t>24.</t>
  </si>
  <si>
    <t>25.</t>
  </si>
  <si>
    <t>1. b</t>
  </si>
  <si>
    <t>o</t>
  </si>
  <si>
    <t>GRAĐEVINSKO-OBRTNIČKI,PRIPREMNI I ZAVRŠNI RADOVI</t>
  </si>
  <si>
    <t>pdv 25%</t>
  </si>
  <si>
    <t xml:space="preserve">Dobava materijala izrada i montaža pokrova istaka na fasadi. Sve izvesti prema nacrtima detaljima pokrova do konačnog krova u funkciji.
U cijenu uključiti sav rad i materijal. </t>
  </si>
  <si>
    <t>A1</t>
  </si>
  <si>
    <t>A2</t>
  </si>
  <si>
    <t>A3</t>
  </si>
  <si>
    <t>B. STROJARSKE INSTALACIJE</t>
  </si>
  <si>
    <t>C. ELEKTROINSTALACIJE</t>
  </si>
  <si>
    <t>REKAPITULACIJA A + B + C</t>
  </si>
  <si>
    <t>STROJARSKE INSTALACIJE</t>
  </si>
  <si>
    <t>B.</t>
  </si>
  <si>
    <t>C.</t>
  </si>
  <si>
    <t>GRAĐEVINSKO-OBRTNIČKI, PRIPREMNI I ZAVRŠNI RADOVI</t>
  </si>
  <si>
    <t>GRAĐ.-OBRT.,PRIPREMNI I ZAVRŠNI RADOVI SVEUKUPNO</t>
  </si>
  <si>
    <t>GRAĐ.-OBRT.,PRIPREMNI I ZAVRŠNI RADOVI UKUPNO</t>
  </si>
  <si>
    <t>Odvoz šute obrađen u stavci rušenje i demontaže</t>
  </si>
  <si>
    <t xml:space="preserve">Ugradnja podne staklene opeke na strop nadstrešnice. Prizme se zidaju na licu mjesta u poljima od 128 x 128cm s po 25komada po polju. Staklena opeka je dimenzija 20x20x2,2. Prizme su međusobno spojene rebrima od armiranog betona granulacije 0-16mm, C30/37. U cijenu uračunati dobavu i ugradnju staklene opeke u odgovarajuću plastiku, galvanizirano željezom, mortom s aditivom za vodonepropusnost i rebra od armiranog betona.   Komplet stavke u funkciji.
</t>
  </si>
  <si>
    <t xml:space="preserve">Demontaža lima čeličnih pokrovnih ploča zajedno sa nosačima iz L profila (50x50) koji zatvara kanal uz zapadnu i sjevernu fasadu. Razvijena širina lima cca 25,0cm i  70,0cm. </t>
  </si>
  <si>
    <t xml:space="preserve">Dobava i montaža podnih rešetki  od vruće pocinčanog lima. Rešetke se postavljaju u kanal između zgrade muzej i potpornog zida. Rešetka je ultraprešana dimenzija 680x1000mm i 200x1000mm, otvora 33x33mm, nosive trake 30/2 i poprečne 10/2 s ravnim obrubom. Rešetke se postavljaju na L pocinčanih čelične profile 60/60/5 sidrene u potporni kameni zid i fasadu muzeja. Točnu širinu utvrditi na licu mjesta. </t>
  </si>
  <si>
    <t>Demontaža metalne ograde na sjevernom ogradnom zidu. Ograda  je žičana postavljena na čelične vertikalne i horizontalane nosače. Visina ograde je cca 120cm.</t>
  </si>
  <si>
    <t>Shema 5: 142x170cm</t>
  </si>
  <si>
    <r>
      <t>Demontaža i privremeno deponiranje pločica sa kućnim brojem, videonadzora, alarma, parlafona, natpisa na pročelju, nosača zastava i sl. Sve navedeno pohraniti na gradilištu</t>
    </r>
    <r>
      <rPr>
        <sz val="10"/>
        <rFont val="Century Gothic"/>
        <family val="2"/>
      </rPr>
      <t xml:space="preserve">. Izvoditelj snosi sve troškove ponovne dobave ili izrade pojedinih elemenata u slučaju oštećenja ili otuđenja sa gradilišta. U cijenu uračunati i odspajanje navedenih instalacija. </t>
    </r>
  </si>
  <si>
    <t>U cijenu uračunati demontažu i odlaganje na skladište gradilišta.</t>
  </si>
  <si>
    <t>Demontaža postojećih krovnih slivnika.</t>
  </si>
  <si>
    <t xml:space="preserve">Utovar i odvoz materijala od demontirane bravarije sa staklom. Stavka uključuje utovar u kamion i prijevoz na deponij, te istovar. </t>
  </si>
  <si>
    <t xml:space="preserve">Utovar i odvoz demontirane limarije opšava atika, ostale limarije, čeličnih i aluminijskih profila i limova. Stavka uključuje utovar u kamion i prijevoz na deponij, te istovar. </t>
  </si>
  <si>
    <t xml:space="preserve">Utovar i odvoz šute od rušenja i demontaža.  Stavka uključuje utovar u kamion i prijevoz na deponij, te istovar. </t>
  </si>
  <si>
    <t xml:space="preserve">Hidroizolacija nadstrešnice se izvodi s polimer cementnim (dvokomponentnim) mortom u dva sloja i PP mrežicom za armiranje.
Postava na pripremljenu podlogu (čista, homogena, odmašćena površina betona).
Izvođenje strogo prema uputama proizvođača proizvoda.
Sve komplet sa svim radom i materijalom.
</t>
  </si>
  <si>
    <t>Obračun po m2 horizontalne toplinske izolacije.</t>
  </si>
  <si>
    <t>Obračun je po m´.</t>
  </si>
  <si>
    <t>Obračun je po m´, odnosno po komadu.</t>
  </si>
  <si>
    <t>Obračun je po komadu.</t>
  </si>
  <si>
    <t>Obračun se vrši po m2.</t>
  </si>
  <si>
    <t>Spušteni strop od jednostrukih gips-kartonskih ploča d=1,25 cm, postavljene na pocinčane čelične tipske profile visine 10 cm. Profili se tiplaju u postojeći armirano betonski strop. Gk ploče je potrebno dilatirati 1 cm po cijelom obodu, odnosno izvesti fugu na kontaktima s vertikalnim površinama. Spojeve gk ploča bandažirati, pregletati i cijelu površinu pripremiti za ličenje. Obračun je po m2.</t>
  </si>
  <si>
    <r>
      <t xml:space="preserve">Mineralna vuna (MW) debljine 10,0 cm, </t>
    </r>
    <r>
      <rPr>
        <sz val="10"/>
        <rFont val="Calibri"/>
        <family val="2"/>
      </rPr>
      <t>ρ</t>
    </r>
    <r>
      <rPr>
        <sz val="10"/>
        <rFont val="Century Gothic"/>
        <family val="2"/>
      </rPr>
      <t>(kg/m</t>
    </r>
    <r>
      <rPr>
        <sz val="10"/>
        <rFont val="Calibri"/>
        <family val="2"/>
      </rPr>
      <t>³</t>
    </r>
    <r>
      <rPr>
        <sz val="10"/>
        <rFont val="Century Gothic"/>
        <family val="2"/>
      </rPr>
      <t xml:space="preserve">), </t>
    </r>
    <r>
      <rPr>
        <sz val="10"/>
        <rFont val="Symbol"/>
        <family val="1"/>
      </rPr>
      <t>l</t>
    </r>
    <r>
      <rPr>
        <sz val="10"/>
        <rFont val="Century Gothic"/>
        <family val="2"/>
      </rPr>
      <t>(W/mK), R(m</t>
    </r>
    <r>
      <rPr>
        <sz val="10"/>
        <rFont val="Calibri"/>
        <family val="2"/>
      </rPr>
      <t>²</t>
    </r>
    <r>
      <rPr>
        <sz val="10"/>
        <rFont val="Century Gothic"/>
        <family val="2"/>
      </rPr>
      <t>K/W), postavlja se između čeličnih nosača za spušteni strop iz prethodno opisane stavke. Postavlja se tiplanjem u armirano betonski postojeći strop. Prilikom tiplanja postaviti kružne plastične podmetače za sprečavanje prodora glava vijaka kroz izolaciju. Obračun je po m2.</t>
    </r>
  </si>
  <si>
    <t>Dobava materijala i izvedba sloja toplinske izolacije od ekstrudiranog polistirena (XPS 300) u padu od 2%, gustoće = 33kg/m3,  minimalne d = 30 mm - 60mm, ploče sa preklopom. Obračun je po m2.</t>
  </si>
  <si>
    <t>Dobava materijala i postava razdjelnog sloja, geotekstil gustoće 100-200 gr/m2, u svrhu razdvajanja toplinske izolacije (ne odnosi se na kamenu vunu) od hidroizolacije. Obračun je po m2.</t>
  </si>
  <si>
    <t xml:space="preserve">Brušenje i poliranje predulaza i stubišta Muzeja izvedenog od kamena "Kirmenjak". 
U cijenu uračunati sve potrebne radnje do završne uređene površine.
</t>
  </si>
  <si>
    <t>Čiščenje i ličenje zaštitne ograde balkona na sjevernom pročelju. Ograda je dimenzija 140x60cm, a sastoji se od vertikalnih i horizontalnih prečki od plosnog čelika širine 50mm i deblijne 5mm, postavljenih na udaljenosti od 11cm, te horizontalnog rukohvata  HOP30x30x3.
U jediničnu cijenu ukalkulirati sav rad, materijal.</t>
  </si>
  <si>
    <r>
      <t xml:space="preserve">Ličenje postojećeg I 180 profila i nove čelične ploče 240/3 i ostalih čeličnih elemenata u sklopu </t>
    </r>
    <r>
      <rPr>
        <b/>
        <sz val="10"/>
        <rFont val="Century Gothic"/>
        <family val="2"/>
      </rPr>
      <t>sheme 1 i 1a.</t>
    </r>
  </si>
  <si>
    <t xml:space="preserve">Brušenje metalne površine zaštitne ograde. Svu površinu je potrebno pažljivo obrusiti, kako bi se metalna površina očistila od masnoće, ostataka korozije i starog premaza prije nanošenja zaštitnog premaza. </t>
  </si>
  <si>
    <r>
      <t>Skidanje, utovar i otprema cijevne fasadne skele od bešavnih cijevi.</t>
    </r>
    <r>
      <rPr>
        <sz val="10"/>
        <color indexed="10"/>
        <rFont val="Century Gothic"/>
        <family val="2"/>
      </rPr>
      <t xml:space="preserve"> </t>
    </r>
    <r>
      <rPr>
        <sz val="10"/>
        <rFont val="Century Gothic"/>
        <family val="2"/>
      </rPr>
      <t xml:space="preserve">
Obračun se vrši po m2 vertikalne projekcije površine skele.
</t>
    </r>
  </si>
  <si>
    <t>Obračun po m' očišćene površne</t>
  </si>
  <si>
    <t>Demontaža Hunter-Douglas spuštenog stropa, sa toplinskom izolacijom, ukupne debljine cca 15,0cm  sa kompletnom čeličnom podkonstrukcijom od HOP profila 60x60x5mmm. Prije početka demontirati rasvjetna tijela i dokumentirati točnu poziciju na kojoj se nalaze kako bi se nova rasvjeta montirala na istu poziciju.</t>
  </si>
  <si>
    <t>U cijenu uračunati i odlaganje na deponiju gradilišta, te demontažu rasvjetnih tijela.</t>
  </si>
  <si>
    <t xml:space="preserve">Pažljiva uklanjanje čeličnih hop 50/50/6 i L 50/50/6 profila na shemama S1 i S2. Profili su nosači staklene stijenke. Ukloniti  oblogu od čeličnog  visine 250/5mm montirano na nosivom I čeličnom profilu. Sve ukloniti nakon demontaža stakla. Nosivi I profil se ne uklanja!  </t>
  </si>
  <si>
    <t>Pažljiva uklanjanje oštećenog kamenog praga ulaznih vrata južne fasada. Kamen je tipa Kirmenjak debljine 5,0 cm, te dimenzija 170,0cm x 35,0cm</t>
  </si>
  <si>
    <t>Demontaža metalne ograde s vratima od istegnutog lima na čeličnim nosačima s pokrovom od valovitog lima na istočnom pročelju kao zašita vanjskih klima uređaja. Visina ograde je 220cm, razvijene dužine 600cm. Čelični nosači se ne uklanjaju.</t>
  </si>
  <si>
    <t xml:space="preserve">Uklanjanje svih slojeva ravnog krova do betona za pad zbog izrade nove hidroizolacije i novih slojeva krova. Ukupni slojevi krova su debljine cca. 30cm.
Slojevi krova su:
-betonske  ploče polegnute na čepastu membrana, 5.0cm
-čepasta membrana, 1,0cm
-toplinska izolacija "styrodur", 10,0cm
- hidroizolacija, 1,0cm
Ispod hidroizolacije pretpostavljamo da su stari slojevi ravnog krova ukupne debljine 10,0cm: HI (vrući namaz), porofen, parna brana
</t>
  </si>
  <si>
    <t>Obračun po m3 u sraslom stanju.</t>
  </si>
  <si>
    <t xml:space="preserve">Napomena:
Izvođač je dužan sve proizvode ponuditi od istog proizvođača kako bi slojevi bili kompatibilni te mora biti ovlašten od strane proizvođača za izvedbu hidroizolacije . </t>
  </si>
  <si>
    <t>Sve izvesti prema nacrtima detalja krova</t>
  </si>
  <si>
    <t xml:space="preserve">- otpornost na udarce, meka podloga: 1000mm (HRN EN 12691 ili jednakovrijedan _________________)                                                                        - otpornost na statičke opterećenja: 20kg (HRN EN 12730 ili jednakovrijedan ___________________)                                               - pregibljivost pri sniskim temperaturama: ≥ -25°C (HRN EN 495-5 ili jednakovrijedan _________________)                                                   Membrane se slobodno polažu između dva sloja geotekstila, te perimetralno fiksiraju. Spojevi se obrađuju vrućim zrakom sa širinom vara od min. 3 cm, preklop 8 cm, u skladu s propisanom tehnologijom od strane proizvođača membrane. Svi proizvodi trebaju biti međusobno kompatibilni. Dokaz kompatibilnosti od strane proizvođača se treba dostaviti nadzornom inžinjeru. Obračun po m2 površine. </t>
  </si>
  <si>
    <r>
      <t xml:space="preserve">Dobava materijala te izrada </t>
    </r>
    <r>
      <rPr>
        <b/>
        <sz val="10"/>
        <rFont val="Century Gothic"/>
        <family val="2"/>
      </rPr>
      <t>vertikalne hidroizolacije</t>
    </r>
    <r>
      <rPr>
        <sz val="10"/>
        <rFont val="Century Gothic"/>
        <family val="2"/>
      </rPr>
      <t xml:space="preserve"> (zid, nadozid) iz sintetičke folije na bazi mekog PVC-a, približno RAL 7047, armirana poliesterskom mrežicom, UV stabilna, debljine min. 1,5mm, prema EN 13956 ili jednakovrijednog _________________                                             Karakteristike:                                                              - efektivna debljina: min.1.5 mm (-5%/+10%) (HRN EN 1849-2 ili jednakorijedan _____________)                                                             - masa po jedinici površine: min. 1.8 kg/m² (-5%/+10%) (HRN EN 1849-2 ili jednakovrijedan ________________)                                                           - vanjska otpornost na vatru: Bkrov(t1), &lt; 20° (EN 13501-5 ili jednakovrijedan)                                              - vodonepropusnost: zadovoljava (HRN EN 1928 ili jednakovrijedan _________________)                                                             - otpornost na tuču, meka podloga: ≥ 30m/s (HRN EN 13583 ili jednakovrijedan __________________)                                                            - posmična otpornost spojeva: ≥300 N (HRN EN 12317-2 ili jednakovrijedan _______________)                                                - otpornost spoja na pucanje:  ≥600N (HRN EN 12317-2 ili jednakovrijedan _________________)                                                     - otpornost na prolaz vodene pare: min. μ=20.000 (HRN EN 1931 ili jednakovrijedan ________________)                                                            </t>
    </r>
  </si>
  <si>
    <t>Dobava materijala, izrada i postava profila od specijalnog galvaniziranog limenog profila 0,6mm kaširanog slojem PVC membrane min. 0,8mm, ukupne debljine min. 1.4 mm, na koji se spaja PVC membrana, boja – svjetlo siva. Svi proizvodi trebaju biti međusobno kompatibilni. Dokaz kompatibilnosti od strane proizvođača se treba dostaviti nadzornom inženjeru.</t>
  </si>
  <si>
    <r>
      <t xml:space="preserve">Dobava materijala i ugradnja elementa odzračnika u sustavu proizvođača membrane, te obrada </t>
    </r>
    <r>
      <rPr>
        <b/>
        <sz val="10"/>
        <rFont val="Century Gothic"/>
        <family val="2"/>
      </rPr>
      <t xml:space="preserve">prodora </t>
    </r>
    <r>
      <rPr>
        <sz val="10"/>
        <rFont val="Century Gothic"/>
        <family val="2"/>
      </rPr>
      <t xml:space="preserve">kroz krov, PVC nearmiranom membranom, približno RAL 7047, efekti sa pričvršćenjem obujmicom i brtvljenjem PU kitom. Proizvod treba biti kompatibilan sa hidroizolacijskom membranom. Dokaz kompatibilnosti od strane proizvođača se treba dostaviti nadzornom inžinjeru. U cijenu uračunati gotove elemente odzračnika. </t>
    </r>
  </si>
  <si>
    <r>
      <t xml:space="preserve">Dobava i ugradnja jednostrukog, ravnog </t>
    </r>
    <r>
      <rPr>
        <b/>
        <sz val="10"/>
        <rFont val="Century Gothic"/>
        <family val="2"/>
      </rPr>
      <t>slivnika</t>
    </r>
    <r>
      <rPr>
        <sz val="10"/>
        <rFont val="Century Gothic"/>
        <family val="2"/>
      </rPr>
      <t xml:space="preserve"> od tvrdog PVC-a, prema EN 1253 ILI promjera 90 -125 mm, s pripadajućom brtvom / manžetom za priključak na hidroizolaciju i kišnom rešetkom od tvrdog PVC-a. Izvesti sve prema detalju krova. Proizvod treba biti kompatibilan sa hidroizolacijskom membranom. Dokaz kompatibilnosti od strane proizvođača se treba dostaviti nadzornom inžinjeru. Sav materijal prema uputama proizvođača.</t>
    </r>
  </si>
  <si>
    <t>- izduženje pri slomu: ≥ 13% (HRN EN 12311-2 ili jednakovrijedan __________________)                                                    - otpornost na udarce, tvrda podloga: min. 700mm (HRN EN 12691 ili jednakovrijedan)                                                                        - otpornost na statičke opterećenja: min. 20kg (HRN EN 12730 ili jednakovrijedan)                                               - pregibljivost pri sniskim temperaturama: ≥ -35°C (HRN EN 495-5 ili jednakovrijedan)         Membrana mora zadovoljavati klasu Bkrov(t1) prema EN 13501-1 ili jednakovrijednu __________________.Membrane se polažu i mehanički fiksiraju za podlogu, nehrđajućim vijcima s podložnom pločicom tipa u skladu s proračunom proizvođača hidroizolacijske membrane (prema Eurocodu1). Spojevi se obrađuju vrućim zavarom sa širinom vara od min. 3 cm, preklop 12 cm, u skladu s propisanom tehnologijom od strane proizvođača membrane. Obračun po m2 ugrađenog materijala.</t>
  </si>
  <si>
    <r>
      <t xml:space="preserve">Dobava i postava </t>
    </r>
    <r>
      <rPr>
        <b/>
        <sz val="10"/>
        <rFont val="Century Gothic"/>
        <family val="2"/>
      </rPr>
      <t>horizontalne hidroizolacije</t>
    </r>
    <r>
      <rPr>
        <sz val="10"/>
        <rFont val="Century Gothic"/>
        <family val="2"/>
      </rPr>
      <t xml:space="preserve"> iz sintetičke membrane na bazi FPO-a, dvostruko armirana poliesterskim pletivom i stabilizirane staklenom mrežicom, UV stabilna, RAL 9016, debljine min. d= 1,5 mm, prema EN 13967 ili jednakovrijedan__________. Debljina signalnog sloja min. 0.6mm.                                   Karakteristike :                                                              - efektivna debljina: min.1.5 mm (-5%/+10%) (HRN EN 1849-2 ili jednakorijedan ________________)                                                                                      - masa po jedinici površine: min. 1.65 kg/m² (-5%/+10%) (HRN EN 1849-2 ili jednakovrijedan _____________)                                                              - vodonepropusnost: zadovoljava (HRN EN 1928 ili jednakovrijedan __________________)                                                             - posmična otpornost spojeva: ≥500 N/50 mm (HRN EN 12317-2 ili jednakovrijedan _______________)                                      - otpornost na prolaz vodene pare: min. μ=150.000 (HRN EN 1931 ili jednakovrijedan ______________)                                                                                       
</t>
    </r>
  </si>
  <si>
    <t>Dobava i postava nearmirane hidroizolacijske membrane na bazi mekog FPO-a, debljine min 1.5mm,  za izradu dodatnog ojačanja detalja na već izvedenim membranama.</t>
  </si>
  <si>
    <t>Dobava i postava specijalnih profila od galvaniziranog čeličnog lima debljine min. 0,6mm laminiranog sa slojem FPO membrane debljine min. 1,1mm, ukupne debljine min. 1.7mm. Dodatno brtvljenje trajnoelastičnim brtvilom na bazi poliuretana, odgovarajućim temeljnim premazom i PE ispunom za fuge.</t>
  </si>
  <si>
    <t xml:space="preserve">Dobava materijala i izrada štapne hvataljke (loveće palice) izrađene od dva okrugla vodiča Ø10mm od nehrđajućeg čelika (INOX) i povezane na prihvatne vodove. U stavku uračunati vodič, spojnice i ostali sitni materijal i pribor. Hvataljka visine h=0,5m. Obračun je po komadu.
</t>
  </si>
  <si>
    <t xml:space="preserve">Dobava materijala i izrada štapne hvataljke (loveće palice) izrađene od dva okrugla vodiča Ø10mm od nehrđajućeg čelika (INOX) i povezane na prihvatne vodove. U stavku uračunati vodič, spojnice i ostali sitni materijal i pribor. Hvataljka visine h=1,0m. Obračun je po komadu.
</t>
  </si>
  <si>
    <t>NAPOMENA: U jedinične cijene pojedinih stavki ukalkulirati sitni instalacijski materijal i pribor poput vijaka, stezaljki, sitne građevinske radove i sl.</t>
  </si>
  <si>
    <t>NAPOMENA: Osim zahtijevanih normi prihvaćaju se i druge jednakovrijedne mjere osiguranja kvalitete.</t>
  </si>
  <si>
    <t xml:space="preserve">Ispitivanje novoizvedenog sustava zaštite od djelovanja munje (LPS-a) u skladu sa normom HRN 62305 ili jednakovrijednom____________, te izdavanje zapisnika o ispitivanju.
</t>
  </si>
  <si>
    <t>Ova specifikacija odnosi se na plinsku instalaciju od priključnog mjesta na uličnom plinovodu do plinskih potrošača u građevini. Osim zahtijevanih normi prihvatiti će se i druge jednakovrijedne mjere osiguranja kvalitete.</t>
  </si>
  <si>
    <t>Dobava i ugradnja crnih čeličnih bešavnih cijevi koje se vode sukladno novoj trasi, a prema standardu DIN 2448 ili jednakovrijedno________________, materijal prema DIN 162 ili jednakovrijedno_____________ (Č.1212). U cijenu uključena izrada i ugradnja zaštitnih čahura odgovarajućih promjera (NO50 i NO65) na svim prodorima kroz konstrukciju. Čahure moraju biti izrađene od cijevi kao i plinovod dimenzije takve da plinska cijev prolazi kroz čahuru. Dužina čahure mora biti koliko je debljina konstrukcije povećano za 5 cm sa svake strane. U cijenu uključen sav ovjesni i pričvrsni pribor, lukovi, koljena, T komadi, redukcije, čvrste i klizne točke, metalne ukrasne rozete zaštićene antikorozivnom zaštitom (kromirane), čišćenje i ličenje temeljnom (1 x sivom i 1 x crvenom) i ukrasnom lak bojom (2 x žutom – vanjski razvod) u dva premaza, cijevi i ovjesa.</t>
  </si>
  <si>
    <t>Napomena: kod izmicanja postojećeg plinovoda građevine zadržati dimenzije cijevi.</t>
  </si>
  <si>
    <r>
      <t>U cijenu također uključiti dobavu hidroizolacijske antikorozivne bitumenske</t>
    </r>
    <r>
      <rPr>
        <sz val="10"/>
        <color indexed="10"/>
        <rFont val="Century Gothic"/>
        <family val="2"/>
      </rPr>
      <t xml:space="preserve"> </t>
    </r>
    <r>
      <rPr>
        <sz val="10"/>
        <rFont val="Century Gothic"/>
        <family val="2"/>
      </rPr>
      <t>trake i izoliranje istom dva puta (2x) plinske cijevi u zemlji i malo iznad kote terena, čiju je površinu potrebno temeljito očistiti radi ostvarivanja kvalitetnije izolacije i sav potreban pomoćni materijal. Metraža cijevi uzeta je u obzir u prvom dijelu ove stavke.</t>
    </r>
  </si>
  <si>
    <t>Na tako pripremljenu površinu nanijeti bijelu, mineralnu armirnu masu grube gustoće čvrste žbuke 1,4 g/cm³, tlačne čvrstoće nakon 28 dana 7,4 N/mm² prema EN 1015-11 ili jednakovrijedno______________, vlačne čvrstoće pri savijanju nakon 28 dana 2,9 N/mm² prema EN 1015-11 ili jednakovrijedno_________________, dinamičkog modula elastičnosti 5800 N/mm², razreda reakcije na požar A2-s1, d0 prema EN 13501-1 ili jednakovrijedno_____________, toplinske vodljivosti ≤ 0,45 W/(mK) prema EN 1745 ili jednakovrijedno______________ i koeficijenta otpora difuziji vodene pare ≤ 25. Tkaninu od staklenih vlakana otpornu na lužine plošne težine 165 g/m² i širine petlje 4,0 mm prema ETAG 004, čvrstoće na kidanje pri dopremi &gt; 1750 N/50mm, položiti u svježu masu za armiranje i zagladiti u prosječnoj debljini od 3mm. Postupak izvesti u dva radna koraka.</t>
  </si>
  <si>
    <t>U cijenu uključiti dobavu i postavu svih pripadajućih profila.</t>
  </si>
  <si>
    <r>
      <t>Čitavu površinu greda i nadvoja premazati sa akrilatnom, IQ fasadnom bojom s bioničkim načelom za najbrže sušenje površine nakon kiše ili rose gustoće 1,2-1,4 g/cm</t>
    </r>
    <r>
      <rPr>
        <sz val="10"/>
        <rFont val="Calibri"/>
        <family val="2"/>
      </rPr>
      <t xml:space="preserve">³ i </t>
    </r>
    <r>
      <rPr>
        <sz val="10"/>
        <rFont val="Century Gothic"/>
        <family val="2"/>
      </rPr>
      <t xml:space="preserve">debljine suhog sloja 140 </t>
    </r>
    <r>
      <rPr>
        <sz val="10"/>
        <rFont val="Calibri"/>
        <family val="2"/>
      </rPr>
      <t>µ</t>
    </r>
    <r>
      <rPr>
        <sz val="10"/>
        <rFont val="Century Gothic"/>
        <family val="2"/>
      </rPr>
      <t>m prema EN 1062-1 ili jednakovrijedno_____________.</t>
    </r>
  </si>
  <si>
    <r>
      <rPr>
        <b/>
        <sz val="10"/>
        <rFont val="Century Gothic"/>
        <family val="2"/>
      </rPr>
      <t>Sanacija fasade:</t>
    </r>
    <r>
      <rPr>
        <sz val="10"/>
        <rFont val="Century Gothic"/>
        <family val="2"/>
      </rPr>
      <t xml:space="preserve"> Ispjeskarenu i očišćenu površinu premazati sa impregnacijskim oplemenjenim siloksanom gustoće 1,0 g/cm</t>
    </r>
    <r>
      <rPr>
        <sz val="10"/>
        <rFont val="Calibri"/>
        <family val="2"/>
      </rPr>
      <t>³</t>
    </r>
    <r>
      <rPr>
        <sz val="10"/>
        <rFont val="Century Gothic"/>
        <family val="2"/>
      </rPr>
      <t>.
Na tako pripremljenu površinu nanijeti bijelu, mineralnu armirnu masu grube gustoće čvrste žbuke 1,4 g/cm³, tlačne čvrstoće nakon 28 dana 7,4 N/mm² prema EN 1015-11 ili jednakovrijedno__________</t>
    </r>
    <r>
      <rPr>
        <sz val="10"/>
        <rFont val="Century Gothic"/>
        <family val="2"/>
      </rPr>
      <t>, vlačne čvrstoće pri savijanju nakon 28 dana 2,9 N/mm² prema EN 1015-11 ili jednakovrijedno___________, dinamičkog modula elastičnosti 5800 N/mm², razreda reakcije na požar A2-s1, d0 prema EN 13501-1 ili jednakovrijedno_______________, toplinske vodljivosti ≤ 0,45 W/(mK) prema EN 1745 ili jednakovrijedno______________ i koeficijenta otpora difuziji vodene pare ≤ 25 kao</t>
    </r>
    <r>
      <rPr>
        <sz val="10"/>
        <rFont val="Century Gothic"/>
        <family val="2"/>
      </rPr>
      <t xml:space="preserve">. </t>
    </r>
    <r>
      <rPr>
        <sz val="10"/>
        <rFont val="Century Gothic"/>
        <family val="2"/>
      </rPr>
      <t>Tkaninu od staklenih vlakana otpornu na lužine plošne težine 165 g/m² i širine petlje 4,0 mm prema ETAG 004, čvrstoće na kidanje pri dopremi &gt; 1750 N/50mm</t>
    </r>
    <r>
      <rPr>
        <sz val="10"/>
        <rFont val="Century Gothic"/>
        <family val="2"/>
      </rPr>
      <t xml:space="preserve">, položiti u svježu masu za armiranje i zagladiti u prosječnoj debljini od 3mm. Postupak izvesti u dva radna koraka. 
</t>
    </r>
  </si>
  <si>
    <t xml:space="preserve">U cijenu uključiti dobavu i postavu svih pripadajućih profila i to okapnog profila dimenzija: duljina 200 cm, kutni element 2 x 10 cm s integriranom mrežicom, priključnog profila na sudaru fasade sa stolarskim stavkama, kutnog profila s integriranom finom tlkaninom od staklenih vlakana, profila za izvedbu diletacija, profil na spoju sa okapnim limom, razdjelni profil za izradu čistih spojeva na žbuci.
</t>
  </si>
  <si>
    <t>Čitavu površinu fasade premazati sa akrilatnom, IQ fasanom bojom s bioničkim načelom za najbrže sušenje površine nakon kiše ili rose gustoće 1,2-1,4 g/cm³ i debljine suhog sloja 140 µm prema EN 1062-1 ili jednakovrijedno______________.</t>
  </si>
  <si>
    <t>Zaštita od sunca se izvodi s unutrašnje strane u vidu punih roloa, blackout i prozračni. Svi roloi su opremljeni elektromotorom, moraju zadovoljiti vatrootpornost klase A1. Roloi više klase.</t>
  </si>
  <si>
    <t>Zidarska obrada špaleta sa unutarnje strane nakon postave vanjske stolarije. U cijenu uračunati rad i materijal. Obračun je po m' špalete.</t>
  </si>
  <si>
    <t>Sve otvore u spoju završne obrade fasade i nove aluminijske bravarije obraditi. Spoj špaleta izvesti  od ekspandiranim polistirenom  debljine 2 cm.  Ekspandirani polistiren se postavlja na armiranobetonski nosivi zid pročelja. Širina špalete je 2-3cm</t>
  </si>
  <si>
    <t xml:space="preserve">Okov za vrata: rolo pante, brava, cilindar, kvaka. Opremiti ih pritisnom šipkom za upotrebu na evakuacijskim putevima s unutarnje strane. </t>
  </si>
  <si>
    <t>Protupožarni premaz za čelične konstrukcije nanosi se u 4 do 5 slojeva (dok se ne postigne potrebna debljina filma) a sve prema uputama proizvođača otpornosti 60 minuta R60/REI60.</t>
  </si>
  <si>
    <t>U cijenu uračunati komplet izradu podgleda stropa s toplinskom izolacijom od mineralne vune debljine 10cm.</t>
  </si>
  <si>
    <t>Oblaganje armiranobetonskog zida od klesanog kamenog zida uz stubište na zapadnom pročelju. Obloga je izrađena od klesanog kamena debljine 15cm, dobivenog rušenjem dijela istog zida. Rušenje je obrađeno u stavci Rušenje i demontaže. Ukupna debljina zida je 60cm. Kamen se postavlja u cementni mort na ab zid.</t>
  </si>
  <si>
    <t>Zaštita: antikorozivni premaz sa minijem. Antikorozivni premaz nanosi se u dva sloja  Sustav zaštite od korozije izvesti sukladno HR EN ISO 12944-8;1999 ili jednakovrijednom____________________.</t>
  </si>
  <si>
    <t>Ličenje vidljivih dijelova čeličnih profila.  Dva puta premez temeljnom bojom te bojanje u minimalno 3 sloja završnom bojom (ton boje određuje projektant u dogovoru sa predstavnikom Konzervatorskog odjela).</t>
  </si>
  <si>
    <t>Radionička izrada, dovoz i montaža čelične podkonstukcije  za spušteni strop iz aluminijskih lamela obrađen u slijedećoj stavci. Konstrukciju izvesti iz čel. profila kvalitete S235. Podkonstrukcija je sačinjena iz profila HOP 60x60x4 profila. Podkonstrukcija  se sidri u AB zid.</t>
  </si>
  <si>
    <t>Zaštita: antikorozivni premaz sa minijem i protupožarni premaz.  Antikorozivni premaz nanosi se u dva sloja i to kao osnovni (u radionici) i pokrivni  (nakon montaže konstrukcije) na gradilištu. Sustav zaštite od korozije izvesti sukladno HR EN ISO 12944-8;1999 ili jednakovrijedno_______________.</t>
  </si>
  <si>
    <t>komplet</t>
  </si>
  <si>
    <t>Vraćanje  postojećih uređaja strojarske opreme na krovu na početne pozicije. Stavka uključuje sva potrebna spajanja i ispitivanje funkcionalnosti uređaja. Obračun je po komplet izvedenoj stavci.</t>
  </si>
  <si>
    <t>Demontaža i pomicanje postojećih uređaja strojarske opreme na krovu kako bi se mogla položiti hidroizolacija ispod njih. Obračun je po kompletu.</t>
  </si>
  <si>
    <t>KONTINUIRANA ALUMINIJSKA FASADA</t>
  </si>
  <si>
    <t>FIKSNE PROZORSKE STIJENE</t>
  </si>
  <si>
    <t xml:space="preserve">Sistem se koristi za izradu fiksnih prozorskih stijena. To je sistem profila sa prekinutim toplinskim mostom, osnovne ugradbene dubine 60 mm, minimalne vidljive širine dovratnika 51 mm. 
Prekid toplinskog mosta postiže se pomoću poliamidnih (PA) izolatora koji omogućuju površinsku obradu nakon ugradnje u profil. 
Brtvljenje između krila i štoka prozora je izvedeno pomoću dviju EPDM brtvi- srednje brtve i brtve krila. Staklo je u krilo/štok učvršćeno pomoću unutarnje letvice s držačem, te zabrtvljeno EPDM brtvama s obje strane. U vertikalnom presjeku težina stakla se prenosi na profil preko PVC držača koji ujedno ima funkciju izolatora. Sistemska rješenja (vertikale) omogućuju pravokutne te kutne spojeve 80º-170º  u horizontalnom presjeku.                                        Karakteristike sistema prema HRN EN 14351:
-zrakopropusnost,   HRN EN 12207:  klasa 4
-vodonepropusnost,  HRN EN 12208:  klasa E 750
-otpornost na udar vjetra,  HRN EN 12210:  klasa C4/B4
</t>
  </si>
  <si>
    <t>PROZORI SA SKRIVENIM KRILOM</t>
  </si>
  <si>
    <t>ULAZNA VRATA</t>
  </si>
  <si>
    <t>Ulazna vrata su izrađena od profila sa prekinutim termičkim mostom, osnovne ugradbene dubine 60 mm. Prekid toplinskog mosta postiže se pomoću poliamidnih (PA) izolatora koji omogućuju površinsku obradu nakon ugradnje u profil. Krilo vrata je šrine 57 mm u slučaju kad se hoće postići da se sa vanjske strane dobije jedna površina, panel se zalijepi preko krila tako da bude poravnat sa okvirom.
Brtvljenje između krila i štoka vrata izvedeno je pomoću dviju EPDM brtvi-. Staklo je u krilo/štok učvršćeno pomoću unutarnje letvice s držačem , te zabrtvljeno EPDM brtvama sa obje strane.</t>
  </si>
  <si>
    <t>TIPOVI OSTAKLJENJA</t>
  </si>
  <si>
    <t>Ugradnju otvarajućih elemenata izvesti u potpunosti u skladu s ovjerenom radioničkom dokumentacijom i tehničkim uputama izvođača radova. Broj i raspored otvarajućih elemenata u skladu sa shemama iz izvedbenog projekta.</t>
  </si>
  <si>
    <t xml:space="preserve">- vodonepropusnost,  HRN EN 12154: klasa RE 1200 </t>
  </si>
  <si>
    <t>- propustljivost zraka,  HRN EN 12152: klasa AE 1200</t>
  </si>
  <si>
    <t>- otpornost na udar vjetra, HRN EN 12179 – 4: 3kPa</t>
  </si>
  <si>
    <t xml:space="preserve">- koef.prolaza topline profila, ISO 10077-2: Uf=2.1 W/m2K </t>
  </si>
  <si>
    <t>- mehanička izdržljivost, HRN EN 14019: klasa I5/E5</t>
  </si>
  <si>
    <t>Potrebna dokumentacija koju će izvođač radova priložiti u cilju dokazivanja svojstava dijelova sistema i gotovih stavki određenih projektom i ovim troškovnikom (osim potrebnih karakteristika svakog sistema posebno):
-  Izjava o svojstvima, u skladu sa Zakonom o građevinskim proizvodima (NN 76/13, 30/14) i klasifikacijskom normom HRN EN 14351-1 (prozori i vrata) i  HRN EN 13830 (aluminijska ostakljena fasada).
-  Proračune koeficijenta prolaza topline profila Uf i ukupnog koeficijenta prolaza topline Ucw, u skladu s EN ISO 10077-2
-  Statički proračuni profila i stakla prema potrebi</t>
  </si>
  <si>
    <t xml:space="preserve">Izrada, dobava i ugradnja vertikalnih stavki u aluminijskom fasadnom sistemu s prekidom toplinskog mosta. Fasadu izraditi od sistema samonosivih aluminijskih horizontalnih i vertikalnih pravokutnih profila s prekidom toplinskog mosta. Svi rubovi profila blago su zaobljeni. Širina vertikalnih i horizontalnih profila sa unutarnje strane iznosi 50mm dok se s vanjske strane na vertikalama i horizontalama nalazi pokrovna plitka kapa širine 50mm i visine 5mm. Sistem profila fasade za odvodnju kondenzata je konstruiran u dvije ravnine odvodnje. Odvodnja se vrši na način da se kondenzat prikupljen u horizontali odvodi u vertikale, te se pomoću sistemskih plastičnih odvodnika kondenzata izvede van konstrukcije. Sve brtve na fasadi od EPDM-a.
Na spojevima horizontalnih i vertikalnih aluminijskih profila za ostakljenje obavezno koristiti s unutarnje strane stakla kutne vulkanizirane gumene okvire. 
Žljebovi u horizontalnom i vertikalnom aluminijskom profilu međusobno su povezani i omogućavaju provjetravanje svakog ostakljenog polja preko sva četiri kuta.
</t>
  </si>
  <si>
    <t xml:space="preserve">Sistem se koristi za izradu prozora i fiksnih stijena. To je sistem profila sa prekinutim toplinskim mostom, osnovne ugradbene dubine 60 mm, minimalne vidljive širine dovratnika 67 mm. 
Ovaj sistem karakterizira tzv. blok-krilo, tj. krilo je zahvaljujući svom obliku u potpunosti s vanjske strane integrirano u štok. Time je vidljiva širina profila prozora svedena samo na širinu štoka, bez širine krila kao u ostalim prozorskim sistemima.
Prekid toplinskog mosta postiže se pomoću poliamidnih (PA) izolatora koji omogućuju površinsku obradu nakon ugradnje u profil. 
Lijeva i desna stega u krilu su različite duljine, čime je unutar profila formirana dodatna komora sa zrakom.
Brtvljenje između krila i štoka prozora je izvedeno pomoću dviju EPDM brtvi- srednje brtve i brtve krila. Staklo je u krilo učvršćeno pomoću vanjske letvice, te zabrtvljeno EPDM brtvama s obje strane. Vanjska brtva je u obliku vulkaniziranog okvira i naručuje se na mjeru. Staklo u fiksnom polju učvršćeno je u okvir pomoću letvice s držačem s unutarnje strane. U vertikalnom presjeku težina stakla se prenosi na profil preko PVC držača koji ujedno ima funkciju izolatora.                                                               Karakteristike sistema prema HRN EN 14351:
-zrakopropusnost,   HRN EN 12207:  klasa 4
-vodonepropusnost,  HRN EN 12208:  klasa E 900
-otpornost na udar vjetra,  HRN EN 12210:  klasa C4/B4
</t>
  </si>
  <si>
    <t>POVRŠINSKA ZAŠTITA</t>
  </si>
  <si>
    <t>UGRADNJA</t>
  </si>
  <si>
    <t>Preklapanje svih izolacionih folija (najmanje 100 mm) izvesti na objektu uz mehaničko učvršćenje i potrebnu toplinsku izolaciju. Izvoditelj radova obavezan je ispravno izabrati sve izolacijske materijale na unutarnjoj i vanjskoj strani fasade i to biti u stanju dokazati.U cijeni stavke uključiti komplet sav potreban rad i materijal prema opisu u troškovniku, kao i sve dodatne radove i materijale potrebne da se izradi kompletna fasada kao oblikovna i funkcionalna cjelina. Svi spojni limovi, opšavi, tolinske izolacije, hidroizolacije i parne brane koje se prema pravilima struke ugrađuju, sastavni su dio ove stavke.</t>
  </si>
  <si>
    <r>
      <rPr>
        <i/>
        <u val="single"/>
        <sz val="8"/>
        <rFont val="Century Gothic"/>
        <family val="2"/>
      </rPr>
      <t>Ugradnja fasadnih stijena:</t>
    </r>
    <r>
      <rPr>
        <i/>
        <sz val="8"/>
        <rFont val="Century Gothic"/>
        <family val="2"/>
      </rPr>
      <t xml:space="preserve">
Fasadne stavke, sidre se čeličnim  sidrima. Čelična sidra moraju biti antikorozijski zaštićena. Konstrukcija metalnih sidara osigurava dilatiranje aluminijske fasade uz zadovoljavanje statičkih uvjeta.                                 </t>
    </r>
    <r>
      <rPr>
        <i/>
        <u val="single"/>
        <sz val="8"/>
        <rFont val="Century Gothic"/>
        <family val="2"/>
      </rPr>
      <t>Ugradnja vratnih i prozorskih sistema:</t>
    </r>
    <r>
      <rPr>
        <i/>
        <sz val="8"/>
        <rFont val="Century Gothic"/>
        <family val="2"/>
      </rPr>
      <t xml:space="preserve">
Okviri se fiksiraju u betonsku konstrukciju direktno preko sidrenih vijaka kroz profile štoka. Svi otvori moraju imati plastični profil u donjoj zoni tkz. bazni profil.                  Spojevi između aluminijske i betonske konstrukcije moraju biti izvedeni na način da se zadovolji toplinska i hidroizolacija samog spoja, odnosno da se kvalitetno spriječi direktan ulaz vode ili pojava kondezata sa unutarnje strane fasade. Svi spojevi sa vanjske strane moraju biti obljepljeni vodonepropusnom-paropropusnom folijom koja priječi ulaz vode ali isto tako omogućava kondezatu da ispari prema vani. Dok se sa unutarnje strane pomoću folije ili silikona mora omogućiti paronepropusnost.                               Ugradnju prozora izvesti prema smjernicama RAL i smjernicama dobavljača sistema; tzv. RAL ugradnja podrazumijeva:
- ugradnju prozora na pravilnu liniju izoterme (vanjska strana špalete)
- ugradnju prozora na sistemski PVC bazni profil, 
- ugradnju hidroizolacijskih paropropusnih folija s vanjske strane
- ugradnju paronepropusnih folija s unutarnje strane priključka
- širinu bočne fuge između štoka i zida širine 10 mm </t>
    </r>
  </si>
  <si>
    <t>Izrada, dostava i montaža Alu prozora koji se sastoji od jednog zaokretno otklopnog skrivenog krila (krilo nije vidljivo sa vanjske strane), izrađenih od profila sa prekinutim termičkim mostom.</t>
  </si>
  <si>
    <t>Izrada, dostava i montaža fiksne Alu stijene koja se sastoji od šesti fiksnih polja i dva bočna fiksna polja koja se lome pod kutem od 90° a na kutevima nema vidljiv profila samo staklo do stakla sa silikonskom fugom, izrađenih od profila sa prekinutim termičkim mostom.</t>
  </si>
  <si>
    <t>Izrada, dostava i montaža alu. stijene koja se sastoji od jednih dvokrilnih punih zaokretnih vrata, otvaranje prema vani. Puno krilo zatvoriti s aluminijskim izoliranim panelom (panel se lijepi preko krila tako da tvori jednu površinu). Vrata se sastoje i od dva bočna ostakljena fiksna polja, iznad toga se nalazi stijena sa šest jednokrilnih zaokretno otklopnih prozora (krilo nije vidljivo sa vanjske strane, skriveno krilo) i šest fiksnih polja, izrađenih od profila sa prekinutim termičkim mostom.</t>
  </si>
  <si>
    <t>Izrada, dostava i montaža Alu prozora koji se sastoji od jednog otklopnog skrivenog krila (krilo nije vidljivo sa vanjske strane), izrađenih od profila sa prekinutim termičkim mostom.</t>
  </si>
  <si>
    <t>Izrada, dostava i montaža Alu stijene koja se sastoji od jednih dvokrilnih punih zaokretnih vrata otvaranje prema vani. Puno krilo zatvoriti s aluminijskim izoliranim panelom (panel se lijepi preko krila tako da tvori jednu površinu). Vrata se sastoje i od dva bočna ostakljena fiksna polja, iznad toga se nalazi stijena sa četri jednokrilna zaokretno otklopna prozora (krilo nije vidljivo sa vanjske strane, skriveno krilo) i osam fiksnih polja, izrađenih od profila sa prekinutim termičkim mostom.</t>
  </si>
  <si>
    <t>Izrada, dostava i montaža Alu stijene koja se sastoji od jednog jednokrilnog zaokretno otklopnog prozora (krilo nije vidljivo sa vanjske strane, skriveno krilo) i dva bočna fiksna polja, izrađenih od profila sa prekinutim termičkim mostom.</t>
  </si>
  <si>
    <t>Izrada, dostava i montaža Alu stijene koja se sastoji od šest jednokrilnih zaokretno otklopnih prozora (krilo nije vidljivo sa vanjske strane, skriveno krilo) i šest fiksnih polja, izrađenih od profila sa prekinutim termičkim mostom. Radi velike dužine stijene potrebno je na dva mjesta predvidjeti dilatacijone profile sa odgovarajućom brtvom.</t>
  </si>
  <si>
    <t>Izrada, dostava i montaža Alu stijene koja se sastoji od dvokrilnih zaokretno otklopnih balkonskih vrata iznad kojih je fiksno nadsvjetlo, izrađenih od profila sa prekinutim termičkim mostom.</t>
  </si>
  <si>
    <t>Okov: ručka sa ključem na unutarnjoj strani, skriveni panti sa otklopno zaokretnim mehanizmom.</t>
  </si>
  <si>
    <t xml:space="preserve">Izrada, dostava i montaža kontinuirane fasadne Alu stijene (plitka kapa sa vanjske strane). Sastoji se od dva reda po osam fiksnih ostakljenih polja i dva reda od osam fiksnih punih polja, izrađenih od profila sa prekinutim termičkim mostom. 
</t>
  </si>
  <si>
    <t>Izrada, dostava i montaža Alu vrata koja se sastoje od jednokrilnog punog zaokretnog krila, otvaranje prema van, izrađenih od profila sa prekinutim termičkim mostom.</t>
  </si>
  <si>
    <t>Izrada, dostava i montaža alu. prozora. Koji se sastoji od jednog zaokretno otklopnog skrivenog krila (krilo nije vidljivo sa vanjske strane), izrađenih od profila sa prekinutim termičkim mostom.</t>
  </si>
  <si>
    <t xml:space="preserve">Svi prijenosi materijala dobiveni rušenjem i demontažom, odvoz na privremeni gradilišni deponij, s čišćenjem gradilišta i dovođenjem javne površine u prvobitno stanje, trebaju biti uključeni u jediničnoj cijeni radova i neće se posebno priznavati.
Kao sastavni dio stavki je fotodokumentacija s označenim dijelovima koji se ruše i demontiraju.
</t>
  </si>
  <si>
    <t>U izložbenim prostorima ugraditi prozračne i balckout roloe.  U ostalim prostorijama samo prozračne (sve navedeno u pojedinoj shemi).</t>
  </si>
  <si>
    <t>Izmještanje plinskih ormarića na novu lokaciju sukaldno arhitektonskom rješenju ukoliko se pokaže potrebnim izvršiti zamjenu plinske regulacijsko zaštitne armature koja se nalazi u sklopu postojećih ormarića. Obračun je po komplet izvedenoj stavci.</t>
  </si>
  <si>
    <t>Obračun je po m'.</t>
  </si>
  <si>
    <t>Svi transporti opreme i materijala, usluge korištenja dizalice i sl. ukalkulirati u cijene stavki, kao i pripremne i završne radove, razna štemanja i zidarske popravke.</t>
  </si>
  <si>
    <t>Primopredaja izvedenih radova, predaja atesta, certifikata i jamstvenih listova, probni rad, regulacija, signalno obilježavanje vodova i opreme, te potrebni natpisi upozorenja i obavještenja, izrada pismenih uputa za rad i održavanje, te izrada tehničke dokumentacije izvedenog stanja u dva primjerka i upustva s uokvirenom shemom moraju biti ukalkulirani u stavke troškovnika.</t>
  </si>
  <si>
    <t xml:space="preserve">Ostakljenje:
laminirano staklo 1010.4 ESG + HST + ground edges 
</t>
  </si>
  <si>
    <r>
      <rPr>
        <u val="single"/>
        <sz val="10"/>
        <rFont val="Century Gothic"/>
        <family val="2"/>
      </rPr>
      <t>Ostakljenje:</t>
    </r>
    <r>
      <rPr>
        <sz val="10"/>
        <rFont val="Century Gothic"/>
        <family val="2"/>
      </rPr>
      <t xml:space="preserve">
dvostruko IZO staklo: 
multifunkcionalno staklo debljine 6 mm ESG + HST + ground edges- 15mm profil ultra black izvana nehrđajući čelik 15W/mK, iznutra polikarbonat 0.24 W/mK, Uw poboljšanje 0.1-0.2 W/m2K  ispunjen Argonom 90%                                 –laminirano staklo 44.2 sa akustičnom folijom
</t>
    </r>
  </si>
  <si>
    <r>
      <rPr>
        <b/>
        <i/>
        <sz val="8"/>
        <rFont val="Century Gothic"/>
        <family val="2"/>
      </rPr>
      <t xml:space="preserve">Troslojno IZO staklo: </t>
    </r>
    <r>
      <rPr>
        <i/>
        <sz val="8"/>
        <rFont val="Century Gothic"/>
        <family val="2"/>
      </rPr>
      <t xml:space="preserve"> multifunkcionalno staklo debljine 6 mm ESG + HST + ground edges  – 15mm profil ultra black izvana nehrđajući čelik 15W/mK, iznutra polikarbonat 0.24 W/mK, Uw poboljšanje 0.1-0.2 W/m2K  ispunjen Argonom 90% -                                      – 6 mm low-iron staklo ( staklo sa vrlo niskim postotkom željeza) – 15mm profil ultra black izvana nehrđajući čelik 15W/mK, iznutra polikarbonat 0.24 W/mK, Uw poboljšanje 0.1-0.2 W/m2K  ispunjen Argonom 90% -      – laminirano staklo 44.2 sa akustičnom folijom i Low E premazom                        </t>
    </r>
  </si>
  <si>
    <t>Vanjsko staklo: multifunkcionalno staklo debljine 6 mm ESG + HST + ground edges  
Međuprostor: 15 mm profil ultra black, izvana nehrđajući čelik 15W/mK, iznutra polikarbonat 0.24 W/mK, Uw poboljšanje 0.1-0.2 W/m2K  ispunjen Argonom 90%   
Srednje  staklo:  6 mm low-iron staklo ( staklo sa vrlo niskim postotkom željeza)
Međuprostor: 15 mm profil ultra black, izvana nehrđajući čelik 15W/mK, iznutra polikarbonat 0.24 W/mK, Uw poboljšanje 0.1-0.2 W/m2K  ispunjen Argonom 90%   
Unutarnje staklo:  laminirano staklo 44.2 sa akustičnom folijom i Low E premazom  ( 4 mm + 0,76 akustična folija + 4 mm)</t>
  </si>
  <si>
    <t>Dimenzija prozora: 142x142cm (shema 5)</t>
  </si>
  <si>
    <t>Dimenzija prozora: 142x142cm (shema 5*-satinirano staklo)</t>
  </si>
  <si>
    <t xml:space="preserve">Okov za vrata: rolo pante, brava, cilindar, kvaka obostrano. </t>
  </si>
  <si>
    <r>
      <t>Dobava, doprema i polaganje prihvatnih vodiča po krovu građevine, po opšavnom vijencu. Prihvatni vod mora biti izrađen od okruglog vodiča od nehrđajućeg čelika (INOX), vanjskog promjera Ø8mm</t>
    </r>
    <r>
      <rPr>
        <sz val="10"/>
        <color indexed="8"/>
        <rFont val="Century Gothic"/>
        <family val="2"/>
      </rPr>
      <t>. Vodič se polaže na prethodno postavljene nosače za opšavni lim. U stavku uračunati sav potreban montažni i spojni pribor te prateće radove.
Obračun je po m</t>
    </r>
    <r>
      <rPr>
        <sz val="10"/>
        <color indexed="8"/>
        <rFont val="Century Gothic"/>
        <family val="2"/>
      </rPr>
      <t>'.</t>
    </r>
    <r>
      <rPr>
        <sz val="10"/>
        <color indexed="8"/>
        <rFont val="Century Gothic"/>
        <family val="2"/>
      </rPr>
      <t xml:space="preserve">
</t>
    </r>
  </si>
  <si>
    <r>
      <t>Dobava, doprema i polaganje prihvatnih vodiča po krovu građevine, na prethodno postavljene nosače - betonske kocke. Prihvatni vod mora biti izrađen od okruglog vodiča od nehrđajućeg čelika (INOX), vanjskog promjera Ø8mm</t>
    </r>
    <r>
      <rPr>
        <sz val="10"/>
        <color indexed="8"/>
        <rFont val="Century Gothic"/>
        <family val="2"/>
      </rPr>
      <t xml:space="preserve">. U stavku uračunati sav potreban montažni i spojni pribor te prateće radove.
Obračun je po m'.
</t>
    </r>
  </si>
  <si>
    <r>
      <t>Dobava, doprema i montaža tipskih krovnih nosača za opšavni lim, izrađenih od nehrđajućeg čelika (INOX), opremljenih brtvom, vijkom i tiplom. Nosač mora biti prilagođen za vijčano učvršćenje okruglog vodiča promjera Ø8-10mm</t>
    </r>
    <r>
      <rPr>
        <sz val="10"/>
        <color indexed="8"/>
        <rFont val="Century Gothic"/>
        <family val="2"/>
      </rPr>
      <t xml:space="preserve">. U stavku uračunati sve prateće radove poput bušenja, silikoniranja i slično te sav potreban montažni i spojni pribor. Obračun je po komadu.
</t>
    </r>
  </si>
  <si>
    <r>
      <t>Dobava, doprema i montaža tipskih krovnih nosača za ravni krov, sastavljenih od betonske kocke te nosača za vodiče promjera Ø8-10mm od nehrđajućeg čelika (INOX)</t>
    </r>
    <r>
      <rPr>
        <sz val="10"/>
        <color indexed="8"/>
        <rFont val="Century Gothic"/>
        <family val="2"/>
      </rPr>
      <t xml:space="preserve">. U stavku uračunati sve prateće radove poput bušenja, silikoniranja i slično te sav potreban montažni i spojni pribor. Obračun je po komadu.
</t>
    </r>
  </si>
  <si>
    <r>
      <t>Dobava, doprema i ugradnja podstavne bitumenske trake za betonske kocke</t>
    </r>
    <r>
      <rPr>
        <sz val="10"/>
        <color indexed="8"/>
        <rFont val="Century Gothic"/>
        <family val="2"/>
      </rPr>
      <t xml:space="preserve">. Obračun je po komadu.
</t>
    </r>
  </si>
  <si>
    <r>
      <t>Dobava, doprema i ugradnja kontaktne spojnice za spoj dva okrugla vodiča promjera Ø8-10mm. Spojnica mora biti izrađena od nehrđajućeg čelika (INOX)</t>
    </r>
    <r>
      <rPr>
        <sz val="10"/>
        <color indexed="8"/>
        <rFont val="Century Gothic"/>
        <family val="2"/>
      </rPr>
      <t>. Obračun je po komadu.</t>
    </r>
  </si>
  <si>
    <r>
      <t>Dobava, doprema i ugradnja vezne spojnice za međusobni spoj dva okrugla vodiča promjera Ø8-10mm. Spojnica mora biti izrađena od nehrđajućeg čelika (INOX)</t>
    </r>
    <r>
      <rPr>
        <sz val="10"/>
        <color indexed="8"/>
        <rFont val="Century Gothic"/>
        <family val="2"/>
      </rPr>
      <t>. Obračun je po komadu.</t>
    </r>
  </si>
  <si>
    <r>
      <t>Dobava, doprema i ugradnja spojnice za međusobni spoj okruglog vodiča promjera Ø8-10mm i metalnih djelova. Spojnica mora biti izrađena od nehrđajućeg čelika (INOX)</t>
    </r>
    <r>
      <rPr>
        <sz val="10"/>
        <color indexed="8"/>
        <rFont val="Century Gothic"/>
        <family val="2"/>
      </rPr>
      <t>. Obračun je po komadu.</t>
    </r>
  </si>
  <si>
    <r>
      <t>Dobava, doprema i ugradnja spojnice za međusobni spoj okruglog vodiča promjera Ø8-10mm i opšavnog lima. Spojnica mora biti izrađena od nehrđajućeg čelika (INOX)</t>
    </r>
    <r>
      <rPr>
        <sz val="10"/>
        <color indexed="8"/>
        <rFont val="Century Gothic"/>
        <family val="2"/>
      </rPr>
      <t>. Obračun je po komadu.</t>
    </r>
  </si>
  <si>
    <r>
      <t>Dobava, doprema i ugradnja spojnice za međusobni spoj okruglog vodiča promjera Ø8-10mm i vertikalnog oluka. Spojnica mora biti izrađena od nehrđajućeg čelika (INOX)</t>
    </r>
    <r>
      <rPr>
        <sz val="10"/>
        <color indexed="8"/>
        <rFont val="Century Gothic"/>
        <family val="2"/>
      </rPr>
      <t>. Obračun je po komadu.</t>
    </r>
  </si>
  <si>
    <r>
      <t>Dobava, doprema i ugradnja predgotovljenog vodiča za izjednačivanje potencijala, dužine min. 15cm, presjeka min. 16mm2</t>
    </r>
    <r>
      <rPr>
        <sz val="10"/>
        <color indexed="8"/>
        <rFont val="Century Gothic"/>
        <family val="2"/>
      </rPr>
      <t>. Obračun je po komadu.</t>
    </r>
  </si>
  <si>
    <r>
      <t>Dobava, doprema i ugradnja samostojeće izolirane štapne hvataljke (tlocrtna oznaka S2) ukupne visine h=2,5m, opremljene originalnim postoljem (tronošcem), nosačem Ø42mm i prihvatnim elementom Ø10mm</t>
    </r>
    <r>
      <rPr>
        <sz val="10"/>
        <color indexed="8"/>
        <rFont val="Century Gothic"/>
        <family val="2"/>
      </rPr>
      <t>. Obračun je po komplet izvedenoj stavci.</t>
    </r>
  </si>
  <si>
    <r>
      <t>Dobava, doprema i ugradnja samostojeće izolirane štapne hvataljke (tlocrtna oznaka S1) ukupne visine h=3,5m, opremljene originalnim postoljem (tronošcem), nosačem Ø42mm i prihvatnim elementom Ø10mm</t>
    </r>
    <r>
      <rPr>
        <sz val="10"/>
        <color indexed="8"/>
        <rFont val="Century Gothic"/>
        <family val="2"/>
      </rPr>
      <t>. Obračun je po komplet izvedenoj stavci.</t>
    </r>
  </si>
  <si>
    <r>
      <t>Dobava, doprema i montaža tipskih zidnih nosača za betonski zid, izrađenih od nehrđajućeg čelika (INOX), opremljenih vijkom i tiplom. Nosač mora biti prilagođen za vijčano učvršćenje okruglog vodiča promjera Ø8-10mm</t>
    </r>
    <r>
      <rPr>
        <sz val="10"/>
        <color indexed="8"/>
        <rFont val="Century Gothic"/>
        <family val="2"/>
      </rPr>
      <t xml:space="preserve">. U stavku uračunati sve prateće radove poput bušenja, silikoniranja i slično te sav potreban montažni i spojni pribor. Obračun je po komadu.
</t>
    </r>
  </si>
  <si>
    <r>
      <t>Dobava, doprema i montaža okomite zaštite glavnih odvoda od mjernog spoja do zemlje, ukupne visine h=1,5m. Zaštita mora biti izrađena od nehrđajućeg čelika (INOX) i opremljena vijcima i tiplama za tvrde (betonske) zidove</t>
    </r>
    <r>
      <rPr>
        <sz val="10"/>
        <color indexed="8"/>
        <rFont val="Century Gothic"/>
        <family val="2"/>
      </rPr>
      <t>. Obračun je po komadu.</t>
    </r>
  </si>
  <si>
    <r>
      <t>Dobava, doprema i ugradnja rastavne spojnice (mjernog spoja) za spoj dva okrugla vodiča promjera Ø8-10mm. Spojnica mora biti izrađena od nehrđajućeg čelika (INOX).</t>
    </r>
    <r>
      <rPr>
        <sz val="10"/>
        <color indexed="8"/>
        <rFont val="Century Gothic"/>
        <family val="2"/>
      </rPr>
      <t xml:space="preserve"> Obračun je po komadu.</t>
    </r>
  </si>
  <si>
    <r>
      <t>Dobava, doprema i ugradnja spojnice za spoj postojećeg izvoda sa uzemljivača (FeZn 30x4mm) i okrugla vodiča odvoda promjera Ø8-10mm. Spojnica mora biti izrađena od nehrđajućeg čelika (INOX)</t>
    </r>
    <r>
      <rPr>
        <sz val="10"/>
        <color indexed="8"/>
        <rFont val="Century Gothic"/>
        <family val="2"/>
      </rPr>
      <t>. Obračun je po komadu.</t>
    </r>
  </si>
  <si>
    <r>
      <t>Dobava, doprema i ugradnja štapne sonde (paličnog uzemljivača) ukupne dužine l=2m. Sonda mora biti izrađena od pocinčanog čelika min. dimenzija 50x50x3mm i opremljena priključnom spojnicom.</t>
    </r>
    <r>
      <rPr>
        <sz val="10"/>
        <color indexed="8"/>
        <rFont val="Century Gothic"/>
        <family val="2"/>
      </rPr>
      <t xml:space="preserve"> U stavku uračunati sve prateće radove za zabijanje sonde i izvedbu priključka na odvod. Obračun je po komadu.</t>
    </r>
  </si>
  <si>
    <t>MONTAŽA RASVJETNIH TIJELA</t>
  </si>
  <si>
    <t>MONTAŽA RASVJETNIH TIJELA UKUPNO:</t>
  </si>
  <si>
    <t>Obračun po komadu ugradnje rasvjetne sa svim potrebnim predradnjama.</t>
  </si>
  <si>
    <t>Betoniranje armirano-betonskog zida,  betonom klase C25/30, debljine 40cm, na mjesto postojećeg uz sjeverno pročelje. Zid je dimenzija 720 x 180cm i nastavlja se na postojeći potporni zid. Prema nacrtu u zidu ostaviti nišu za ugradnju razvodnih ormara plinskih instalacija.
Zidove izvesti u glatkoj oplati.</t>
  </si>
  <si>
    <t xml:space="preserve">Betoniranje armirano-betonskog zida, betonom klase C25/30, debljine 20cm, uz zapadno pročelje (prema detalju izvedbe rešetke kanala). Zidovi se izvode na dijelu ukonjenih betonskih korita ispred ulaza na zapadnom pročelju. Dio armirano-betonskog zida se dograđuje na postojeći kameni ogradni zid debljine 60cm. Na sav armirano betonski zd postavlja se kamena obloga, debljine 15cm.
Sve  izvesti u glatkoj oplati. </t>
  </si>
  <si>
    <t xml:space="preserve">Dobava materijala i izrada fasade u sustavu jednog proizvođača sa završnom obradom prema izboru projektanta odnosno predstavnika Konzervatorskog odjela, uz prethodne radnje po uputama proizvođača. </t>
  </si>
  <si>
    <r>
      <t xml:space="preserve">Očišćeno armaturno željezo premazati zaštitnim sredstvom </t>
    </r>
    <r>
      <rPr>
        <sz val="10"/>
        <rFont val="Century Gothic"/>
        <family val="2"/>
      </rPr>
      <t>koje je oplemenjeno polimerima i povezano cementom, s maksimalnim zrnom 0,4 mm. Proizvod u skladu s HRN EN 1504-7 ili jednakovrijedno____________.</t>
    </r>
    <r>
      <rPr>
        <sz val="10"/>
        <rFont val="Century Gothic"/>
        <family val="2"/>
      </rPr>
      <t xml:space="preserve"> 
Veća oštećenja u betonu sanirati sa cementnim mortom oplemenjenim polimerima, grube gustoće svježe žbuke 2,0 kg/dm</t>
    </r>
    <r>
      <rPr>
        <sz val="10"/>
        <rFont val="Calibri"/>
        <family val="2"/>
      </rPr>
      <t xml:space="preserve">³ </t>
    </r>
    <r>
      <rPr>
        <sz val="10"/>
        <rFont val="Century Gothic"/>
        <family val="2"/>
      </rPr>
      <t>prema EN 1015-6 ili jednakovrijedno______________, tlačne čvrstoće nakon 28 dana 45 MPa prema EN 12190 ili jednakovrijedno_______________, vlačne čvrstoće pri savijanju nakon 28 dana 9 MPa prema TP BE-PCC i statičkog modula elastičnosti 17 GPa prema EN 13412 ili jednakovrijedno_______________</t>
    </r>
    <r>
      <rPr>
        <sz val="10"/>
        <rFont val="Century Gothic"/>
        <family val="2"/>
      </rPr>
      <t xml:space="preserve">. </t>
    </r>
  </si>
  <si>
    <r>
      <t xml:space="preserve">Dobava materijala i </t>
    </r>
    <r>
      <rPr>
        <b/>
        <sz val="10"/>
        <rFont val="Century Gothic"/>
        <family val="2"/>
      </rPr>
      <t>brtvljenje</t>
    </r>
    <r>
      <rPr>
        <sz val="10"/>
        <rFont val="Century Gothic"/>
        <family val="2"/>
      </rPr>
      <t xml:space="preserve"> završne putz lajsne poliuretanskim  trajnoelastičnim brtvilom,  uz prethodno nanošenje namjenskog temeljnog premaza.   Karakteristike brtvila:                                                      - min. klase F 25 LM (HRN ISO 11600 ili jednakovrijednoj____________________)                                                                                                                                                       - min. klase 25 LM (HRN EN15651 ili jednakovrijedan _______________)                                                               - curenje : 0 mm (ISO 7390 ili jednakovrijedno _________________)                                                                    - temperatura uporabe: od -40°C do +70°C                                                                         - deformabilnost: ± 25%  (ISO 9047 ili jednakovrijedan __________________)                                                         - tvrdoća Shore A: min. 20 (DIN 53 505 ili jednakovrijedan _________________)                                             - modul elastičnosti: 0.6 MPa (ISO 8340 ili jednakovrijedan ___________________)                                                     - izduženje pri slomu: &gt; 800% (ISO 37 ili jednakovrijedan ___________________)                                                              - elastičnost : &gt; 90% (ISO 7389 ili jednakovrijedan _____________________)    Brtvilo u sustavu proizvođača hidroizolacijske membrane. 
Obračun po m'.</t>
    </r>
  </si>
  <si>
    <r>
      <t xml:space="preserve">Dobava materijala i postava razdjelnog sloja, </t>
    </r>
    <r>
      <rPr>
        <b/>
        <sz val="10"/>
        <rFont val="Century Gothic"/>
        <family val="2"/>
      </rPr>
      <t>geotekstil</t>
    </r>
    <r>
      <rPr>
        <sz val="10"/>
        <rFont val="Century Gothic"/>
        <family val="2"/>
      </rPr>
      <t> gustoće 200 gr/m2, na toplinsku izolaciju. 
Obračun je po m2.</t>
    </r>
  </si>
  <si>
    <t>Dobava i razastiranje pijeska , u debljini sloja 6,0 cm. 
Obračun je po m2.</t>
  </si>
  <si>
    <t xml:space="preserve">Ličenje betonskih ploče dvokomponentnom bojom za beton. Boju nanositi prema uputama proizvođača i pravilima struke. Ton po izboru projektanta odnosno predstavnika Konzervatorskog odjela. </t>
  </si>
  <si>
    <r>
      <t xml:space="preserve">Dobava i postava </t>
    </r>
    <r>
      <rPr>
        <b/>
        <sz val="10"/>
        <rFont val="Century Gothic"/>
        <family val="2"/>
      </rPr>
      <t>vertikalne hidroizolacije</t>
    </r>
    <r>
      <rPr>
        <sz val="10"/>
        <rFont val="Century Gothic"/>
        <family val="2"/>
      </rPr>
      <t>, razvijene širine min. 50 cm iz sintetičke membrane na bazi FPO-a, armirana poliesterskim pletivom i stabilizirane staklenom mrežicom, UV stabilna, RAL 9016, debljine min. d= 1,5 mm, prema EN 13967 ili jednakovrijedan __________. Debljina signalnog sloja min. 0.6mm.  Membrana se lijepi na podlogu parapetnog zida / svjetlarnika sa ljepilom u sustavu proizvođača membrane, ili se mehanički pričvršćuje prema uputama proizvođača materijala.  Obračun po m´ istake.</t>
    </r>
  </si>
  <si>
    <t>Alu. klupčica vanjska:d=1315cm, RŠ=13cm</t>
  </si>
  <si>
    <t>Alu. klupčica vanjska: d=510cm, RŠ=16cm</t>
  </si>
  <si>
    <t>Alu. klupčica vanjska: d=770cm, RŠ=16cm</t>
  </si>
  <si>
    <t>Uključeni svi aluminijski opšavi, prilključak sa podom, stropom, kutevi i vanjska aluminijska klupčice.</t>
  </si>
  <si>
    <r>
      <t xml:space="preserve">Dimenzija raster i način otvaranja vidljiv je iz shema. </t>
    </r>
    <r>
      <rPr>
        <b/>
        <sz val="10"/>
        <rFont val="Century Gothic"/>
        <family val="2"/>
      </rPr>
      <t>– Shema 5 i 5</t>
    </r>
    <r>
      <rPr>
        <b/>
        <sz val="10"/>
        <rFont val="Calibri Light"/>
        <family val="2"/>
      </rPr>
      <t>*</t>
    </r>
    <r>
      <rPr>
        <b/>
        <sz val="11"/>
        <rFont val="Century Gothic"/>
        <family val="2"/>
      </rPr>
      <t>(satinirano staklo)</t>
    </r>
  </si>
  <si>
    <t>Alu. klupčica vanjska: d=142cm, RŠ=13cm</t>
  </si>
  <si>
    <r>
      <t xml:space="preserve">Dimenzija raster i način otvaranja vidljiv je iz shema. </t>
    </r>
    <r>
      <rPr>
        <b/>
        <sz val="10"/>
        <rFont val="Century Gothic"/>
        <family val="2"/>
      </rPr>
      <t>– Shema 1</t>
    </r>
  </si>
  <si>
    <t xml:space="preserve">Ostakljenje:
laminirano staklo 1010.4 ESG + HST + ground edges </t>
  </si>
  <si>
    <r>
      <t xml:space="preserve">Dimenzija raster i način otvaranja vidljiv je iz shema. </t>
    </r>
    <r>
      <rPr>
        <b/>
        <sz val="10"/>
        <rFont val="Century Gothic"/>
        <family val="2"/>
      </rPr>
      <t>– Shema 3</t>
    </r>
  </si>
  <si>
    <r>
      <rPr>
        <u val="single"/>
        <sz val="10"/>
        <rFont val="Century Gothic"/>
        <family val="2"/>
      </rPr>
      <t xml:space="preserve">Ostakljenje:
</t>
    </r>
    <r>
      <rPr>
        <sz val="10"/>
        <rFont val="Century Gothic"/>
        <family val="2"/>
      </rPr>
      <t>Troslojno IZO staklo
multifunkcionalno staklo debljine 6 mm, ESG + HST + ground edges - 15mm profil ultra black izvana nehrđajući čelik 15W/mK, iznutra polikarbonat 0.24 W/mK, Uw poboljšanje 0.1-0.2 W/m2K  ispunjen Argonom 90% -  6 mm                                         
low-iron staklo ( staklo sa vrlo niskim postotkom željeza) - 15mm profil ultra black izvana nehrđajući čelik 15W/mK, iznutra polikarbonat 0.24 W/mK, Uw poboljšanje 0.1-0.2 W/m2K  ispunjen Argonom 90% -                                                               laminirano staklo 44.2 sa akustičnom folijom i Low E premazom</t>
    </r>
  </si>
  <si>
    <r>
      <rPr>
        <u val="single"/>
        <sz val="10"/>
        <rFont val="Century Gothic"/>
        <family val="2"/>
      </rPr>
      <t xml:space="preserve">Ostakljenje prozora:
</t>
    </r>
    <r>
      <rPr>
        <sz val="10"/>
        <rFont val="Century Gothic"/>
        <family val="2"/>
      </rPr>
      <t>dvostruko IZO staklo: 
multifunkcionalno staklo debljine 6 mm,  ESG + HST + ground edges – laminirano staklo 44.2 sa akustičnom folijom</t>
    </r>
  </si>
  <si>
    <r>
      <rPr>
        <u val="single"/>
        <sz val="10"/>
        <rFont val="Century Gothic"/>
        <family val="2"/>
      </rPr>
      <t xml:space="preserve">Ostakljenje:
</t>
    </r>
    <r>
      <rPr>
        <sz val="10"/>
        <rFont val="Century Gothic"/>
        <family val="2"/>
      </rPr>
      <t>Troslojno IZO staklo
multifunkcionalno staklo debljine 6 mm, ESG + HST + ground edges - 15mm profil ultra black izvana nehrđajući čelik 15W/mK, iznutra polikarbonat 0.24 W/mK, Uw poboljšanje 0.1-0.2 W/m2K  ispunjen Argonom 90% -     6 mm                                      
low-iron staklo ( staklo sa vrlo niskim postotkom željeza) -15mm profil ultra black izvana nehrđajući čelik 15W/mK, iznutra polikarbonat 0.24 W/mK, Uw poboljšanje 0.1-0.2 W/m2K  ispunjen Argonom 90% -                                                    laminirano staklo 44.2 sa akustičnom folijom i Low E premazom</t>
    </r>
  </si>
  <si>
    <r>
      <t xml:space="preserve">Dimenzija raster i način otvaranja vidljiv je iz shema. </t>
    </r>
    <r>
      <rPr>
        <b/>
        <sz val="10"/>
        <rFont val="Century Gothic"/>
        <family val="2"/>
      </rPr>
      <t>– Shema 6</t>
    </r>
  </si>
  <si>
    <r>
      <t xml:space="preserve">Dimenzija raster i način otvaranja vidljiv je iz shema. </t>
    </r>
    <r>
      <rPr>
        <b/>
        <sz val="10"/>
        <rFont val="Century Gothic"/>
        <family val="2"/>
      </rPr>
      <t>– Shema 4</t>
    </r>
  </si>
  <si>
    <r>
      <t xml:space="preserve">Dimenzija raster i način otvaranja vidljiv je iz shema. </t>
    </r>
    <r>
      <rPr>
        <b/>
        <sz val="10"/>
        <rFont val="Century Gothic"/>
        <family val="2"/>
      </rPr>
      <t>– Shema 7</t>
    </r>
  </si>
  <si>
    <r>
      <rPr>
        <u val="single"/>
        <sz val="10"/>
        <rFont val="Century Gothic"/>
        <family val="2"/>
      </rPr>
      <t>Ostakljenje:</t>
    </r>
    <r>
      <rPr>
        <sz val="10"/>
        <rFont val="Century Gothic"/>
        <family val="2"/>
      </rPr>
      <t xml:space="preserve">
dvostruko IZO staklo: 
multifunkcionalno staklo debljine 6 mm ESG + HST + ground edges- 15mm profil ultra black izvana nehrđajući čelik 15W/mK, iznutra polikarbonat 0.24 W/mK, Uw poboljšanje 0.1-0.2 W/m2K  ispunjen Argonom 90%                                 – laminirano staklo 44.2 sa akustičnom folijom
</t>
    </r>
  </si>
  <si>
    <t>Alu. klupčica vanjska:d=1260cm, RŠ=13cm</t>
  </si>
  <si>
    <t>Uključeni svi aluminijski opšavi, prilključak sa podom, stropom, kutevi i vanjska aluminijska klupčica.</t>
  </si>
  <si>
    <r>
      <t xml:space="preserve">Dimenzija raster i način otvaranja vidljiv je iz shema. </t>
    </r>
    <r>
      <rPr>
        <b/>
        <sz val="10"/>
        <rFont val="Century Gothic"/>
        <family val="2"/>
      </rPr>
      <t>– Shema 8</t>
    </r>
  </si>
  <si>
    <t>Alu. klupčica vanjska: d=385cm, RŠ=13cm</t>
  </si>
  <si>
    <r>
      <rPr>
        <u val="single"/>
        <sz val="10"/>
        <rFont val="Century Gothic"/>
        <family val="2"/>
      </rPr>
      <t>Ostakljenje:</t>
    </r>
    <r>
      <rPr>
        <sz val="10"/>
        <rFont val="Century Gothic"/>
        <family val="2"/>
      </rPr>
      <t xml:space="preserve">
dvostruko IZO staklo: 
multifunkcionalno staklo debljine 6 mm ESG + HST + ground edges - 15mm profil ultra black izvana nehrđajući čelik 15W/mK, iznutra polikarbonat 0.24 W/mK, Uw poboljšanje 0.1-0.2 W/m2K  ispunjen Argonom 90%                                 – laminirano staklo 44.2 sa akustičnom folijom
</t>
    </r>
  </si>
  <si>
    <r>
      <t xml:space="preserve">Dimenzija raster i način otvaranja vidljiv je iz shema. </t>
    </r>
    <r>
      <rPr>
        <b/>
        <sz val="10"/>
        <rFont val="Century Gothic"/>
        <family val="2"/>
      </rPr>
      <t>– Shema 9</t>
    </r>
  </si>
  <si>
    <r>
      <rPr>
        <u val="single"/>
        <sz val="10"/>
        <rFont val="Century Gothic"/>
        <family val="2"/>
      </rPr>
      <t xml:space="preserve">Ostakljenje fikseva:
</t>
    </r>
    <r>
      <rPr>
        <sz val="10"/>
        <rFont val="Century Gothic"/>
        <family val="2"/>
      </rPr>
      <t xml:space="preserve">Troslojno IZO staklo
multifunkcionalno staklo debljine 6 mm, ESG + HST + ground edges - 15mm profil ultra black izvana nehrđajući čelik 15W/mK, iznutra polikarbonat 0.24 W/mK, Uw poboljšanje 0.1-0.2 W/m2K  ispunjen Argonom 90% - 6 mm                                           
low-iron staklo ( staklo sa vrlo niskim postotkom željeza) -15mm profil ultra black izvana nehrđajući čelik 15W/mK, iznutra polikarbonat 0.24 W/mK, Uw poboljšanje 0.1-0.2 W/m2K  ispunjen Argonom 90% -                                                           laminirano staklo 44.2 sa akustičnom folijom i Low E premazom
</t>
    </r>
  </si>
  <si>
    <t>Alu. klupčica vanjska: d=15630cm, RŠ=13cm</t>
  </si>
  <si>
    <r>
      <t xml:space="preserve">Dimenzija raster i način otvaranja vidljiv je iz shema. </t>
    </r>
    <r>
      <rPr>
        <b/>
        <sz val="10"/>
        <rFont val="Century Gothic"/>
        <family val="2"/>
      </rPr>
      <t>– Shema 10</t>
    </r>
  </si>
  <si>
    <r>
      <rPr>
        <u val="single"/>
        <sz val="10"/>
        <rFont val="Century Gothic"/>
        <family val="2"/>
      </rPr>
      <t>Ostakljenje:</t>
    </r>
    <r>
      <rPr>
        <sz val="10"/>
        <rFont val="Century Gothic"/>
        <family val="2"/>
      </rPr>
      <t xml:space="preserve">
dvostruko IZO staklo: 
multifunkcionalno staklo debljine 6 mm ESG + HST + ground edges- 15mm profil ultra black izvana nehrđajući čelik 15W/mK, iznutra polikarbonat 0.24 W/mK, Uw poboljšanje 0.1-0.2 W/m2K  ispunjen Argonom 90%                                 –laminirano staklo 44.2 sa akustičnom folijom</t>
    </r>
  </si>
  <si>
    <r>
      <rPr>
        <u val="single"/>
        <sz val="10"/>
        <rFont val="Century Gothic"/>
        <family val="2"/>
      </rPr>
      <t>Ostakljenje:</t>
    </r>
    <r>
      <rPr>
        <sz val="10"/>
        <rFont val="Century Gothic"/>
        <family val="2"/>
      </rPr>
      <t xml:space="preserve">
dvostruko IZO staklo: 
multifunkcionalno staklo debljine 6 mm ESG + HST + ground edges- 15mm profil ultra black izvana nehrđajući čelik 15W/mK, iznutra polikarbonat 0.24 W/mK, Uw poboljšanje 0.1-0.2 W/m2K  ispunjen Argonom 90%                                 – laminirano staklo 44.2 sa akustičnom folijom</t>
    </r>
  </si>
  <si>
    <r>
      <t xml:space="preserve">Dimenzija raster i način otvaranja vidljiv je iz shema. </t>
    </r>
    <r>
      <rPr>
        <b/>
        <sz val="10"/>
        <rFont val="Century Gothic"/>
        <family val="2"/>
      </rPr>
      <t>– Shema 10*</t>
    </r>
  </si>
  <si>
    <t>Alu. klupčica vanjska: d=400cm, RŠ=18cm</t>
  </si>
  <si>
    <r>
      <t xml:space="preserve">Dimenzija raster i način otvaranja vidljiv je iz shema. </t>
    </r>
    <r>
      <rPr>
        <b/>
        <sz val="10"/>
        <rFont val="Century Gothic"/>
        <family val="2"/>
      </rPr>
      <t>– Shema 12</t>
    </r>
  </si>
  <si>
    <t>Alu. klupčica vanjska: d=131cm, RŠ=13cm</t>
  </si>
  <si>
    <r>
      <t xml:space="preserve">Dimenzija raster i način otvaranja vidljiv je iz shema. </t>
    </r>
    <r>
      <rPr>
        <b/>
        <sz val="10"/>
        <rFont val="Century Gothic"/>
        <family val="2"/>
      </rPr>
      <t>– Shema 13</t>
    </r>
  </si>
  <si>
    <t>Alu. klupčica vanjska: d=2040cm, RŠ=18cm</t>
  </si>
  <si>
    <r>
      <t xml:space="preserve">Dimenzija raster i način otvaranja vidljiv je iz shema. </t>
    </r>
    <r>
      <rPr>
        <b/>
        <sz val="10"/>
        <rFont val="Century Gothic"/>
        <family val="2"/>
      </rPr>
      <t>– Shema 14</t>
    </r>
  </si>
  <si>
    <t>Uključeni svi aluminijski opšavi, prilključak sa podom, stropom, kutevi.</t>
  </si>
  <si>
    <r>
      <t xml:space="preserve">Dimenzija raster i način otvaranja vidljiv je iz shema. </t>
    </r>
    <r>
      <rPr>
        <b/>
        <sz val="10"/>
        <rFont val="Century Gothic"/>
        <family val="2"/>
      </rPr>
      <t>– Shema 15</t>
    </r>
  </si>
  <si>
    <r>
      <rPr>
        <u val="single"/>
        <sz val="10"/>
        <rFont val="Century Gothic"/>
        <family val="2"/>
      </rPr>
      <t>Ostakljenje:</t>
    </r>
    <r>
      <rPr>
        <sz val="10"/>
        <rFont val="Century Gothic"/>
        <family val="2"/>
      </rPr>
      <t xml:space="preserve">
dvostruko IZO staklo: 4mm+16mm Argon+ 4mm </t>
    </r>
  </si>
  <si>
    <t>Alu. klupčica vanjska: d=90cm, RŠ=13cm</t>
  </si>
  <si>
    <r>
      <t xml:space="preserve">Dimenzija raster i način otvaranja vidljiv je iz shema. </t>
    </r>
    <r>
      <rPr>
        <b/>
        <sz val="10"/>
        <rFont val="Century Gothic"/>
        <family val="2"/>
      </rPr>
      <t>– Shema 1a</t>
    </r>
  </si>
  <si>
    <r>
      <t xml:space="preserve">Dimenzija raster i način otvaranja vidljiv je iz shema. </t>
    </r>
    <r>
      <rPr>
        <b/>
        <sz val="10"/>
        <rFont val="Century Gothic"/>
        <family val="2"/>
      </rPr>
      <t>– Shema 2</t>
    </r>
  </si>
  <si>
    <r>
      <rPr>
        <u val="single"/>
        <sz val="10"/>
        <rFont val="Century Gothic"/>
        <family val="2"/>
      </rPr>
      <t xml:space="preserve">Ostakljenje fikseva:
</t>
    </r>
    <r>
      <rPr>
        <sz val="10"/>
        <rFont val="Century Gothic"/>
        <family val="2"/>
      </rPr>
      <t xml:space="preserve">Troslojno IZO staklo
multifunkcionalno staklo debljine 6 mm, ESG + HST + ground edges - 15mm profil ultra black izvana nehrđajući čelik 15W/mK, iznutra polikarbonat 0.24 W/mK, Uw poboljšanje 0.1-0.2 W/m2K  ispunjen Argonom 90% -     6 mm                                      
low-iron staklo ( staklo sa vrlo niskim postotkom željeza) - 15mm profil ultra black izvana nehrđajući čelik 15W/mK, iznutra polikarbonat 0.24 W/mK, Uw poboljšanje 0.1-0.2 W/m2K  ispunjen Argonom 90% -                                                               laminirano staklo 44.2 sa akustičnom folijom i Low E premazom
</t>
    </r>
  </si>
  <si>
    <t xml:space="preserve">        Dimenzija prozora i fikseva: 1510 x 130cm</t>
  </si>
  <si>
    <t xml:space="preserve">        Dimenzija vrata: 256 x 215cm</t>
  </si>
  <si>
    <t xml:space="preserve">Izrada, dostava i montaža kontinuirane fasadne alu stijene (plitka kapa sa vanjske strane). Koja se sastoji od dva fiksna ostakljena polja i dva fiksna puna polja, izrađenih od profila sa prekinutim termičkim mostom.
</t>
  </si>
  <si>
    <r>
      <rPr>
        <u val="single"/>
        <sz val="10"/>
        <rFont val="Century Gothic"/>
        <family val="2"/>
      </rPr>
      <t>Ostakljenje:</t>
    </r>
    <r>
      <rPr>
        <sz val="10"/>
        <rFont val="Century Gothic"/>
        <family val="2"/>
      </rPr>
      <t xml:space="preserve">
dvostruko IZO staklo: 
multifunkcionalno staklo debljine 6 mm ESG + HST + ground edges - 15mm profil ultra black izvana nehrđajući čelik 15W/mK, iznutra polikarbonat 0.24 W/mK, Uw poboljšanje 0.1-0.2 W/m2K  ispunjen Argonom 90%                                 –laminirano staklo 44.2 sa akustičnom folijom
</t>
    </r>
  </si>
  <si>
    <t>Izrada, dostava i montaža Alu prozora koji se sastoji od jednog otklopnog krila sa mogučnošću otvaranja i na zaokret, ali samo sa upotrebom ključa za otvaranje ručke, izrađenih od profila sa prekinutim termičkim mostom.</t>
  </si>
  <si>
    <t>Dobava i montaža aluminijske fiksne protukišne žaluzine predviđene za ugradnju na zid, a služi za usis svježeg zraka ili ispuh otpadnog zraka. Lamele su fiksne, izrađene od manjeg aluminijskog profila i pod nagibom su kako bi se spriječio ulazak padalina kroz otvor žaluzije te su vidno nepropusne. Mrežica oka 12×12 mm služi da bi se spriječio ulazak većih insekata ili smeća u sustav ventilacije. 
Plastificiranje u neku od standardnih RAL boja po izboru projektanta odnosno predstavnika Konzervatorskog odjela.</t>
  </si>
  <si>
    <r>
      <rPr>
        <u val="single"/>
        <sz val="10"/>
        <rFont val="Century Gothic"/>
        <family val="2"/>
      </rPr>
      <t>Ispuna vrata:</t>
    </r>
    <r>
      <rPr>
        <sz val="10"/>
        <rFont val="Century Gothic"/>
        <family val="2"/>
      </rPr>
      <t xml:space="preserve">
puni glatki panel po izboru projektanta odnosno predstavnika Konzervatorskog odjela debljine 38mm.
</t>
    </r>
  </si>
  <si>
    <r>
      <rPr>
        <u val="single"/>
        <sz val="10"/>
        <rFont val="Century Gothic"/>
        <family val="2"/>
      </rPr>
      <t>Ispuna vrata:</t>
    </r>
    <r>
      <rPr>
        <sz val="10"/>
        <rFont val="Century Gothic"/>
        <family val="2"/>
      </rPr>
      <t xml:space="preserve">
puni glatki panel po izboru projektanta odnosno predstavnika Konzervatorskog odjela debljine 38mm.</t>
    </r>
  </si>
  <si>
    <t>Ispuna: puni glatki panel po izboru projektanta odnosno predstavnika Konzervatorskog odjela debljine 38mm.</t>
  </si>
  <si>
    <r>
      <rPr>
        <u val="single"/>
        <sz val="10"/>
        <rFont val="Century Gothic"/>
        <family val="2"/>
      </rPr>
      <t>Ispuna vrata:</t>
    </r>
    <r>
      <rPr>
        <sz val="10"/>
        <rFont val="Century Gothic"/>
        <family val="2"/>
      </rPr>
      <t xml:space="preserve">
puni glatki panel debljine 38mm, po izboru projektanta odnosno predstavnika Konzervatorskog odjela.</t>
    </r>
  </si>
  <si>
    <t xml:space="preserve">Dobava i montaža rolo zastora s motorom na električni pogon na daljinsko upravljanje. Tip i boju tkanine sjenila po izboru projektanta odnosno predstavnika Konzervatorkog odjela. Sjenila nisu opremljena bočnim vodilicama. Rolo ugraditi ispod spuštenog stropa. </t>
  </si>
  <si>
    <t>Rukohvati (stranice) ugrađenih ljestava za prilaženje platformama, galerijama, krovovima objekata i sl. moraju biti najmanje 0,75 m iznad prilazne površine.
Leđna zaštita mora biti produžena najmanje 1,0 m iznad prilazne površine.    
U Cijenu uračunati podizne ljestve, te zaštitnu mrežu s mogučnošću zaključavanja radi sprječavanja ulaza. Boja po izboru projektanta odnosno predstavnika Konzervatorskog odjela.</t>
  </si>
  <si>
    <t xml:space="preserve">Dobava i montaža stopa iz aluminijskih linearnih lamela širine 84 mm. U podgledu postaviti i 10cm mineralne vune.  
Sistem se sastoji od: 
-penela dimenzija 84 x 16 mm izrađeni od aluminijskog lima debljine 0,6 mm.
-rolano oblikovani nosači/češljevi od aluminijskog lima debljine 0,95 mm, montiranih na čeličnu podkonstrukciju obrađenu u prethodnoj stavci.
Boja po izboru projektanta odnosno predstavnika Konzeratorskog odjela. </t>
  </si>
  <si>
    <t>Zaštita: antikorozivni premaz sa minijem i protupožarni premaz. Antikorozivni premaz nanosi se u dva sloja i to kao osnovni (u radionici) i pokrivni  (nakon montaže konstrukcije) na gradilištu. Sustav zaštite od korozije izvesti sukladno HR EN ISO 12944-8;1999 ili jednakovrijednom normom___________________.</t>
  </si>
  <si>
    <t>Protupožarni premaz za čelične konstrukcije nanosi se u 4 do 5 slojeva (dok se ne postigne potrebna debljina filma), a sve prema uputama proizvođača otpornosti 60 minuta R60/REI60.</t>
  </si>
  <si>
    <t xml:space="preserve">Čelična reviziona vrata na ulazu u kanal dim 66/214cm. Vrata izraditi iz čeličnog okvira iz plosnatog čeličnog lima dim 50/10 mm, ukupne visine h=214cm. Vertikalne profile zavariti na osnoj udaljenosti 13 cm.
Šarke pričvrstiti bočno u postojeći kameni zid. Predvidjeti mogućnost zaključavanja. 
Ograda se obrađuje temeljnom bojom i završnom bojom "efekt kovanog željeza - antracit siva" u broju premaza prema uputi proizvođača.
</t>
  </si>
  <si>
    <t>Zatvaranje zapornog plinskog ventila na glavnom razvodu u cesti najbližeg ogranku za zgrade. U cijenu uključiti sav potreban materijal i pribor. 
Obračun je po komplet izvedenoj stavci.</t>
  </si>
  <si>
    <r>
      <t>Doprema i postava cijevne fasadne skele od bešavnih cijevi.</t>
    </r>
    <r>
      <rPr>
        <sz val="10"/>
        <color indexed="10"/>
        <rFont val="Century Gothic"/>
        <family val="2"/>
      </rPr>
      <t xml:space="preserve"> </t>
    </r>
    <r>
      <rPr>
        <sz val="10"/>
        <rFont val="Century Gothic"/>
        <family val="2"/>
      </rPr>
      <t>Skelu izvesti prema postojećim HTZ propisima i u svemu kako je opisano u općim uvjetima.
U jediničnu cijenu uključiti i zaštitni zastor od jutenih ili plastičnih traka, koje se postavljaju s vanjske strane skele po cijeloj površini. Skelu je potrebno osigurati od prevrtanja sidrenjem u objekat, a od udara groma uzemljenjem. Potrebno je izvesti pomočne željezne ili drvene ljestve – penjalice u svrhu osiguranja vertikalne komunikacije po skeli. Prije izvedbe skele izvođač je dužan izraditi projekt skele, što je u cijeni stavke.
Obračun se vrši po m2 vertikalne projekcije površine skele.</t>
    </r>
  </si>
  <si>
    <r>
      <t>Dobava, doprema i polaganje odvodnih vodiča po pročeljima građevine, od krovnog opšava do mjernog spoja te od mjernog spoja do postojećeg izvoda sa uzemljivača. Odvod mora biti izrađen od okruglog vodiča od nehrđajućeg čelika (INOX), vanjskog promjera Ø10mm</t>
    </r>
    <r>
      <rPr>
        <sz val="10"/>
        <color indexed="8"/>
        <rFont val="Century Gothic"/>
        <family val="2"/>
      </rPr>
      <t>. Vodič se polaže na prethodno postavljene nosače nadžbukno na zid. U stavku uračunati sav potreban montažni i spojni pribor te prateće radove. Obračun je po m</t>
    </r>
    <r>
      <rPr>
        <sz val="10"/>
        <color indexed="8"/>
        <rFont val="Century Gothic"/>
        <family val="2"/>
      </rPr>
      <t>'.</t>
    </r>
  </si>
  <si>
    <t>Prethodno ispitivanje otpora postojećeg uzemljenja u sve četiri točke glavnih odvoda, sve u skladu sa normom HRN 62305  ili jednakovrijednom____________.
Obračun po komplet izvedenoj stavci.</t>
  </si>
  <si>
    <t xml:space="preserve">                                           Membrane se polažu i mehanički fiksiraju za podlogu, nehrđajućim vijcima s podložnom pločicom u skladu s proračunom proizvođača hidroizolacijske membrane (prema Eurocodu1). Spojevi se obrađuju toplinskim ili kemijskim putem sa širinom vara od min. 3 cm, preklop 12 cm, u skladu s propisanom tehnologijom od strane proizvođača membrane. Vertikalna membrana treba biti kompatibilna sa horizontalnom membranom. Obračun po m1 oboda. </t>
  </si>
  <si>
    <t xml:space="preserve">- maks.vlačna čvrstoća uzdužna/poprečna: min. 1000N/ 800N (HRN EN 12311-2 ili jednakovrijedan _________________)                           - izduženje pri slomu: min. 15% (± 20%) (HRN EN 12311-2 ili jednakovrijedan _________________)                                           - otpornost na udarce, meka podloga: 700mm (HRN EN 12691 ili jednakovrijedan ___________________)                                                                                                                    - pregibljivost pri sniskim temperaturama: ≥ -25°C (HRN EN 495-5 ili jednakovrijedan ____________________)    </t>
  </si>
  <si>
    <t xml:space="preserve">                                 - otpornost na prolaz vodene pare: min. Sd  220m (HRN EN 1931 ili jednakovrijedan)                               - vlačna čvrstoća uzdužna/poprečna: min. 170N (HRN EN 12311-2 ili jednakovrijedan)                                                                                                    - otpornost na udarce, meka podloga: maks. 100mm (HRN EN 12691 ili jednakovrijedan) Folija se slobodno polaže na podlogu i spaja samoljepljivom trakom u preklopu min. 8cm. Uz sve vertikalne završetke i prodore kroz krov traka se polaže vertikalno u visini toplinske izolacije. Obračun po m2.</t>
  </si>
  <si>
    <t xml:space="preserve">Dobava materijala i izrada parne brane od sintetičke folije na bazi polietilena, min. d=0,2mm, prema EN 13984 ili jednakovrijedan ______________.                                                          Karakteristike:                                                              - efektivna debljina: min.0.2 mm (±20%) (HRN EN 1849-2 ili jednakorijedan)                                            - masa po jedinici površine: min. 0.195 kg/m² (±15%) (HRN EN 1849-2 ili jednakovrijedan)                            - vodonepropusnost: zadovoljava (HRN EN 1928 ili jednakovrijedan)                                                             - posmična otpornost spojeva: ≥60 N/50 mm (HRN EN 12317-2 ili jednakovrijedan)     </t>
  </si>
  <si>
    <r>
      <t xml:space="preserve">                          - otpornost na prolaz vodene pare: min. μ=20.000 (HRN EN 1931 ili jednakovrijedan ___________________)                                                - maks.vlačna čvrstoća uzdužna/poprečna: min. 9.5 MPa/ 8.5MPa (HRN EN 12311-2 ili jednakovrijedan _________________)                                                         - izduženje pri slomu: min. 200% (± 20%) (HRN EN 12311-2 ili jednakovrijedan _____________)  </t>
    </r>
    <r>
      <rPr>
        <sz val="10"/>
        <color indexed="10"/>
        <rFont val="Century Gothic"/>
        <family val="2"/>
      </rPr>
      <t xml:space="preserve">                                                     </t>
    </r>
  </si>
  <si>
    <t xml:space="preserve">Dobava materijala i izrada horizontalne hidroizolacije iz sintetičke folije na bazi mekog PVC-a, ojačana staklenim voalom, postojana na starenje, mikroorganizme i gljivice, debljine min. 1.5mm, prema EN 13956 ili jednakovrijednog ________________. Karakteristike:                                                              - efektivna debljina: min.1.5 mm (-5%/+10%) (HRN EN 1849-2 ili jednakorijedan __________)                                            - masa po jedinici površine: min. 1.9 kg/m² (-5%/+10%) (HRN EN 1849-2 ili jednakovrijedan _____________)                                                               - vodonepropusnost: zadovoljava (HRN EN 1928 ili jednakovrijedan ________________)                                                             - posmična otpornost spojeva: ≥500 N/50 mm (HRN EN 12317-2 ili jednakovrijedan ___________________)                      </t>
  </si>
  <si>
    <t>vertikalni oluk Ø160</t>
  </si>
  <si>
    <t>Na pripremljenu podlogu premazanu pigmentiranim međupremazom s punilom gustoće 1,4-1,6 g/cm³ prema EN ISO 2811 ili jednakovrijedno_______________, veličine zrna 500 µm, nanijeti završni sloj gotove organske žbuke, granulacije 0,5 mm, gustoće 1,7-1,9 g/cm³, razreda reakcije na požar A2-s1, d0 prema EN 13501-1 ili jednakovrijedno______________, toplinske vodljivosti 0,7 W/mK, u tonu prema izboru projektanta odnosno predstavnika Konzervatorskog odjela. nanošenje žbuke izvesti u dva radna koraka.</t>
  </si>
  <si>
    <t xml:space="preserve">Aluminijski profili su plastificirani u skladu s tehničkim smjernicama Qualicoat. Boja je iz RAL palete, prema izboru projektanta odnosno predstavnika Konzervatorskog odjela. Izvoditelj radova obavezan je prije početka plastifikacije aluminijskih profila podnijeti projektantima na uvid i odobrenje uzorke aluminijskih profila plastificirane prema njihovom izboru. </t>
  </si>
  <si>
    <t xml:space="preserve">Izrada, dostava i montaža staklene stijene. Staklena stijena koji se sastoji od dvokrilnih zaokretnih vratiju, i bočnih fiksnih polja - pet (4+1) s desne strane i tri (2+1) lijevo od pozicije vratiju. Fiksna polja međusobno zabrtvljena i povezana bezbojnim silikonom.
Donji profil iz kamena s utorom za smještaj stakla obrađen u stavci kamenorezačkih radova. Staklo se postavlja u kameni sokl na gumeno postolje, s gumenim britvama i silikonom, a sve po pravilima struke.
Gornji profil - čelični L profil dim 30/33/3mm pričvršćen za postojeći čelični IPE profil. Frontu zatvoriti demontažnom čeličnom pločom dim 240/3 mm, u punoj dužini staklene stijene (l=20+1340+20cm).
Vrata opremiti s podnim mehanizmom za zaključavanje, parlafonom i električnom bravom, te pritisnom šipkom za upotrebu na evakuacijskim putovima. Okov: vertikalne ručke sa unutarnje i vanjske strane, dimenzija i oblika prema izboru projektanta odnosno predstavnika Konzervatorskog odjela. Uključeni svi opšavi, prilključak sa podom, stropom, kutevi.
Ostakljenje fikseva: laminirano kaljeno 2x10mm s akustičnom folijom
Ostakljenje vrata: jednostruko staklo 10mm.
Dimenzija stijene: (21+792+342+20) x 219cm
Dimenzija vrata: 198 x 229 cm
</t>
  </si>
  <si>
    <r>
      <t xml:space="preserve">Na pripremljenu podlogu premazanu pigmentiranim međupremazom </t>
    </r>
    <r>
      <rPr>
        <sz val="10"/>
        <rFont val="Century Gothic"/>
        <family val="2"/>
      </rPr>
      <t>s punilom gustoće 1,4-1,6 g/cm</t>
    </r>
    <r>
      <rPr>
        <sz val="10"/>
        <rFont val="Calibri"/>
        <family val="2"/>
      </rPr>
      <t>³</t>
    </r>
    <r>
      <rPr>
        <sz val="10"/>
        <rFont val="Century Gothic"/>
        <family val="2"/>
      </rPr>
      <t xml:space="preserve"> prema EN ISO 2811 ili jednakovrijedno_____________, veličine zrna 500 </t>
    </r>
    <r>
      <rPr>
        <sz val="10"/>
        <rFont val="Calibri"/>
        <family val="2"/>
      </rPr>
      <t>µ</t>
    </r>
    <r>
      <rPr>
        <sz val="10"/>
        <rFont val="Century Gothic"/>
        <family val="2"/>
      </rPr>
      <t>m</t>
    </r>
    <r>
      <rPr>
        <sz val="10"/>
        <rFont val="Century Gothic"/>
        <family val="2"/>
      </rPr>
      <t xml:space="preserve">, nanijeti završni sloj gotove organske žbuke </t>
    </r>
    <r>
      <rPr>
        <sz val="10"/>
        <rFont val="Century Gothic"/>
        <family val="2"/>
      </rPr>
      <t>granulacije 0,5 mm</t>
    </r>
    <r>
      <rPr>
        <sz val="10"/>
        <rFont val="Century Gothic"/>
        <family val="2"/>
      </rPr>
      <t>, gustoće 1,7-1,9 g/cm</t>
    </r>
    <r>
      <rPr>
        <sz val="10"/>
        <rFont val="Calibri"/>
        <family val="2"/>
      </rPr>
      <t>³</t>
    </r>
    <r>
      <rPr>
        <sz val="10"/>
        <rFont val="Century Gothic"/>
        <family val="2"/>
      </rPr>
      <t>, razreda reakcije na požar A2-s1, d0 prema EN 13501-1 ili jednakovrijedno___________, toplinske vodljivosti 0,7 W/mK , u tonu prema izboru projektanta odnosno predstavnika Konzervatorskog odjela. Nanošenje žbuke izvesti u dva radna koraka.</t>
    </r>
  </si>
  <si>
    <t>Dobava i postavljanje opečnih ploča kao klinker opeka za podne površine dimenzija 45x45cm, debljine 5cm u sloj pijeska. Izbor po odabiru projektanta odnosno predstavnika Konzervatorskog odjela. U cijeni razdvojeni rad i materijal. 
Obračun je po m2.</t>
  </si>
  <si>
    <t>Izrada, dobava i ugradnja stavki vanjske i unutarnje bravarije u sistemima aluminijskih profila s ili bez prekida toplinskog mosta. Svi primijenjeni sistemi za vanjsku ugradnju moraju zadovoljiti opće zahtjeve "Tehničkog propisa o racionalnoj uporabi energije i toplinskoj zaštiti u zgradama" (NN 128/15) te posebni projektni uvjet da prosječni koeficijent prolaza topline svih stavki zajedno uključujući linijske gubitke iznosi Uw ≤ 1.40 W/m2K.
Ugradbene dubine nosivih profila fasade i debljine stakla prema potrebi provjeriti od strane statičara.
Sastavni dio podloga za izradu, dobavu i ugradnju bravarskih stavki čine sheme iz projekta te izvedbeni i radionički nacrti, izrađeni od strane izvođača radova, ovjereni od strane glavnog projektanta odnosno predstavnika Konzervatorskog odjela. Radionički nacrti moraju sadržavati i detalje spojeva stavki vanjske bravarije na nosivu konstrukciju objekta i njezinu ovojnicu. Prema potrebi, od strane statičara provjeriti dimenzije profila stavki i debljine stakla.
Opšave i izolacijske radove na priključcima stavki na nosivu konstrukciju uključiti u troškove. Osim zahtijevanih normi prihvatiti će se i druge jedankovrijedne mjere osiguranja kvalitete.</t>
  </si>
  <si>
    <t>Roloi moraju zadovoljiti vartootpornost klase A1, za javne zgrade. Izgled i tip prema odabiru projektanta odnosno predstavnika Konzervetorskog odjela i investitora.</t>
  </si>
  <si>
    <t>Ugradnju limenih ploča na mjestima određenim od strane projektanta odnosno predstavnika Konzervatorskog odjela izvesti prema traženim smjernicama.     Karakteristike traženog fasadnog sistema prema HRN EN 13830:</t>
  </si>
  <si>
    <r>
      <t xml:space="preserve">Stakla ugrađena su jednosloja, IZO dvostruka i IZO trostruka. Detaljna svojstva stakala pročitati u tehničkim specifikacijama.
</t>
    </r>
    <r>
      <rPr>
        <b/>
        <i/>
        <sz val="8"/>
        <rFont val="Century Gothic"/>
        <family val="2"/>
      </rPr>
      <t xml:space="preserve">Jednostruko staklo: </t>
    </r>
    <r>
      <rPr>
        <i/>
        <sz val="8"/>
        <rFont val="Century Gothic"/>
        <family val="2"/>
      </rPr>
      <t xml:space="preserve"> LAMINIRANO STAKLO 1010.4 ESG + HST + ground edges; Ug 5.4 W/m2K; SVJETLO: prijenos 86,odraz 8;
ENERGIJA: Solarni faktor:73, odraz 7; zvučna izlacija 40dB 
</t>
    </r>
    <r>
      <rPr>
        <b/>
        <i/>
        <sz val="8"/>
        <rFont val="Century Gothic"/>
        <family val="2"/>
      </rPr>
      <t xml:space="preserve">Dvostruko IZO staklo: </t>
    </r>
    <r>
      <rPr>
        <i/>
        <sz val="8"/>
        <rFont val="Century Gothic"/>
        <family val="2"/>
      </rPr>
      <t>multifunkcionalno staklo 6 mm ESG + HST + ground edges  – 15 mm profil ultra black, izvana nehrđajući čelik 15W/mK, iznutra polikarbonat 0.24 W/mK, Uw poboljšanje 0.1-0.2 W/m2K  ispunjen Argonom 90%         – laminirano staklo 44.2 sa akustičnom folijom
Vanjsko staklo:  multifunkcionalno staklo 6 mm ESG + HST + ground edges 
Međuprostor:15 mm profil ultra black, izvana nehrđajući čelik 15W/mK, iznutra polikarbonat 0.24 W/mK, Uw poboljšanje 0.1-0.2 W/m2K  ispunjen Argonom 90%   
Unutarnje staklo:   laminirano staklo 44.2 sa akustičnom folijom( 4 mm + 0,76 akustična folija + 4 mm</t>
    </r>
  </si>
  <si>
    <t>OTVORI IZ ALUMINIJSKIH PROFILA UKUPNO Kn</t>
  </si>
  <si>
    <t>UNUTRAŠNJA ZAŠTITA OD SUNCA  UKUPNO Kn</t>
  </si>
  <si>
    <t>Pošto se radi o sanaciji pročelja, a spušteni strop se nastavlja u interijeru koji nije predmet sanacije, preporuka je da lamele budu jednake originalu.
Detaljnje karakteristike materijala i način ugradnje pročitati u tehničkim karakteristikama.</t>
  </si>
  <si>
    <t>SANACIJA PROČELJA I KROVA ZGRADE MUZEJA GRADA RIJEKE</t>
  </si>
  <si>
    <t>Dobava i montaža i spajanje na instalaciju novih LED ugradnih svjetiljki u spuštenom stropu konzole na 1. katu na istoj poziciji kao i postojeće. 
Ugradna svjetiljka, izvor LED, metalno kućište bojano u sivu/svjetlosivu boju, mikroprizmatični difuzor, minimalnih tehničkih karakteristika:
- efikasni svjetlosni tok (s uračunatim gubicima) ≥ 3300 lm
- svjetlotehnička efikasnost svjetiljke ≥ 100 lm/W
- ukupna snaga (LED modul + predspoj) ≤ 32 W
- boja svjetlosti ≤ 3000K
- trajnost L80B10 ≥ 60.000h
- zaštita od prodora stranih tijela (s donje strane) ≥ IP44
Proizvođač mora posjedovati certifikate: ISO9001:2008 i ISO14001:2014
Zbog ugradnje u lamelirani aluminijski strop uvjetuju se dimenzije ugradnog dijela kućišta svjetiljke (dimenzije potrebnog otvora za ugradnju):
- duljina: 1000 - 1125mm
- širina: 60-70mm
Stavka podrazumijeva precizno  izrezivanje metalnih ploča stropa te po potrebi doradu originalnih nosača za ugradnju svjetiljke.
U cijenu stavke uračunati sav rad i materijal do potpune funkcionalnosti.</t>
  </si>
</sst>
</file>

<file path=xl/styles.xml><?xml version="1.0" encoding="utf-8"?>
<styleSheet xmlns="http://schemas.openxmlformats.org/spreadsheetml/2006/main">
  <numFmts count="6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numFmt numFmtId="181" formatCode="&quot;Da&quot;;&quot;Da&quot;;&quot;Ne&quot;"/>
    <numFmt numFmtId="182" formatCode="&quot;Istinito&quot;;&quot;Istinito&quot;;&quot;Neistinito&quot;"/>
    <numFmt numFmtId="183" formatCode="&quot;Uključeno&quot;;&quot;Uključeno&quot;;&quot;Isključeno&quot;"/>
    <numFmt numFmtId="184" formatCode="###,##0.0"/>
    <numFmt numFmtId="185" formatCode="###,##0"/>
    <numFmt numFmtId="186" formatCode="#,##0.0"/>
    <numFmt numFmtId="187" formatCode="0.0"/>
    <numFmt numFmtId="188" formatCode="#,##0.00;[Red]#,##0.00"/>
    <numFmt numFmtId="189" formatCode="#,##0.00\ &quot;m3&quot;"/>
    <numFmt numFmtId="190" formatCode="#,##0.00\ &quot;kg/m3&quot;"/>
    <numFmt numFmtId="191" formatCode="#,##0.00\ &quot;kg&quot;"/>
    <numFmt numFmtId="192" formatCode="#,##0\ &quot;kg/m3&quot;"/>
    <numFmt numFmtId="193" formatCode="#,##0\ &quot;kg/m2&quot;"/>
    <numFmt numFmtId="194" formatCode="###,##0.000"/>
    <numFmt numFmtId="195" formatCode="###,##0.0000"/>
    <numFmt numFmtId="196" formatCode="#,##0.00\ &quot;m2&quot;"/>
    <numFmt numFmtId="197" formatCode="#,##0.000\ &quot;m2&quot;"/>
    <numFmt numFmtId="198" formatCode="#,##0\ _k_n"/>
    <numFmt numFmtId="199" formatCode="0.0%"/>
    <numFmt numFmtId="200" formatCode="#,##0.00\ &quot;m'&quot;"/>
    <numFmt numFmtId="201" formatCode="#,##0.00\ &quot;kom&quot;"/>
    <numFmt numFmtId="202" formatCode="#,##0.0\ &quot;kom&quot;"/>
    <numFmt numFmtId="203" formatCode="#,##0\ &quot;kom&quot;"/>
    <numFmt numFmtId="204" formatCode="#,##0.0\ &quot;m'&quot;"/>
    <numFmt numFmtId="205" formatCode="#,##0\ &quot;m'&quot;"/>
    <numFmt numFmtId="206" formatCode="#,##0.000\ &quot;m3&quot;"/>
    <numFmt numFmtId="207" formatCode="#,##0.0\ &quot;kg/m2&quot;"/>
    <numFmt numFmtId="208" formatCode="0.000"/>
    <numFmt numFmtId="209" formatCode="0.0000"/>
    <numFmt numFmtId="210" formatCode="0.00000"/>
    <numFmt numFmtId="211" formatCode="#,##0.0000\ &quot;m3&quot;"/>
    <numFmt numFmtId="212" formatCode="#,##0.000"/>
    <numFmt numFmtId="213" formatCode="#,##0.00_ ;[Red]\-#,##0.00\ "/>
    <numFmt numFmtId="214" formatCode="#,##0.00\ &quot;kn&quot;"/>
    <numFmt numFmtId="215" formatCode="&quot;Yes&quot;;&quot;Yes&quot;;&quot;No&quot;"/>
    <numFmt numFmtId="216" formatCode="&quot;True&quot;;&quot;True&quot;;&quot;False&quot;"/>
    <numFmt numFmtId="217" formatCode="&quot;On&quot;;&quot;On&quot;;&quot;Off&quot;"/>
    <numFmt numFmtId="218" formatCode="[$€-2]\ #,##0.00_);[Red]\([$€-2]\ #,##0.00\)"/>
    <numFmt numFmtId="219" formatCode="_-* #,##0.00\ [$€-1]_-;\-* #,##0.00\ [$€-1]_-;_-* &quot;-&quot;??\ [$€-1]_-;_-@_-"/>
    <numFmt numFmtId="220" formatCode="[$-41A]d\.\ mmmm\ yyyy\."/>
  </numFmts>
  <fonts count="88">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sz val="8"/>
      <name val="Univers"/>
      <family val="2"/>
    </font>
    <font>
      <sz val="8"/>
      <name val="Arial"/>
      <family val="2"/>
    </font>
    <font>
      <sz val="10"/>
      <color indexed="55"/>
      <name val="Arial"/>
      <family val="2"/>
    </font>
    <font>
      <sz val="11"/>
      <name val="Arial"/>
      <family val="2"/>
    </font>
    <font>
      <sz val="11"/>
      <color indexed="8"/>
      <name val="Segoe UI"/>
      <family val="2"/>
    </font>
    <font>
      <sz val="11"/>
      <color indexed="8"/>
      <name val="Arial"/>
      <family val="2"/>
    </font>
    <font>
      <sz val="11"/>
      <name val="Times New Roman"/>
      <family val="1"/>
    </font>
    <font>
      <sz val="10"/>
      <name val="Century Gothic"/>
      <family val="2"/>
    </font>
    <font>
      <sz val="10"/>
      <color indexed="10"/>
      <name val="Century Gothic"/>
      <family val="2"/>
    </font>
    <font>
      <b/>
      <sz val="10"/>
      <name val="Century Gothic"/>
      <family val="2"/>
    </font>
    <font>
      <b/>
      <sz val="12"/>
      <name val="Century Gothic"/>
      <family val="2"/>
    </font>
    <font>
      <i/>
      <sz val="10"/>
      <name val="Century Gothic"/>
      <family val="2"/>
    </font>
    <font>
      <b/>
      <i/>
      <sz val="10"/>
      <name val="Century Gothic"/>
      <family val="2"/>
    </font>
    <font>
      <u val="single"/>
      <sz val="10"/>
      <name val="Century Gothic"/>
      <family val="2"/>
    </font>
    <font>
      <sz val="16"/>
      <name val="Century Gothic"/>
      <family val="2"/>
    </font>
    <font>
      <i/>
      <sz val="10"/>
      <color indexed="12"/>
      <name val="Century Gothic"/>
      <family val="2"/>
    </font>
    <font>
      <b/>
      <sz val="8"/>
      <name val="Century Gothic"/>
      <family val="2"/>
    </font>
    <font>
      <i/>
      <sz val="8"/>
      <name val="Century Gothic"/>
      <family val="2"/>
    </font>
    <font>
      <i/>
      <sz val="8"/>
      <color indexed="12"/>
      <name val="Arial"/>
      <family val="2"/>
    </font>
    <font>
      <sz val="8"/>
      <name val="Century Gothic"/>
      <family val="2"/>
    </font>
    <font>
      <b/>
      <i/>
      <sz val="10"/>
      <color indexed="12"/>
      <name val="Century Gothic"/>
      <family val="2"/>
    </font>
    <font>
      <sz val="12"/>
      <name val="Century Gothic"/>
      <family val="2"/>
    </font>
    <font>
      <b/>
      <sz val="11"/>
      <name val="Century Gothic"/>
      <family val="2"/>
    </font>
    <font>
      <vertAlign val="superscript"/>
      <sz val="10"/>
      <name val="Century Gothic"/>
      <family val="2"/>
    </font>
    <font>
      <sz val="10"/>
      <color indexed="8"/>
      <name val="Century Gothic"/>
      <family val="2"/>
    </font>
    <font>
      <b/>
      <sz val="10"/>
      <color indexed="8"/>
      <name val="Century Gothic"/>
      <family val="2"/>
    </font>
    <font>
      <b/>
      <i/>
      <sz val="8"/>
      <name val="Century Gothic"/>
      <family val="2"/>
    </font>
    <font>
      <b/>
      <sz val="7"/>
      <name val="Times New Roman"/>
      <family val="1"/>
    </font>
    <font>
      <b/>
      <sz val="14"/>
      <name val="Century Gothic"/>
      <family val="2"/>
    </font>
    <font>
      <b/>
      <sz val="14"/>
      <name val="Times New Roman"/>
      <family val="1"/>
    </font>
    <font>
      <sz val="12"/>
      <name val="Times New Roman"/>
      <family val="1"/>
    </font>
    <font>
      <sz val="10"/>
      <name val="Univers"/>
      <family val="2"/>
    </font>
    <font>
      <sz val="10"/>
      <name val="Calibri"/>
      <family val="2"/>
    </font>
    <font>
      <sz val="11"/>
      <name val="Century Gothic"/>
      <family val="2"/>
    </font>
    <font>
      <sz val="10"/>
      <name val="Symbol"/>
      <family val="1"/>
    </font>
    <font>
      <i/>
      <u val="single"/>
      <sz val="8"/>
      <name val="Century Gothic"/>
      <family val="2"/>
    </font>
    <font>
      <b/>
      <sz val="10"/>
      <name val="Calibri Light"/>
      <family val="2"/>
    </font>
    <font>
      <b/>
      <i/>
      <sz val="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color indexed="55"/>
      <name val="Calibri"/>
      <family val="2"/>
    </font>
    <font>
      <sz val="11"/>
      <name val="Calibri"/>
      <family val="2"/>
    </font>
    <font>
      <b/>
      <sz val="12"/>
      <name val="Calibri"/>
      <family val="2"/>
    </font>
    <font>
      <sz val="12"/>
      <name val="Calibri"/>
      <family val="2"/>
    </font>
    <font>
      <sz val="10"/>
      <color indexed="10"/>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entury Gothic"/>
      <family val="2"/>
    </font>
    <font>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style="hair"/>
      <bottom style="hair"/>
    </border>
    <border>
      <left>
        <color indexed="63"/>
      </left>
      <right style="hair"/>
      <top>
        <color indexed="63"/>
      </top>
      <bottom>
        <color indexed="63"/>
      </bottom>
    </border>
    <border>
      <left style="medium"/>
      <right>
        <color indexed="63"/>
      </right>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73" fillId="0" borderId="0" applyNumberFormat="0" applyFill="0" applyBorder="0" applyAlignment="0" applyProtection="0"/>
    <xf numFmtId="0" fontId="2"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 fillId="0" borderId="0" applyNumberFormat="0" applyFill="0" applyBorder="0" applyAlignment="0" applyProtection="0"/>
    <xf numFmtId="0" fontId="78" fillId="30" borderId="1" applyNumberFormat="0" applyAlignment="0" applyProtection="0"/>
    <xf numFmtId="1" fontId="0" fillId="0" borderId="0">
      <alignment horizontal="left" vertical="top"/>
      <protection/>
    </xf>
    <xf numFmtId="0" fontId="0" fillId="0" borderId="0">
      <alignment horizontal="justify" vertical="top" wrapText="1"/>
      <protection/>
    </xf>
    <xf numFmtId="0" fontId="0" fillId="0" borderId="0">
      <alignment horizontal="left"/>
      <protection/>
    </xf>
    <xf numFmtId="4" fontId="0" fillId="0" borderId="0">
      <alignment horizontal="right"/>
      <protection/>
    </xf>
    <xf numFmtId="4" fontId="0" fillId="0" borderId="0">
      <alignment horizontal="right" wrapText="1"/>
      <protection/>
    </xf>
    <xf numFmtId="4" fontId="0" fillId="0" borderId="0">
      <alignment horizontal="right"/>
      <protection/>
    </xf>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81" fillId="0" borderId="0">
      <alignment/>
      <protection/>
    </xf>
    <xf numFmtId="0" fontId="0" fillId="0" borderId="0">
      <alignment/>
      <protection/>
    </xf>
    <xf numFmtId="0" fontId="0" fillId="32" borderId="7" applyNumberFormat="0" applyFont="0" applyAlignment="0" applyProtection="0"/>
    <xf numFmtId="0" fontId="11" fillId="0" borderId="0">
      <alignment horizontal="left"/>
      <protection/>
    </xf>
    <xf numFmtId="0" fontId="11" fillId="0" borderId="0">
      <alignment horizontal="left"/>
      <protection/>
    </xf>
    <xf numFmtId="0" fontId="0" fillId="0" borderId="0">
      <alignment/>
      <protection/>
    </xf>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405">
    <xf numFmtId="0" fontId="0" fillId="0" borderId="0" xfId="0" applyAlignment="1">
      <alignment/>
    </xf>
    <xf numFmtId="0" fontId="0" fillId="0" borderId="0" xfId="0" applyFont="1" applyAlignment="1">
      <alignment/>
    </xf>
    <xf numFmtId="4" fontId="0" fillId="0" borderId="0" xfId="0" applyNumberFormat="1" applyFont="1" applyAlignment="1">
      <alignment/>
    </xf>
    <xf numFmtId="0" fontId="0" fillId="0" borderId="0" xfId="0" applyFont="1" applyAlignment="1">
      <alignment vertical="center"/>
    </xf>
    <xf numFmtId="0" fontId="4" fillId="0" borderId="0" xfId="0" applyFont="1" applyAlignment="1">
      <alignment/>
    </xf>
    <xf numFmtId="0" fontId="4" fillId="0" borderId="0" xfId="0" applyFont="1" applyAlignment="1">
      <alignment vertical="center"/>
    </xf>
    <xf numFmtId="180" fontId="0" fillId="0" borderId="0" xfId="0" applyNumberFormat="1" applyFont="1" applyAlignment="1">
      <alignment/>
    </xf>
    <xf numFmtId="4" fontId="0" fillId="0" borderId="10" xfId="0" applyNumberFormat="1" applyFont="1" applyBorder="1" applyAlignment="1">
      <alignment/>
    </xf>
    <xf numFmtId="0" fontId="7" fillId="0" borderId="0" xfId="0" applyFont="1" applyAlignment="1">
      <alignment/>
    </xf>
    <xf numFmtId="0" fontId="5" fillId="0" borderId="0" xfId="0" applyFont="1" applyAlignment="1">
      <alignment/>
    </xf>
    <xf numFmtId="0" fontId="0" fillId="0" borderId="0" xfId="0" applyFont="1" applyAlignment="1">
      <alignment wrapText="1"/>
    </xf>
    <xf numFmtId="0" fontId="9" fillId="0" borderId="0" xfId="0" applyFont="1" applyAlignment="1">
      <alignment horizontal="left"/>
    </xf>
    <xf numFmtId="0" fontId="10" fillId="0" borderId="0" xfId="0" applyFont="1" applyAlignment="1">
      <alignment horizontal="left"/>
    </xf>
    <xf numFmtId="0" fontId="0" fillId="0" borderId="0" xfId="65">
      <alignment/>
      <protection/>
    </xf>
    <xf numFmtId="0" fontId="0" fillId="0" borderId="0" xfId="65" applyAlignment="1">
      <alignment horizontal="center" vertical="center"/>
      <protection/>
    </xf>
    <xf numFmtId="0" fontId="8" fillId="0" borderId="0" xfId="65" applyFont="1">
      <alignment/>
      <protection/>
    </xf>
    <xf numFmtId="4" fontId="0" fillId="0" borderId="10" xfId="0" applyNumberFormat="1" applyFont="1" applyBorder="1" applyAlignment="1">
      <alignment wrapText="1"/>
    </xf>
    <xf numFmtId="0" fontId="0" fillId="33" borderId="0" xfId="0" applyFont="1" applyFill="1" applyAlignment="1">
      <alignment/>
    </xf>
    <xf numFmtId="2" fontId="14" fillId="0" borderId="0" xfId="0" applyNumberFormat="1" applyFont="1" applyAlignment="1">
      <alignment horizontal="left"/>
    </xf>
    <xf numFmtId="0" fontId="12" fillId="0" borderId="0" xfId="0" applyFont="1" applyAlignment="1">
      <alignment vertical="top" wrapText="1"/>
    </xf>
    <xf numFmtId="180" fontId="12" fillId="0" borderId="0" xfId="0" applyNumberFormat="1" applyFont="1" applyAlignment="1">
      <alignment/>
    </xf>
    <xf numFmtId="0" fontId="16" fillId="0" borderId="0" xfId="58" applyFont="1">
      <alignment horizontal="justify" vertical="top" wrapText="1"/>
      <protection/>
    </xf>
    <xf numFmtId="0" fontId="17" fillId="0" borderId="0" xfId="58" applyFont="1">
      <alignment horizontal="justify" vertical="top" wrapText="1"/>
      <protection/>
    </xf>
    <xf numFmtId="0" fontId="12" fillId="0" borderId="0" xfId="0" applyFont="1" applyAlignment="1">
      <alignment horizontal="left" vertical="top" wrapText="1"/>
    </xf>
    <xf numFmtId="0" fontId="12" fillId="0" borderId="0" xfId="0" applyFont="1" applyAlignment="1">
      <alignment horizontal="justify" vertical="top" wrapText="1"/>
    </xf>
    <xf numFmtId="0" fontId="14" fillId="0" borderId="0" xfId="0" applyFont="1" applyAlignment="1">
      <alignment vertical="top" wrapText="1"/>
    </xf>
    <xf numFmtId="0" fontId="14" fillId="0" borderId="11" xfId="0" applyFont="1" applyBorder="1" applyAlignment="1">
      <alignment vertical="top" wrapText="1"/>
    </xf>
    <xf numFmtId="0" fontId="12" fillId="0" borderId="0" xfId="65" applyFont="1" applyAlignment="1">
      <alignment horizontal="justify" vertical="top" wrapText="1"/>
      <protection/>
    </xf>
    <xf numFmtId="0" fontId="12" fillId="0" borderId="0" xfId="0" applyFont="1" applyAlignment="1">
      <alignment wrapText="1"/>
    </xf>
    <xf numFmtId="0" fontId="21" fillId="0" borderId="0" xfId="0" applyFont="1" applyAlignment="1">
      <alignment vertical="top" wrapText="1"/>
    </xf>
    <xf numFmtId="0" fontId="22" fillId="0" borderId="0" xfId="58" applyFont="1">
      <alignment horizontal="justify" vertical="top" wrapText="1"/>
      <protection/>
    </xf>
    <xf numFmtId="2" fontId="12" fillId="0" borderId="0" xfId="0" applyNumberFormat="1" applyFont="1" applyAlignment="1">
      <alignment horizontal="center"/>
    </xf>
    <xf numFmtId="0" fontId="6" fillId="0" borderId="0" xfId="0" applyFont="1" applyAlignment="1">
      <alignment/>
    </xf>
    <xf numFmtId="0" fontId="14" fillId="0" borderId="0" xfId="58" applyFont="1">
      <alignment horizontal="justify" vertical="top" wrapText="1"/>
      <protection/>
    </xf>
    <xf numFmtId="0" fontId="12" fillId="0" borderId="0" xfId="58" applyFont="1">
      <alignment horizontal="justify" vertical="top" wrapText="1"/>
      <protection/>
    </xf>
    <xf numFmtId="2" fontId="12" fillId="0" borderId="0" xfId="0" applyNumberFormat="1" applyFont="1" applyAlignment="1">
      <alignment horizontal="center" wrapText="1"/>
    </xf>
    <xf numFmtId="0" fontId="12" fillId="0" borderId="0" xfId="0" applyFont="1" applyAlignment="1">
      <alignment horizontal="left" vertical="top"/>
    </xf>
    <xf numFmtId="0" fontId="14" fillId="0" borderId="0" xfId="0" applyFont="1" applyAlignment="1">
      <alignment horizontal="left" vertical="top"/>
    </xf>
    <xf numFmtId="0" fontId="12" fillId="0" borderId="0" xfId="0" applyFont="1" applyAlignment="1">
      <alignment/>
    </xf>
    <xf numFmtId="0" fontId="14" fillId="0" borderId="12" xfId="0" applyFont="1" applyBorder="1" applyAlignment="1">
      <alignment horizontal="left"/>
    </xf>
    <xf numFmtId="180" fontId="12" fillId="0" borderId="11" xfId="0" applyNumberFormat="1" applyFont="1" applyBorder="1" applyAlignment="1">
      <alignment/>
    </xf>
    <xf numFmtId="180" fontId="12" fillId="0" borderId="0" xfId="0" applyNumberFormat="1" applyFont="1" applyAlignment="1">
      <alignment wrapText="1"/>
    </xf>
    <xf numFmtId="0" fontId="12" fillId="0" borderId="0" xfId="0" applyFont="1" applyAlignment="1">
      <alignment horizontal="center" wrapText="1"/>
    </xf>
    <xf numFmtId="0" fontId="12" fillId="0" borderId="0" xfId="0" applyFont="1" applyAlignment="1">
      <alignment horizontal="center" vertical="top"/>
    </xf>
    <xf numFmtId="180" fontId="14" fillId="0" borderId="13" xfId="0" applyNumberFormat="1" applyFont="1" applyBorder="1" applyAlignment="1">
      <alignment/>
    </xf>
    <xf numFmtId="0" fontId="14" fillId="0" borderId="0" xfId="0" applyFont="1" applyAlignment="1">
      <alignment horizontal="left"/>
    </xf>
    <xf numFmtId="180" fontId="14" fillId="0" borderId="0" xfId="0" applyNumberFormat="1" applyFont="1" applyAlignment="1">
      <alignment/>
    </xf>
    <xf numFmtId="0" fontId="24" fillId="0" borderId="0" xfId="0" applyFont="1" applyAlignment="1">
      <alignment horizontal="left" vertical="top"/>
    </xf>
    <xf numFmtId="16" fontId="12" fillId="0" borderId="0" xfId="0" applyNumberFormat="1" applyFont="1" applyAlignment="1">
      <alignment horizontal="center" vertical="top" wrapText="1"/>
    </xf>
    <xf numFmtId="0" fontId="12" fillId="0" borderId="0" xfId="0" applyFont="1" applyAlignment="1">
      <alignment horizontal="center" vertical="top" wrapText="1"/>
    </xf>
    <xf numFmtId="0" fontId="14" fillId="0" borderId="12" xfId="0" applyFont="1" applyBorder="1" applyAlignment="1">
      <alignment horizontal="left" vertical="center"/>
    </xf>
    <xf numFmtId="0" fontId="14" fillId="0" borderId="0" xfId="0" applyFont="1" applyAlignment="1">
      <alignment horizontal="left" vertical="top" wrapText="1"/>
    </xf>
    <xf numFmtId="0" fontId="14" fillId="0" borderId="0" xfId="0" applyFont="1" applyAlignment="1">
      <alignment horizontal="left" vertical="center"/>
    </xf>
    <xf numFmtId="180" fontId="12" fillId="0" borderId="0" xfId="0" applyNumberFormat="1" applyFont="1" applyAlignment="1">
      <alignment vertical="center"/>
    </xf>
    <xf numFmtId="180" fontId="14" fillId="0" borderId="0" xfId="0" applyNumberFormat="1" applyFont="1" applyAlignment="1">
      <alignment vertical="center"/>
    </xf>
    <xf numFmtId="1" fontId="12" fillId="0" borderId="0" xfId="0" applyNumberFormat="1" applyFont="1" applyAlignment="1">
      <alignment horizontal="center"/>
    </xf>
    <xf numFmtId="0" fontId="12" fillId="0" borderId="0" xfId="0" applyFont="1" applyAlignment="1">
      <alignment horizontal="left"/>
    </xf>
    <xf numFmtId="0" fontId="12" fillId="0" borderId="0" xfId="0" applyFont="1" applyAlignment="1">
      <alignment horizontal="left" vertical="center"/>
    </xf>
    <xf numFmtId="0" fontId="14" fillId="0" borderId="0" xfId="0" applyFont="1" applyAlignment="1">
      <alignment vertical="center"/>
    </xf>
    <xf numFmtId="0" fontId="24" fillId="0" borderId="0" xfId="0" applyFont="1" applyAlignment="1">
      <alignment horizontal="left"/>
    </xf>
    <xf numFmtId="0" fontId="24" fillId="0" borderId="0" xfId="0" applyFont="1" applyAlignment="1">
      <alignment/>
    </xf>
    <xf numFmtId="180" fontId="24" fillId="0" borderId="0" xfId="0" applyNumberFormat="1" applyFont="1" applyAlignment="1">
      <alignment/>
    </xf>
    <xf numFmtId="180" fontId="21" fillId="0" borderId="0" xfId="0" applyNumberFormat="1" applyFont="1" applyAlignment="1">
      <alignment/>
    </xf>
    <xf numFmtId="1" fontId="12" fillId="0" borderId="0" xfId="0" applyNumberFormat="1" applyFont="1" applyAlignment="1">
      <alignment horizontal="right"/>
    </xf>
    <xf numFmtId="49" fontId="21" fillId="0" borderId="0" xfId="72" applyNumberFormat="1" applyFont="1" applyAlignment="1">
      <alignment horizontal="center" vertical="center" wrapText="1"/>
      <protection/>
    </xf>
    <xf numFmtId="4" fontId="21" fillId="0" borderId="0" xfId="72" applyNumberFormat="1" applyFont="1" applyAlignment="1">
      <alignment horizontal="center" vertical="center" wrapText="1"/>
      <protection/>
    </xf>
    <xf numFmtId="187" fontId="21" fillId="0" borderId="0" xfId="72" applyNumberFormat="1" applyFont="1" applyAlignment="1">
      <alignment horizontal="center" vertical="center"/>
      <protection/>
    </xf>
    <xf numFmtId="0" fontId="21" fillId="0" borderId="0" xfId="72" applyFont="1" applyAlignment="1">
      <alignment horizontal="center" vertical="center" wrapText="1"/>
      <protection/>
    </xf>
    <xf numFmtId="0" fontId="12" fillId="0" borderId="0" xfId="65" applyFont="1">
      <alignment/>
      <protection/>
    </xf>
    <xf numFmtId="0" fontId="12" fillId="0" borderId="0" xfId="0" applyFont="1" applyAlignment="1">
      <alignment horizontal="right"/>
    </xf>
    <xf numFmtId="187" fontId="12" fillId="0" borderId="0" xfId="65" applyNumberFormat="1" applyFont="1">
      <alignment/>
      <protection/>
    </xf>
    <xf numFmtId="187" fontId="14" fillId="0" borderId="0" xfId="72" applyNumberFormat="1" applyFont="1" applyAlignment="1">
      <alignment horizontal="center" vertical="center"/>
      <protection/>
    </xf>
    <xf numFmtId="187" fontId="12" fillId="0" borderId="0" xfId="0" applyNumberFormat="1" applyFont="1" applyAlignment="1">
      <alignment/>
    </xf>
    <xf numFmtId="0" fontId="12" fillId="0" borderId="0" xfId="65" applyFont="1" applyAlignment="1">
      <alignment horizontal="right"/>
      <protection/>
    </xf>
    <xf numFmtId="4" fontId="14" fillId="0" borderId="0" xfId="72" applyNumberFormat="1" applyFont="1" applyAlignment="1">
      <alignment horizontal="center" vertical="center" wrapText="1"/>
      <protection/>
    </xf>
    <xf numFmtId="43" fontId="12" fillId="0" borderId="0" xfId="44" applyFont="1" applyAlignment="1">
      <alignment horizontal="center"/>
    </xf>
    <xf numFmtId="0" fontId="14" fillId="0" borderId="0" xfId="72" applyFont="1" applyAlignment="1">
      <alignment horizontal="center" vertical="center" wrapText="1"/>
      <protection/>
    </xf>
    <xf numFmtId="43" fontId="12" fillId="0" borderId="0" xfId="44" applyFont="1" applyAlignment="1">
      <alignment/>
    </xf>
    <xf numFmtId="43" fontId="12" fillId="0" borderId="0" xfId="42" applyFont="1" applyAlignment="1">
      <alignment horizontal="center"/>
    </xf>
    <xf numFmtId="0" fontId="6" fillId="0" borderId="0" xfId="65" applyFont="1" applyAlignment="1">
      <alignment horizontal="center" vertical="center"/>
      <protection/>
    </xf>
    <xf numFmtId="0" fontId="12" fillId="0" borderId="0" xfId="65" applyFont="1" applyAlignment="1">
      <alignment horizontal="left" vertical="top"/>
      <protection/>
    </xf>
    <xf numFmtId="49" fontId="14" fillId="0" borderId="0" xfId="72" applyNumberFormat="1" applyFont="1" applyAlignment="1">
      <alignment horizontal="center" vertical="center" wrapText="1"/>
      <protection/>
    </xf>
    <xf numFmtId="0" fontId="29" fillId="0" borderId="11" xfId="65" applyFont="1" applyBorder="1" applyAlignment="1">
      <alignment vertical="top" wrapText="1"/>
      <protection/>
    </xf>
    <xf numFmtId="0" fontId="30" fillId="0" borderId="11" xfId="65" applyFont="1" applyBorder="1" applyAlignment="1">
      <alignment horizontal="left" vertical="top" wrapText="1"/>
      <protection/>
    </xf>
    <xf numFmtId="0" fontId="12" fillId="0" borderId="0" xfId="0" applyFont="1" applyAlignment="1">
      <alignment horizontal="right" vertical="top"/>
    </xf>
    <xf numFmtId="0" fontId="12" fillId="0" borderId="0" xfId="0" applyFont="1" applyAlignment="1">
      <alignment horizontal="justify" wrapText="1"/>
    </xf>
    <xf numFmtId="187" fontId="21" fillId="0" borderId="0" xfId="72" applyNumberFormat="1" applyFont="1" applyAlignment="1">
      <alignment horizontal="center"/>
      <protection/>
    </xf>
    <xf numFmtId="185" fontId="12" fillId="0" borderId="0" xfId="0" applyNumberFormat="1" applyFont="1" applyAlignment="1">
      <alignment/>
    </xf>
    <xf numFmtId="0" fontId="14" fillId="0" borderId="0" xfId="0" applyFont="1" applyAlignment="1">
      <alignment/>
    </xf>
    <xf numFmtId="4" fontId="21" fillId="0" borderId="0" xfId="72" applyNumberFormat="1" applyFont="1" applyAlignment="1">
      <alignment horizontal="center" wrapText="1"/>
      <protection/>
    </xf>
    <xf numFmtId="0" fontId="12" fillId="0" borderId="0" xfId="0" applyFont="1" applyAlignment="1">
      <alignment horizontal="right" vertical="top" wrapText="1"/>
    </xf>
    <xf numFmtId="16" fontId="12" fillId="0" borderId="0" xfId="0" applyNumberFormat="1" applyFont="1" applyAlignment="1">
      <alignment horizontal="left" vertical="top" wrapText="1"/>
    </xf>
    <xf numFmtId="0" fontId="37" fillId="0" borderId="0" xfId="0" applyFont="1" applyAlignment="1">
      <alignment vertical="top" wrapText="1"/>
    </xf>
    <xf numFmtId="0" fontId="12" fillId="0" borderId="0" xfId="65" applyFont="1" applyAlignment="1">
      <alignment horizontal="left" vertical="top" wrapText="1"/>
      <protection/>
    </xf>
    <xf numFmtId="0" fontId="26" fillId="0" borderId="0" xfId="0" applyFont="1" applyAlignment="1">
      <alignment horizontal="left" vertical="top"/>
    </xf>
    <xf numFmtId="0" fontId="15" fillId="0" borderId="0" xfId="0" applyFont="1" applyAlignment="1">
      <alignment vertical="top" wrapText="1"/>
    </xf>
    <xf numFmtId="0" fontId="15" fillId="0" borderId="0" xfId="0" applyFont="1" applyAlignment="1">
      <alignment/>
    </xf>
    <xf numFmtId="180" fontId="15" fillId="0" borderId="0" xfId="0" applyNumberFormat="1" applyFont="1" applyAlignment="1">
      <alignment/>
    </xf>
    <xf numFmtId="0" fontId="15" fillId="0" borderId="0" xfId="0" applyFont="1" applyAlignment="1">
      <alignment horizontal="left" indent="4"/>
    </xf>
    <xf numFmtId="0" fontId="33" fillId="0" borderId="0" xfId="0" applyFont="1" applyAlignment="1">
      <alignment horizontal="center"/>
    </xf>
    <xf numFmtId="0" fontId="26" fillId="0" borderId="0" xfId="0" applyFont="1" applyAlignment="1">
      <alignment/>
    </xf>
    <xf numFmtId="0" fontId="12" fillId="0" borderId="0" xfId="0" applyFont="1" applyAlignment="1">
      <alignment vertical="center"/>
    </xf>
    <xf numFmtId="0" fontId="36" fillId="0" borderId="0" xfId="0" applyFont="1" applyAlignment="1">
      <alignment/>
    </xf>
    <xf numFmtId="4" fontId="36" fillId="0" borderId="0" xfId="0" applyNumberFormat="1" applyFont="1" applyAlignment="1">
      <alignment/>
    </xf>
    <xf numFmtId="0" fontId="3" fillId="0" borderId="0" xfId="0" applyFont="1" applyAlignment="1">
      <alignment/>
    </xf>
    <xf numFmtId="4" fontId="12" fillId="0" borderId="0" xfId="0" applyNumberFormat="1" applyFont="1" applyAlignment="1">
      <alignment/>
    </xf>
    <xf numFmtId="4" fontId="12" fillId="0" borderId="0" xfId="0" applyNumberFormat="1" applyFont="1" applyAlignment="1">
      <alignment wrapText="1"/>
    </xf>
    <xf numFmtId="4" fontId="24" fillId="0" borderId="0" xfId="0" applyNumberFormat="1" applyFont="1" applyAlignment="1">
      <alignment/>
    </xf>
    <xf numFmtId="4" fontId="12" fillId="0" borderId="0" xfId="0" applyNumberFormat="1" applyFont="1" applyAlignment="1">
      <alignment horizontal="right" wrapText="1"/>
    </xf>
    <xf numFmtId="4" fontId="14" fillId="0" borderId="0" xfId="0" applyNumberFormat="1" applyFont="1" applyAlignment="1">
      <alignment horizontal="center"/>
    </xf>
    <xf numFmtId="4" fontId="12" fillId="0" borderId="0" xfId="0" applyNumberFormat="1" applyFont="1" applyAlignment="1">
      <alignment horizontal="justify" vertical="top" wrapText="1"/>
    </xf>
    <xf numFmtId="4" fontId="12" fillId="0" borderId="0" xfId="0" applyNumberFormat="1" applyFont="1" applyAlignment="1">
      <alignment horizontal="center"/>
    </xf>
    <xf numFmtId="4" fontId="20" fillId="0" borderId="0" xfId="0" applyNumberFormat="1" applyFont="1" applyAlignment="1">
      <alignment horizontal="right"/>
    </xf>
    <xf numFmtId="4" fontId="12" fillId="0" borderId="0" xfId="0" applyNumberFormat="1" applyFont="1" applyAlignment="1">
      <alignment horizontal="right"/>
    </xf>
    <xf numFmtId="4" fontId="21" fillId="0" borderId="0" xfId="72" applyNumberFormat="1" applyFont="1" applyAlignment="1">
      <alignment horizontal="right" vertical="center" wrapText="1"/>
      <protection/>
    </xf>
    <xf numFmtId="4" fontId="12" fillId="0" borderId="11" xfId="0" applyNumberFormat="1" applyFont="1" applyBorder="1" applyAlignment="1">
      <alignment horizontal="right"/>
    </xf>
    <xf numFmtId="4" fontId="24" fillId="0" borderId="0" xfId="0" applyNumberFormat="1" applyFont="1" applyAlignment="1">
      <alignment horizontal="right"/>
    </xf>
    <xf numFmtId="4" fontId="12" fillId="0" borderId="11" xfId="0" applyNumberFormat="1" applyFont="1" applyBorder="1" applyAlignment="1">
      <alignment horizontal="right" vertical="center"/>
    </xf>
    <xf numFmtId="4" fontId="14" fillId="0" borderId="0" xfId="0" applyNumberFormat="1" applyFont="1" applyAlignment="1">
      <alignment horizontal="right"/>
    </xf>
    <xf numFmtId="4" fontId="12" fillId="0" borderId="0" xfId="0" applyNumberFormat="1" applyFont="1" applyAlignment="1">
      <alignment horizontal="right" vertical="top" wrapText="1"/>
    </xf>
    <xf numFmtId="4" fontId="12" fillId="0" borderId="0" xfId="0" applyNumberFormat="1" applyFont="1" applyAlignment="1">
      <alignment horizontal="right" vertical="center"/>
    </xf>
    <xf numFmtId="4" fontId="14" fillId="0" borderId="13" xfId="0" applyNumberFormat="1" applyFont="1" applyBorder="1" applyAlignment="1">
      <alignment/>
    </xf>
    <xf numFmtId="4" fontId="14" fillId="0" borderId="0" xfId="0" applyNumberFormat="1" applyFont="1" applyAlignment="1">
      <alignment/>
    </xf>
    <xf numFmtId="4" fontId="14" fillId="0" borderId="13" xfId="0" applyNumberFormat="1" applyFont="1" applyBorder="1" applyAlignment="1">
      <alignment vertical="center"/>
    </xf>
    <xf numFmtId="4" fontId="14" fillId="0" borderId="0" xfId="0" applyNumberFormat="1" applyFont="1" applyAlignment="1">
      <alignment vertical="center"/>
    </xf>
    <xf numFmtId="4" fontId="25" fillId="0" borderId="0" xfId="0" applyNumberFormat="1" applyFont="1" applyAlignment="1">
      <alignment horizontal="right"/>
    </xf>
    <xf numFmtId="4" fontId="12" fillId="0" borderId="0" xfId="44" applyNumberFormat="1" applyFont="1" applyAlignment="1">
      <alignment horizontal="center"/>
    </xf>
    <xf numFmtId="4" fontId="12" fillId="0" borderId="0" xfId="44" applyNumberFormat="1" applyFont="1" applyAlignment="1">
      <alignment/>
    </xf>
    <xf numFmtId="4" fontId="29" fillId="0" borderId="11" xfId="65" applyNumberFormat="1" applyFont="1" applyBorder="1" applyAlignment="1">
      <alignment vertical="top" wrapText="1"/>
      <protection/>
    </xf>
    <xf numFmtId="4" fontId="12" fillId="0" borderId="0" xfId="65" applyNumberFormat="1" applyFont="1">
      <alignment/>
      <protection/>
    </xf>
    <xf numFmtId="4" fontId="12" fillId="0" borderId="0" xfId="42" applyNumberFormat="1" applyFont="1" applyAlignment="1">
      <alignment horizontal="center"/>
    </xf>
    <xf numFmtId="0" fontId="86" fillId="0" borderId="0" xfId="67" applyFont="1" applyAlignment="1">
      <alignment horizontal="right" vertical="center"/>
      <protection/>
    </xf>
    <xf numFmtId="4" fontId="86" fillId="0" borderId="0" xfId="67" applyNumberFormat="1" applyFont="1" applyAlignment="1">
      <alignment horizontal="right" vertical="center"/>
      <protection/>
    </xf>
    <xf numFmtId="4" fontId="86" fillId="0" borderId="0" xfId="67" applyNumberFormat="1" applyFont="1" applyAlignment="1">
      <alignment vertical="center"/>
      <protection/>
    </xf>
    <xf numFmtId="0" fontId="86" fillId="0" borderId="0" xfId="67" applyFont="1" applyAlignment="1">
      <alignment horizontal="justify" vertical="top" wrapText="1"/>
      <protection/>
    </xf>
    <xf numFmtId="0" fontId="86" fillId="0" borderId="0" xfId="67" applyFont="1" applyAlignment="1">
      <alignment horizontal="justify" vertical="top" wrapText="1"/>
      <protection/>
    </xf>
    <xf numFmtId="0" fontId="86" fillId="0" borderId="0" xfId="67" applyFont="1" applyAlignment="1">
      <alignment horizontal="right" vertical="top"/>
      <protection/>
    </xf>
    <xf numFmtId="4" fontId="86" fillId="0" borderId="0" xfId="67" applyNumberFormat="1" applyFont="1" applyAlignment="1">
      <alignment horizontal="right" vertical="center"/>
      <protection/>
    </xf>
    <xf numFmtId="4" fontId="86" fillId="0" borderId="0" xfId="67" applyNumberFormat="1" applyFont="1" applyAlignment="1">
      <alignment vertical="center"/>
      <protection/>
    </xf>
    <xf numFmtId="4" fontId="12" fillId="0" borderId="0" xfId="65" applyNumberFormat="1" applyFont="1" applyAlignment="1">
      <alignment horizontal="right"/>
      <protection/>
    </xf>
    <xf numFmtId="0" fontId="14" fillId="0" borderId="0" xfId="65" applyFont="1" applyAlignment="1">
      <alignment vertical="center"/>
      <protection/>
    </xf>
    <xf numFmtId="4" fontId="14" fillId="0" borderId="11" xfId="0" applyNumberFormat="1" applyFont="1" applyBorder="1" applyAlignment="1">
      <alignment wrapText="1"/>
    </xf>
    <xf numFmtId="4" fontId="86" fillId="0" borderId="0" xfId="67" applyNumberFormat="1" applyFont="1">
      <alignment/>
      <protection/>
    </xf>
    <xf numFmtId="43" fontId="12" fillId="0" borderId="0" xfId="42" applyFont="1" applyAlignment="1">
      <alignment/>
    </xf>
    <xf numFmtId="4" fontId="21" fillId="0" borderId="0" xfId="72" applyNumberFormat="1" applyFont="1" applyAlignment="1">
      <alignment vertical="center" wrapText="1"/>
      <protection/>
    </xf>
    <xf numFmtId="4" fontId="14" fillId="0" borderId="0" xfId="72" applyNumberFormat="1" applyFont="1" applyAlignment="1">
      <alignment vertical="center" wrapText="1"/>
      <protection/>
    </xf>
    <xf numFmtId="0" fontId="15" fillId="0" borderId="0" xfId="0" applyFont="1" applyAlignment="1">
      <alignment horizontal="left" vertical="top"/>
    </xf>
    <xf numFmtId="180" fontId="14" fillId="0" borderId="11" xfId="0" applyNumberFormat="1" applyFont="1" applyBorder="1" applyAlignment="1">
      <alignment/>
    </xf>
    <xf numFmtId="180" fontId="14" fillId="0" borderId="13" xfId="0" applyNumberFormat="1" applyFont="1" applyBorder="1" applyAlignment="1">
      <alignment vertical="center"/>
    </xf>
    <xf numFmtId="0" fontId="14" fillId="34" borderId="12" xfId="0" applyFont="1" applyFill="1" applyBorder="1" applyAlignment="1">
      <alignment horizontal="left" vertical="top"/>
    </xf>
    <xf numFmtId="0" fontId="14" fillId="34" borderId="11" xfId="0" applyFont="1" applyFill="1" applyBorder="1" applyAlignment="1">
      <alignment vertical="top" wrapText="1"/>
    </xf>
    <xf numFmtId="180" fontId="12" fillId="34" borderId="11" xfId="0" applyNumberFormat="1" applyFont="1" applyFill="1" applyBorder="1" applyAlignment="1">
      <alignment/>
    </xf>
    <xf numFmtId="4" fontId="12" fillId="34" borderId="11" xfId="0" applyNumberFormat="1" applyFont="1" applyFill="1" applyBorder="1" applyAlignment="1">
      <alignment horizontal="right"/>
    </xf>
    <xf numFmtId="4" fontId="14" fillId="34" borderId="13" xfId="0" applyNumberFormat="1" applyFont="1" applyFill="1" applyBorder="1" applyAlignment="1">
      <alignment/>
    </xf>
    <xf numFmtId="0" fontId="23" fillId="0" borderId="0" xfId="0" applyFont="1" applyAlignment="1">
      <alignment/>
    </xf>
    <xf numFmtId="0" fontId="15" fillId="6" borderId="0" xfId="0" applyFont="1" applyFill="1" applyAlignment="1">
      <alignment horizontal="left" vertical="top"/>
    </xf>
    <xf numFmtId="0" fontId="15" fillId="6" borderId="0" xfId="0" applyFont="1" applyFill="1" applyAlignment="1">
      <alignment/>
    </xf>
    <xf numFmtId="4" fontId="15" fillId="6" borderId="0" xfId="0" applyNumberFormat="1" applyFont="1" applyFill="1" applyAlignment="1">
      <alignment horizontal="right" vertical="top"/>
    </xf>
    <xf numFmtId="4" fontId="15" fillId="6" borderId="0" xfId="0" applyNumberFormat="1" applyFont="1" applyFill="1" applyAlignment="1">
      <alignment vertical="top"/>
    </xf>
    <xf numFmtId="4" fontId="12" fillId="34" borderId="11" xfId="0" applyNumberFormat="1" applyFont="1" applyFill="1" applyBorder="1" applyAlignment="1">
      <alignment horizontal="right" vertical="center"/>
    </xf>
    <xf numFmtId="4" fontId="14" fillId="34" borderId="13" xfId="0" applyNumberFormat="1" applyFont="1" applyFill="1" applyBorder="1" applyAlignment="1">
      <alignment vertical="center"/>
    </xf>
    <xf numFmtId="0" fontId="14" fillId="34" borderId="11" xfId="0" applyFont="1" applyFill="1" applyBorder="1" applyAlignment="1">
      <alignment vertical="center" wrapText="1"/>
    </xf>
    <xf numFmtId="0" fontId="14" fillId="34" borderId="12" xfId="0" applyFont="1" applyFill="1" applyBorder="1" applyAlignment="1">
      <alignment horizontal="left" vertical="center"/>
    </xf>
    <xf numFmtId="0" fontId="27" fillId="6" borderId="0" xfId="65" applyFont="1" applyFill="1" applyAlignment="1">
      <alignment horizontal="center" vertical="top"/>
      <protection/>
    </xf>
    <xf numFmtId="187" fontId="27" fillId="6" borderId="0" xfId="65" applyNumberFormat="1" applyFont="1" applyFill="1">
      <alignment/>
      <protection/>
    </xf>
    <xf numFmtId="4" fontId="27" fillId="6" borderId="0" xfId="44" applyNumberFormat="1" applyFont="1" applyFill="1" applyAlignment="1">
      <alignment/>
    </xf>
    <xf numFmtId="0" fontId="14" fillId="34" borderId="0" xfId="0" applyFont="1" applyFill="1" applyAlignment="1">
      <alignment horizontal="left" vertical="center"/>
    </xf>
    <xf numFmtId="0" fontId="14" fillId="34" borderId="0" xfId="0" applyFont="1" applyFill="1" applyAlignment="1">
      <alignment vertical="center" wrapText="1"/>
    </xf>
    <xf numFmtId="0" fontId="14" fillId="34" borderId="0" xfId="0" applyFont="1" applyFill="1" applyAlignment="1">
      <alignment/>
    </xf>
    <xf numFmtId="0" fontId="14" fillId="34" borderId="0" xfId="0" applyFont="1" applyFill="1" applyAlignment="1">
      <alignment vertical="top"/>
    </xf>
    <xf numFmtId="180" fontId="15" fillId="6" borderId="0" xfId="0" applyNumberFormat="1" applyFont="1" applyFill="1" applyAlignment="1">
      <alignment/>
    </xf>
    <xf numFmtId="180" fontId="14" fillId="34" borderId="0" xfId="0" applyNumberFormat="1" applyFont="1" applyFill="1" applyAlignment="1">
      <alignment vertical="center"/>
    </xf>
    <xf numFmtId="0" fontId="15" fillId="4" borderId="0" xfId="65" applyFont="1" applyFill="1" applyAlignment="1">
      <alignment horizontal="center" vertical="top"/>
      <protection/>
    </xf>
    <xf numFmtId="0" fontId="15" fillId="4" borderId="0" xfId="65" applyFont="1" applyFill="1" applyAlignment="1">
      <alignment horizontal="right"/>
      <protection/>
    </xf>
    <xf numFmtId="187" fontId="15" fillId="4" borderId="0" xfId="65" applyNumberFormat="1" applyFont="1" applyFill="1">
      <alignment/>
      <protection/>
    </xf>
    <xf numFmtId="43" fontId="15" fillId="4" borderId="0" xfId="44" applyFont="1" applyFill="1" applyAlignment="1">
      <alignment/>
    </xf>
    <xf numFmtId="43" fontId="15" fillId="4" borderId="0" xfId="44" applyFont="1" applyFill="1" applyAlignment="1">
      <alignment/>
    </xf>
    <xf numFmtId="0" fontId="14" fillId="34" borderId="12" xfId="65" applyFont="1" applyFill="1" applyBorder="1" applyAlignment="1">
      <alignment vertical="top" wrapText="1"/>
      <protection/>
    </xf>
    <xf numFmtId="0" fontId="14" fillId="34" borderId="11" xfId="65" applyFont="1" applyFill="1" applyBorder="1" applyAlignment="1">
      <alignment vertical="top" wrapText="1"/>
      <protection/>
    </xf>
    <xf numFmtId="0" fontId="14" fillId="34" borderId="13" xfId="65" applyFont="1" applyFill="1" applyBorder="1" applyAlignment="1">
      <alignment vertical="top" wrapText="1"/>
      <protection/>
    </xf>
    <xf numFmtId="0" fontId="30" fillId="0" borderId="12" xfId="65" applyFont="1" applyBorder="1" applyAlignment="1">
      <alignment horizontal="left" vertical="top" wrapText="1"/>
      <protection/>
    </xf>
    <xf numFmtId="0" fontId="15" fillId="4" borderId="0" xfId="0" applyFont="1" applyFill="1" applyAlignment="1">
      <alignment/>
    </xf>
    <xf numFmtId="180" fontId="15" fillId="4" borderId="0" xfId="0" applyNumberFormat="1" applyFont="1" applyFill="1" applyAlignment="1">
      <alignment/>
    </xf>
    <xf numFmtId="2" fontId="14" fillId="0" borderId="0" xfId="0" applyNumberFormat="1" applyFont="1" applyAlignment="1">
      <alignment vertical="center"/>
    </xf>
    <xf numFmtId="4" fontId="12" fillId="0" borderId="0" xfId="0" applyNumberFormat="1" applyFont="1" applyAlignment="1">
      <alignment vertical="center"/>
    </xf>
    <xf numFmtId="0" fontId="38" fillId="0" borderId="0" xfId="0" applyFont="1" applyAlignment="1">
      <alignment horizontal="left" vertical="center"/>
    </xf>
    <xf numFmtId="0" fontId="27" fillId="0" borderId="0" xfId="0" applyFont="1" applyAlignment="1">
      <alignment/>
    </xf>
    <xf numFmtId="180" fontId="27" fillId="0" borderId="0" xfId="0" applyNumberFormat="1" applyFont="1" applyAlignment="1">
      <alignment vertical="center"/>
    </xf>
    <xf numFmtId="0" fontId="38" fillId="0" borderId="0" xfId="0" applyFont="1" applyAlignment="1">
      <alignment horizontal="left" vertical="top"/>
    </xf>
    <xf numFmtId="180" fontId="38" fillId="0" borderId="0" xfId="0" applyNumberFormat="1" applyFont="1" applyAlignment="1">
      <alignment/>
    </xf>
    <xf numFmtId="4" fontId="38" fillId="0" borderId="0" xfId="0" applyNumberFormat="1" applyFont="1" applyAlignment="1">
      <alignment horizontal="right"/>
    </xf>
    <xf numFmtId="4" fontId="38" fillId="0" borderId="0" xfId="0" applyNumberFormat="1" applyFont="1" applyAlignment="1">
      <alignment/>
    </xf>
    <xf numFmtId="0" fontId="27" fillId="0" borderId="0" xfId="0" applyFont="1" applyAlignment="1">
      <alignment horizontal="left" vertical="center"/>
    </xf>
    <xf numFmtId="0" fontId="27" fillId="0" borderId="0" xfId="0" applyFont="1" applyAlignment="1">
      <alignment vertical="center"/>
    </xf>
    <xf numFmtId="2" fontId="27" fillId="0" borderId="0" xfId="0" applyNumberFormat="1" applyFont="1" applyAlignment="1">
      <alignment vertical="center"/>
    </xf>
    <xf numFmtId="0" fontId="38" fillId="0" borderId="0" xfId="0" applyFont="1" applyAlignment="1">
      <alignment vertical="center" wrapText="1"/>
    </xf>
    <xf numFmtId="0" fontId="38" fillId="0" borderId="0" xfId="0" applyFont="1" applyAlignment="1">
      <alignment vertical="center"/>
    </xf>
    <xf numFmtId="180" fontId="38" fillId="0" borderId="0" xfId="0" applyNumberFormat="1" applyFont="1" applyAlignment="1">
      <alignment vertical="center"/>
    </xf>
    <xf numFmtId="4" fontId="38" fillId="0" borderId="0" xfId="0" applyNumberFormat="1" applyFont="1" applyAlignment="1">
      <alignment vertical="center"/>
    </xf>
    <xf numFmtId="0" fontId="38" fillId="0" borderId="0" xfId="65" applyFont="1">
      <alignment/>
      <protection/>
    </xf>
    <xf numFmtId="0" fontId="15" fillId="5" borderId="0" xfId="65" applyFont="1" applyFill="1" applyAlignment="1">
      <alignment horizontal="right"/>
      <protection/>
    </xf>
    <xf numFmtId="187" fontId="15" fillId="5" borderId="0" xfId="65" applyNumberFormat="1" applyFont="1" applyFill="1">
      <alignment/>
      <protection/>
    </xf>
    <xf numFmtId="43" fontId="15" fillId="5" borderId="0" xfId="44" applyFont="1" applyFill="1" applyAlignment="1">
      <alignment/>
    </xf>
    <xf numFmtId="0" fontId="15" fillId="5" borderId="0" xfId="65" applyFont="1" applyFill="1" applyAlignment="1">
      <alignment horizontal="left" vertical="top"/>
      <protection/>
    </xf>
    <xf numFmtId="49" fontId="21" fillId="0" borderId="0" xfId="72" applyNumberFormat="1" applyFont="1" applyAlignment="1">
      <alignment horizontal="left" vertical="top" wrapText="1"/>
      <protection/>
    </xf>
    <xf numFmtId="49" fontId="14" fillId="0" borderId="0" xfId="72" applyNumberFormat="1" applyFont="1" applyAlignment="1">
      <alignment horizontal="left" vertical="top" wrapText="1"/>
      <protection/>
    </xf>
    <xf numFmtId="0" fontId="14" fillId="34" borderId="12" xfId="65" applyFont="1" applyFill="1" applyBorder="1" applyAlignment="1">
      <alignment horizontal="left" vertical="top" wrapText="1"/>
      <protection/>
    </xf>
    <xf numFmtId="0" fontId="86" fillId="0" borderId="0" xfId="67" applyFont="1" applyAlignment="1">
      <alignment horizontal="left" vertical="top"/>
      <protection/>
    </xf>
    <xf numFmtId="1" fontId="86" fillId="0" borderId="0" xfId="67" applyNumberFormat="1" applyFont="1" applyAlignment="1">
      <alignment horizontal="left" vertical="top"/>
      <protection/>
    </xf>
    <xf numFmtId="0" fontId="14" fillId="0" borderId="11" xfId="0" applyFont="1" applyBorder="1" applyAlignment="1">
      <alignment horizontal="left" vertical="top" wrapText="1"/>
    </xf>
    <xf numFmtId="0" fontId="86" fillId="0" borderId="0" xfId="67" applyFont="1" applyAlignment="1">
      <alignment horizontal="left" vertical="top"/>
      <protection/>
    </xf>
    <xf numFmtId="0" fontId="30" fillId="0" borderId="0" xfId="67" applyFont="1" applyAlignment="1">
      <alignment horizontal="left" vertical="top"/>
      <protection/>
    </xf>
    <xf numFmtId="0" fontId="15" fillId="0" borderId="0" xfId="0" applyFont="1" applyAlignment="1">
      <alignment horizontal="left" vertical="top" wrapText="1"/>
    </xf>
    <xf numFmtId="0" fontId="14" fillId="0" borderId="12" xfId="0" applyFont="1" applyBorder="1" applyAlignment="1">
      <alignment horizontal="left" vertical="top" wrapText="1"/>
    </xf>
    <xf numFmtId="4" fontId="14" fillId="0" borderId="13" xfId="0" applyNumberFormat="1" applyFont="1" applyBorder="1" applyAlignment="1">
      <alignment wrapText="1"/>
    </xf>
    <xf numFmtId="0" fontId="15" fillId="5" borderId="0" xfId="0" applyFont="1" applyFill="1" applyAlignment="1">
      <alignment horizontal="left" vertical="top"/>
    </xf>
    <xf numFmtId="0" fontId="15" fillId="5" borderId="0" xfId="0" applyFont="1" applyFill="1" applyAlignment="1">
      <alignment/>
    </xf>
    <xf numFmtId="180" fontId="15" fillId="5" borderId="0" xfId="0" applyNumberFormat="1" applyFont="1" applyFill="1" applyAlignment="1">
      <alignment/>
    </xf>
    <xf numFmtId="0" fontId="15" fillId="5" borderId="11" xfId="0" applyFont="1" applyFill="1" applyBorder="1" applyAlignment="1">
      <alignment horizontal="left" vertical="top"/>
    </xf>
    <xf numFmtId="0" fontId="15" fillId="5" borderId="11" xfId="0" applyFont="1" applyFill="1" applyBorder="1" applyAlignment="1">
      <alignment vertical="center"/>
    </xf>
    <xf numFmtId="180" fontId="15" fillId="5" borderId="11" xfId="0" applyNumberFormat="1" applyFont="1" applyFill="1" applyBorder="1" applyAlignment="1">
      <alignment vertical="center"/>
    </xf>
    <xf numFmtId="4" fontId="15" fillId="5" borderId="11" xfId="0" applyNumberFormat="1" applyFont="1" applyFill="1" applyBorder="1" applyAlignment="1">
      <alignment vertical="center"/>
    </xf>
    <xf numFmtId="0" fontId="15" fillId="3" borderId="0" xfId="0" applyFont="1" applyFill="1" applyAlignment="1">
      <alignment horizontal="left" vertical="center"/>
    </xf>
    <xf numFmtId="0" fontId="15" fillId="3" borderId="0" xfId="0" applyFont="1" applyFill="1" applyAlignment="1">
      <alignment vertical="center" wrapText="1"/>
    </xf>
    <xf numFmtId="0" fontId="15" fillId="3" borderId="0" xfId="0" applyFont="1" applyFill="1" applyAlignment="1">
      <alignment/>
    </xf>
    <xf numFmtId="180" fontId="15" fillId="3" borderId="0" xfId="0" applyNumberFormat="1" applyFont="1" applyFill="1" applyAlignment="1">
      <alignment/>
    </xf>
    <xf numFmtId="180" fontId="14" fillId="0" borderId="0" xfId="0" applyNumberFormat="1" applyFont="1" applyAlignment="1">
      <alignment horizontal="left" vertical="top"/>
    </xf>
    <xf numFmtId="0" fontId="21" fillId="0" borderId="0" xfId="0" applyFont="1" applyAlignment="1">
      <alignment horizontal="left" vertical="top" wrapText="1"/>
    </xf>
    <xf numFmtId="180" fontId="24" fillId="0" borderId="0" xfId="0" applyNumberFormat="1" applyFont="1" applyAlignment="1">
      <alignment horizontal="left" vertical="top"/>
    </xf>
    <xf numFmtId="180" fontId="21" fillId="0" borderId="0" xfId="0" applyNumberFormat="1" applyFont="1" applyAlignment="1">
      <alignment horizontal="left" vertical="top"/>
    </xf>
    <xf numFmtId="180" fontId="12" fillId="0" borderId="0" xfId="0" applyNumberFormat="1" applyFont="1" applyAlignment="1">
      <alignment horizontal="left" vertical="top"/>
    </xf>
    <xf numFmtId="180" fontId="26" fillId="0" borderId="0" xfId="0" applyNumberFormat="1" applyFont="1" applyAlignment="1">
      <alignment horizontal="left" vertical="top"/>
    </xf>
    <xf numFmtId="180" fontId="15" fillId="0" borderId="0" xfId="0" applyNumberFormat="1" applyFont="1" applyAlignment="1">
      <alignment horizontal="left" vertical="top"/>
    </xf>
    <xf numFmtId="0" fontId="15" fillId="3" borderId="11" xfId="0" applyFont="1" applyFill="1" applyBorder="1" applyAlignment="1">
      <alignment horizontal="left" vertical="top"/>
    </xf>
    <xf numFmtId="0" fontId="15" fillId="3" borderId="11" xfId="0" applyFont="1" applyFill="1" applyBorder="1" applyAlignment="1">
      <alignment horizontal="left" vertical="top" wrapText="1"/>
    </xf>
    <xf numFmtId="180" fontId="15" fillId="3" borderId="11" xfId="0" applyNumberFormat="1" applyFont="1" applyFill="1" applyBorder="1" applyAlignment="1">
      <alignment horizontal="left" vertical="top"/>
    </xf>
    <xf numFmtId="0" fontId="15" fillId="3" borderId="12" xfId="0" applyFont="1" applyFill="1" applyBorder="1" applyAlignment="1">
      <alignment horizontal="left" vertical="top"/>
    </xf>
    <xf numFmtId="4" fontId="15" fillId="3" borderId="13" xfId="0" applyNumberFormat="1" applyFont="1" applyFill="1" applyBorder="1" applyAlignment="1">
      <alignment horizontal="left" vertical="top"/>
    </xf>
    <xf numFmtId="2" fontId="15" fillId="0" borderId="0" xfId="0" applyNumberFormat="1" applyFont="1" applyAlignment="1">
      <alignment horizontal="left" vertical="top"/>
    </xf>
    <xf numFmtId="0" fontId="26" fillId="0" borderId="0" xfId="0" applyFont="1" applyAlignment="1">
      <alignment horizontal="left" vertical="top" wrapText="1"/>
    </xf>
    <xf numFmtId="4" fontId="26" fillId="0" borderId="0" xfId="0" applyNumberFormat="1" applyFont="1" applyAlignment="1">
      <alignment horizontal="left" vertical="top"/>
    </xf>
    <xf numFmtId="0" fontId="15" fillId="3" borderId="14" xfId="0" applyFont="1" applyFill="1" applyBorder="1" applyAlignment="1">
      <alignment horizontal="left" vertical="top" wrapText="1"/>
    </xf>
    <xf numFmtId="0" fontId="15" fillId="3" borderId="15" xfId="0" applyFont="1" applyFill="1" applyBorder="1" applyAlignment="1">
      <alignment horizontal="left" vertical="top" wrapText="1"/>
    </xf>
    <xf numFmtId="4" fontId="15" fillId="3" borderId="16" xfId="0" applyNumberFormat="1" applyFont="1" applyFill="1" applyBorder="1" applyAlignment="1">
      <alignment horizontal="left" vertical="top" wrapText="1"/>
    </xf>
    <xf numFmtId="0" fontId="27" fillId="4" borderId="12" xfId="0" applyFont="1" applyFill="1" applyBorder="1" applyAlignment="1">
      <alignment horizontal="left" vertical="center"/>
    </xf>
    <xf numFmtId="0" fontId="27" fillId="4" borderId="11" xfId="0" applyFont="1" applyFill="1" applyBorder="1" applyAlignment="1">
      <alignment vertical="center"/>
    </xf>
    <xf numFmtId="180" fontId="27" fillId="4" borderId="11" xfId="0" applyNumberFormat="1" applyFont="1" applyFill="1" applyBorder="1" applyAlignment="1">
      <alignment vertical="center"/>
    </xf>
    <xf numFmtId="4" fontId="27" fillId="4" borderId="13" xfId="0" applyNumberFormat="1" applyFont="1" applyFill="1" applyBorder="1" applyAlignment="1">
      <alignment vertical="center"/>
    </xf>
    <xf numFmtId="0" fontId="15" fillId="5" borderId="14" xfId="0" applyFont="1" applyFill="1" applyBorder="1" applyAlignment="1">
      <alignment horizontal="left" vertical="top" wrapText="1"/>
    </xf>
    <xf numFmtId="0" fontId="15" fillId="5" borderId="15" xfId="0" applyFont="1" applyFill="1" applyBorder="1" applyAlignment="1">
      <alignment vertical="center" wrapText="1"/>
    </xf>
    <xf numFmtId="4" fontId="15" fillId="5" borderId="16" xfId="0" applyNumberFormat="1" applyFont="1" applyFill="1" applyBorder="1" applyAlignment="1">
      <alignment vertical="center" wrapText="1"/>
    </xf>
    <xf numFmtId="0" fontId="15" fillId="6" borderId="0" xfId="0" applyFont="1" applyFill="1" applyAlignment="1">
      <alignment horizontal="justify" vertical="top" wrapText="1"/>
    </xf>
    <xf numFmtId="0" fontId="14" fillId="34" borderId="11" xfId="0" applyFont="1" applyFill="1" applyBorder="1" applyAlignment="1">
      <alignment horizontal="justify" vertical="top" wrapText="1"/>
    </xf>
    <xf numFmtId="0" fontId="21" fillId="0" borderId="0" xfId="65" applyFont="1" applyAlignment="1">
      <alignment horizontal="justify" vertical="center" wrapText="1" shrinkToFit="1"/>
      <protection/>
    </xf>
    <xf numFmtId="0" fontId="17" fillId="0" borderId="0" xfId="0" applyFont="1" applyAlignment="1">
      <alignment horizontal="justify" vertical="top" wrapText="1"/>
    </xf>
    <xf numFmtId="0" fontId="14" fillId="0" borderId="11" xfId="0" applyFont="1" applyBorder="1" applyAlignment="1">
      <alignment horizontal="justify" vertical="top" wrapText="1"/>
    </xf>
    <xf numFmtId="0" fontId="14" fillId="0" borderId="0" xfId="0" applyFont="1" applyAlignment="1">
      <alignment horizontal="justify" vertical="top" wrapText="1"/>
    </xf>
    <xf numFmtId="0" fontId="22" fillId="0" borderId="0" xfId="0" applyFont="1" applyAlignment="1">
      <alignment horizontal="justify" vertical="top" wrapText="1"/>
    </xf>
    <xf numFmtId="0" fontId="16" fillId="0" borderId="0" xfId="0" applyFont="1" applyAlignment="1">
      <alignment horizontal="justify" vertical="top" wrapText="1"/>
    </xf>
    <xf numFmtId="0" fontId="31" fillId="0" borderId="0" xfId="0" applyFont="1" applyAlignment="1">
      <alignment horizontal="justify" vertical="top" wrapText="1"/>
    </xf>
    <xf numFmtId="0" fontId="14" fillId="0" borderId="0" xfId="0" applyFont="1" applyAlignment="1" applyProtection="1">
      <alignment horizontal="justify" vertical="top" wrapText="1"/>
      <protection locked="0"/>
    </xf>
    <xf numFmtId="0" fontId="12" fillId="0" borderId="0" xfId="0" applyFont="1" applyAlignment="1" applyProtection="1">
      <alignment horizontal="justify" vertical="top" wrapText="1"/>
      <protection locked="0"/>
    </xf>
    <xf numFmtId="0" fontId="19" fillId="0" borderId="0" xfId="0" applyFont="1" applyAlignment="1">
      <alignment horizontal="justify" vertical="top" wrapText="1"/>
    </xf>
    <xf numFmtId="0" fontId="14" fillId="0" borderId="0" xfId="0" applyFont="1" applyAlignment="1" applyProtection="1">
      <alignment horizontal="justify" wrapText="1"/>
      <protection locked="0"/>
    </xf>
    <xf numFmtId="2" fontId="12" fillId="0" borderId="0" xfId="0" applyNumberFormat="1" applyFont="1" applyAlignment="1" applyProtection="1">
      <alignment horizontal="justify" vertical="top" wrapText="1" shrinkToFit="1"/>
      <protection locked="0"/>
    </xf>
    <xf numFmtId="49" fontId="20" fillId="0" borderId="0" xfId="0" applyNumberFormat="1" applyFont="1" applyAlignment="1">
      <alignment horizontal="justify" vertical="top" wrapText="1"/>
    </xf>
    <xf numFmtId="0" fontId="12" fillId="0" borderId="0" xfId="0" applyFont="1" applyAlignment="1">
      <alignment horizontal="justify" vertical="center" wrapText="1"/>
    </xf>
    <xf numFmtId="0" fontId="14" fillId="34" borderId="11" xfId="0" applyFont="1" applyFill="1" applyBorder="1" applyAlignment="1">
      <alignment horizontal="justify" vertical="center" wrapText="1"/>
    </xf>
    <xf numFmtId="0" fontId="27" fillId="6" borderId="0" xfId="65" applyFont="1" applyFill="1" applyAlignment="1">
      <alignment horizontal="justify" vertical="top" wrapText="1"/>
      <protection/>
    </xf>
    <xf numFmtId="0" fontId="14" fillId="0" borderId="0" xfId="65" applyFont="1" applyAlignment="1">
      <alignment horizontal="justify" vertical="center" wrapText="1" shrinkToFit="1"/>
      <protection/>
    </xf>
    <xf numFmtId="0" fontId="12" fillId="0" borderId="0" xfId="0" applyFont="1" applyAlignment="1">
      <alignment horizontal="justify"/>
    </xf>
    <xf numFmtId="0" fontId="12" fillId="0" borderId="0" xfId="65" applyFont="1" applyAlignment="1">
      <alignment horizontal="justify" vertical="top"/>
      <protection/>
    </xf>
    <xf numFmtId="0" fontId="15" fillId="0" borderId="0" xfId="0" applyFont="1" applyAlignment="1">
      <alignment horizontal="justify" vertical="center"/>
    </xf>
    <xf numFmtId="0" fontId="15" fillId="0" borderId="0" xfId="0" applyFont="1" applyAlignment="1">
      <alignment horizontal="justify" vertical="top" wrapText="1"/>
    </xf>
    <xf numFmtId="0" fontId="14" fillId="34" borderId="0" xfId="0" applyFont="1" applyFill="1" applyAlignment="1">
      <alignment horizontal="justify" vertical="center" wrapText="1"/>
    </xf>
    <xf numFmtId="0" fontId="14" fillId="0" borderId="11" xfId="0" applyFont="1" applyBorder="1" applyAlignment="1">
      <alignment horizontal="justify" vertical="center" wrapText="1"/>
    </xf>
    <xf numFmtId="0" fontId="14" fillId="0" borderId="0" xfId="0" applyFont="1" applyAlignment="1">
      <alignment horizontal="justify" vertical="center" wrapText="1"/>
    </xf>
    <xf numFmtId="0" fontId="21" fillId="0" borderId="0" xfId="0" applyFont="1" applyAlignment="1">
      <alignment horizontal="justify" vertical="top" wrapText="1"/>
    </xf>
    <xf numFmtId="0" fontId="27" fillId="0" borderId="0" xfId="0" applyFont="1" applyAlignment="1">
      <alignment horizontal="justify" vertical="center" wrapText="1"/>
    </xf>
    <xf numFmtId="0" fontId="38" fillId="0" borderId="0" xfId="0" applyFont="1" applyAlignment="1">
      <alignment horizontal="justify" vertical="top" wrapText="1"/>
    </xf>
    <xf numFmtId="0" fontId="37" fillId="0" borderId="0" xfId="0" applyFont="1" applyAlignment="1">
      <alignment horizontal="justify" vertical="center" wrapText="1"/>
    </xf>
    <xf numFmtId="0" fontId="37" fillId="0" borderId="0" xfId="0" applyFont="1" applyAlignment="1">
      <alignment vertical="center"/>
    </xf>
    <xf numFmtId="0" fontId="37" fillId="0" borderId="0" xfId="0" applyFont="1" applyAlignment="1">
      <alignment vertical="center" wrapText="1"/>
    </xf>
    <xf numFmtId="0" fontId="61" fillId="0" borderId="0" xfId="0" applyFont="1" applyAlignment="1">
      <alignment vertical="center"/>
    </xf>
    <xf numFmtId="0" fontId="43" fillId="0" borderId="0" xfId="0" applyFont="1" applyAlignment="1">
      <alignment horizontal="left" vertical="center"/>
    </xf>
    <xf numFmtId="0" fontId="37" fillId="0" borderId="0" xfId="0" applyFont="1" applyAlignment="1">
      <alignment vertical="center"/>
    </xf>
    <xf numFmtId="0" fontId="62" fillId="0" borderId="0" xfId="0" applyFont="1" applyAlignment="1">
      <alignment vertical="center"/>
    </xf>
    <xf numFmtId="0" fontId="63" fillId="0" borderId="0" xfId="65" applyFont="1" applyAlignment="1">
      <alignment vertical="center"/>
      <protection/>
    </xf>
    <xf numFmtId="0" fontId="37" fillId="0" borderId="0" xfId="65" applyFont="1" applyAlignment="1">
      <alignment vertical="center"/>
      <protection/>
    </xf>
    <xf numFmtId="0" fontId="61" fillId="0" borderId="0" xfId="65" applyFont="1" applyAlignment="1">
      <alignment horizontal="center" vertical="center"/>
      <protection/>
    </xf>
    <xf numFmtId="0" fontId="37" fillId="0" borderId="0" xfId="65" applyFont="1" applyAlignment="1">
      <alignment horizontal="center" vertical="center"/>
      <protection/>
    </xf>
    <xf numFmtId="0" fontId="64" fillId="0" borderId="0" xfId="0" applyFont="1" applyAlignment="1">
      <alignment vertical="center"/>
    </xf>
    <xf numFmtId="0" fontId="61" fillId="0" borderId="0" xfId="0" applyFont="1" applyAlignment="1">
      <alignment vertical="center"/>
    </xf>
    <xf numFmtId="0" fontId="65" fillId="0" borderId="0" xfId="0" applyFont="1" applyAlignment="1">
      <alignment vertical="center"/>
    </xf>
    <xf numFmtId="0" fontId="37" fillId="0" borderId="0" xfId="65" applyFont="1" applyAlignment="1">
      <alignment vertical="center"/>
      <protection/>
    </xf>
    <xf numFmtId="0" fontId="15" fillId="4" borderId="0" xfId="65" applyFont="1" applyFill="1" applyAlignment="1">
      <alignment horizontal="justify" vertical="top" wrapText="1"/>
      <protection/>
    </xf>
    <xf numFmtId="0" fontId="14" fillId="34" borderId="11" xfId="65" applyFont="1" applyFill="1" applyBorder="1" applyAlignment="1">
      <alignment horizontal="justify" vertical="top" wrapText="1"/>
      <protection/>
    </xf>
    <xf numFmtId="0" fontId="37" fillId="0" borderId="0" xfId="0" applyFont="1" applyAlignment="1">
      <alignment horizontal="justify" vertical="top" wrapText="1"/>
    </xf>
    <xf numFmtId="0" fontId="15" fillId="4" borderId="0" xfId="0" applyFont="1" applyFill="1" applyAlignment="1">
      <alignment horizontal="justify" vertical="top" wrapText="1"/>
    </xf>
    <xf numFmtId="0" fontId="15" fillId="0" borderId="0" xfId="65" applyFont="1" applyAlignment="1">
      <alignment horizontal="justify" vertical="top" wrapText="1"/>
      <protection/>
    </xf>
    <xf numFmtId="0" fontId="27" fillId="4" borderId="11" xfId="0" applyFont="1" applyFill="1" applyBorder="1" applyAlignment="1">
      <alignment horizontal="justify" vertical="center" wrapText="1"/>
    </xf>
    <xf numFmtId="0" fontId="38" fillId="0" borderId="0" xfId="0" applyFont="1" applyAlignment="1">
      <alignment horizontal="justify" vertical="center" wrapText="1"/>
    </xf>
    <xf numFmtId="0" fontId="38" fillId="0" borderId="0" xfId="65" applyFont="1" applyAlignment="1">
      <alignment horizontal="justify" vertical="top"/>
      <protection/>
    </xf>
    <xf numFmtId="0" fontId="8" fillId="0" borderId="0" xfId="65" applyFont="1" applyAlignment="1">
      <alignment vertical="center"/>
      <protection/>
    </xf>
    <xf numFmtId="0" fontId="0" fillId="0" borderId="0" xfId="65" applyAlignment="1">
      <alignment vertical="center"/>
      <protection/>
    </xf>
    <xf numFmtId="0" fontId="0" fillId="0" borderId="0" xfId="0" applyFont="1" applyAlignment="1">
      <alignment vertical="center" wrapText="1"/>
    </xf>
    <xf numFmtId="0" fontId="15" fillId="5" borderId="0" xfId="65" applyFont="1" applyFill="1" applyAlignment="1">
      <alignment horizontal="justify" vertical="top" wrapText="1"/>
      <protection/>
    </xf>
    <xf numFmtId="0" fontId="86" fillId="0" borderId="0" xfId="67" applyFont="1" applyAlignment="1">
      <alignment horizontal="justify" vertical="center" wrapText="1"/>
      <protection/>
    </xf>
    <xf numFmtId="0" fontId="12" fillId="0" borderId="0" xfId="65" applyFont="1" applyAlignment="1">
      <alignment horizontal="justify"/>
      <protection/>
    </xf>
    <xf numFmtId="0" fontId="12" fillId="0" borderId="0" xfId="0" applyFont="1" applyAlignment="1">
      <alignment horizontal="justify" vertical="center"/>
    </xf>
    <xf numFmtId="0" fontId="15" fillId="5" borderId="0" xfId="0" applyFont="1" applyFill="1" applyAlignment="1">
      <alignment horizontal="justify" vertical="top" wrapText="1"/>
    </xf>
    <xf numFmtId="0" fontId="27" fillId="0" borderId="0" xfId="65" applyFont="1" applyAlignment="1">
      <alignment horizontal="justify" vertical="top" wrapText="1"/>
      <protection/>
    </xf>
    <xf numFmtId="0" fontId="15" fillId="5" borderId="11" xfId="0" applyFont="1" applyFill="1" applyBorder="1" applyAlignment="1">
      <alignment horizontal="justify" vertical="center" wrapText="1"/>
    </xf>
    <xf numFmtId="0" fontId="15" fillId="5" borderId="15" xfId="0" applyFont="1" applyFill="1" applyBorder="1" applyAlignment="1">
      <alignment horizontal="justify" vertical="center" wrapText="1"/>
    </xf>
    <xf numFmtId="4" fontId="12" fillId="0" borderId="0" xfId="42" applyNumberFormat="1" applyFont="1" applyAlignment="1">
      <alignment horizontal="right"/>
    </xf>
    <xf numFmtId="4" fontId="12" fillId="0" borderId="0" xfId="42" applyNumberFormat="1" applyFont="1" applyAlignment="1">
      <alignment/>
    </xf>
    <xf numFmtId="0" fontId="87" fillId="0" borderId="0" xfId="0" applyFont="1" applyAlignment="1">
      <alignment vertical="center"/>
    </xf>
    <xf numFmtId="0" fontId="12" fillId="0" borderId="0" xfId="67" applyFont="1" applyAlignment="1">
      <alignment horizontal="justify" vertical="top" wrapText="1"/>
      <protection/>
    </xf>
    <xf numFmtId="0" fontId="12" fillId="0" borderId="0" xfId="65" applyFont="1" applyAlignment="1">
      <alignment horizontal="justify" vertical="top" wrapText="1"/>
      <protection/>
    </xf>
    <xf numFmtId="0" fontId="12" fillId="0" borderId="0" xfId="0" applyFont="1" applyAlignment="1">
      <alignment horizontal="justify" vertical="top" wrapText="1"/>
    </xf>
    <xf numFmtId="4" fontId="15" fillId="6" borderId="0" xfId="0" applyNumberFormat="1" applyFont="1" applyFill="1" applyAlignment="1">
      <alignment/>
    </xf>
    <xf numFmtId="4" fontId="15" fillId="0" borderId="0" xfId="0" applyNumberFormat="1" applyFont="1" applyAlignment="1">
      <alignment/>
    </xf>
    <xf numFmtId="4" fontId="14" fillId="34" borderId="0" xfId="0" applyNumberFormat="1" applyFont="1" applyFill="1" applyAlignment="1">
      <alignment vertical="top"/>
    </xf>
    <xf numFmtId="4" fontId="14" fillId="0" borderId="11" xfId="0" applyNumberFormat="1" applyFont="1" applyBorder="1" applyAlignment="1">
      <alignment vertical="center"/>
    </xf>
    <xf numFmtId="4" fontId="14" fillId="34" borderId="0" xfId="0" applyNumberFormat="1" applyFont="1" applyFill="1" applyAlignment="1">
      <alignment vertical="center"/>
    </xf>
    <xf numFmtId="4" fontId="21" fillId="0" borderId="0" xfId="0" applyNumberFormat="1" applyFont="1" applyAlignment="1">
      <alignment/>
    </xf>
    <xf numFmtId="4" fontId="27" fillId="0" borderId="0" xfId="0" applyNumberFormat="1" applyFont="1" applyAlignment="1">
      <alignment/>
    </xf>
    <xf numFmtId="4" fontId="27" fillId="0" borderId="0" xfId="0" applyNumberFormat="1" applyFont="1" applyAlignment="1">
      <alignment vertical="center"/>
    </xf>
    <xf numFmtId="0" fontId="67" fillId="0" borderId="0" xfId="0" applyFont="1" applyAlignment="1">
      <alignment vertical="center" wrapText="1"/>
    </xf>
    <xf numFmtId="0" fontId="22" fillId="0" borderId="0" xfId="0" applyFont="1" applyAlignment="1">
      <alignment horizontal="left" vertical="top" wrapText="1"/>
    </xf>
    <xf numFmtId="0" fontId="14" fillId="34" borderId="0" xfId="65" applyFont="1" applyFill="1" applyAlignment="1">
      <alignment vertical="top" wrapText="1"/>
      <protection/>
    </xf>
    <xf numFmtId="0" fontId="14" fillId="34" borderId="0" xfId="65" applyFont="1" applyFill="1" applyAlignment="1">
      <alignment horizontal="justify" vertical="top" wrapText="1"/>
      <protection/>
    </xf>
    <xf numFmtId="0" fontId="12" fillId="35" borderId="0" xfId="0" applyFont="1" applyFill="1" applyAlignment="1">
      <alignment horizontal="justify" vertical="top" wrapText="1"/>
    </xf>
    <xf numFmtId="0" fontId="0" fillId="0" borderId="0" xfId="0" applyFont="1" applyAlignment="1">
      <alignment vertical="top" wrapText="1"/>
    </xf>
    <xf numFmtId="0" fontId="15" fillId="34" borderId="14" xfId="0" applyFont="1" applyFill="1" applyBorder="1" applyAlignment="1">
      <alignment horizontal="left" vertical="top"/>
    </xf>
    <xf numFmtId="0" fontId="15" fillId="34" borderId="0" xfId="0" applyFont="1" applyFill="1" applyAlignment="1">
      <alignment horizontal="left" vertical="top"/>
    </xf>
    <xf numFmtId="0" fontId="15" fillId="34" borderId="0" xfId="0" applyFont="1" applyFill="1" applyAlignment="1">
      <alignment horizontal="justify" vertical="top" wrapText="1"/>
    </xf>
    <xf numFmtId="0" fontId="15" fillId="34" borderId="0" xfId="0" applyFont="1" applyFill="1" applyAlignment="1">
      <alignment/>
    </xf>
    <xf numFmtId="4" fontId="15" fillId="34" borderId="0" xfId="0" applyNumberFormat="1" applyFont="1" applyFill="1" applyAlignment="1">
      <alignment horizontal="right" vertical="top"/>
    </xf>
    <xf numFmtId="4" fontId="15" fillId="34" borderId="0" xfId="0" applyNumberFormat="1" applyFont="1" applyFill="1" applyAlignment="1">
      <alignment vertical="top"/>
    </xf>
    <xf numFmtId="0" fontId="12" fillId="0" borderId="17" xfId="0" applyFont="1" applyBorder="1" applyAlignment="1">
      <alignment horizontal="justify" vertical="top" wrapText="1"/>
    </xf>
    <xf numFmtId="180" fontId="12" fillId="0" borderId="17" xfId="0" applyNumberFormat="1" applyFont="1" applyBorder="1" applyAlignment="1">
      <alignment wrapText="1"/>
    </xf>
    <xf numFmtId="4" fontId="12" fillId="2" borderId="17" xfId="0" applyNumberFormat="1" applyFont="1" applyFill="1" applyBorder="1" applyAlignment="1">
      <alignment horizontal="right" wrapText="1"/>
    </xf>
    <xf numFmtId="4" fontId="12" fillId="0" borderId="17" xfId="0" applyNumberFormat="1" applyFont="1" applyBorder="1" applyAlignment="1">
      <alignment wrapText="1"/>
    </xf>
    <xf numFmtId="0" fontId="12" fillId="0" borderId="18" xfId="0" applyFont="1" applyBorder="1" applyAlignment="1">
      <alignment horizontal="justify" vertical="top" wrapText="1"/>
    </xf>
    <xf numFmtId="0" fontId="12" fillId="0" borderId="17" xfId="0" applyFont="1" applyBorder="1" applyAlignment="1">
      <alignment horizontal="center" wrapText="1"/>
    </xf>
    <xf numFmtId="0" fontId="12" fillId="0" borderId="0" xfId="0" applyFont="1" applyAlignment="1">
      <alignment horizontal="center"/>
    </xf>
    <xf numFmtId="0" fontId="14" fillId="0" borderId="0" xfId="0" applyFont="1" applyAlignment="1">
      <alignment horizontal="center" wrapText="1"/>
    </xf>
    <xf numFmtId="0" fontId="15" fillId="34" borderId="0" xfId="0" applyFont="1" applyFill="1" applyAlignment="1">
      <alignment horizontal="center"/>
    </xf>
    <xf numFmtId="0" fontId="12" fillId="34" borderId="11" xfId="0" applyFont="1" applyFill="1" applyBorder="1" applyAlignment="1">
      <alignment horizontal="center"/>
    </xf>
    <xf numFmtId="0" fontId="0" fillId="0" borderId="0" xfId="0" applyFont="1" applyAlignment="1">
      <alignment horizontal="center" wrapText="1"/>
    </xf>
    <xf numFmtId="0" fontId="12" fillId="0" borderId="11" xfId="0" applyFont="1" applyBorder="1" applyAlignment="1">
      <alignment horizontal="center"/>
    </xf>
    <xf numFmtId="0" fontId="24" fillId="0" borderId="0" xfId="0" applyFont="1" applyAlignment="1">
      <alignment horizontal="center"/>
    </xf>
    <xf numFmtId="0" fontId="0" fillId="0" borderId="0" xfId="0" applyFont="1" applyAlignment="1">
      <alignment horizontal="center"/>
    </xf>
    <xf numFmtId="0" fontId="15" fillId="6" borderId="0" xfId="0" applyFont="1" applyFill="1" applyAlignment="1">
      <alignment horizontal="center"/>
    </xf>
    <xf numFmtId="2" fontId="0" fillId="0" borderId="0" xfId="0" applyNumberFormat="1" applyFont="1" applyAlignment="1" applyProtection="1">
      <alignment horizontal="center" wrapText="1" shrinkToFit="1"/>
      <protection locked="0"/>
    </xf>
    <xf numFmtId="0" fontId="20" fillId="0" borderId="0" xfId="0" applyFont="1" applyAlignment="1">
      <alignment horizontal="center"/>
    </xf>
    <xf numFmtId="0" fontId="27" fillId="6" borderId="0" xfId="65" applyFont="1" applyFill="1" applyAlignment="1">
      <alignment horizontal="center"/>
      <protection/>
    </xf>
    <xf numFmtId="0" fontId="12" fillId="0" borderId="0" xfId="65" applyFont="1" applyAlignment="1">
      <alignment horizontal="center"/>
      <protection/>
    </xf>
    <xf numFmtId="0" fontId="14" fillId="0" borderId="11" xfId="0" applyFont="1" applyBorder="1" applyAlignment="1">
      <alignment horizontal="center" vertical="top" wrapText="1"/>
    </xf>
    <xf numFmtId="0" fontId="14" fillId="0" borderId="0" xfId="0" applyFont="1" applyAlignment="1">
      <alignment horizontal="center"/>
    </xf>
    <xf numFmtId="0" fontId="14" fillId="34" borderId="0" xfId="0" applyFont="1" applyFill="1" applyAlignment="1">
      <alignment horizontal="center"/>
    </xf>
    <xf numFmtId="0" fontId="14" fillId="0" borderId="11" xfId="0" applyFont="1" applyBorder="1" applyAlignment="1">
      <alignment horizontal="center"/>
    </xf>
    <xf numFmtId="0" fontId="14" fillId="34" borderId="0" xfId="0" applyFont="1" applyFill="1" applyAlignment="1">
      <alignment horizontal="center" vertical="center" wrapText="1"/>
    </xf>
    <xf numFmtId="0" fontId="27" fillId="0" borderId="0" xfId="0" applyFont="1" applyAlignment="1">
      <alignment horizontal="center"/>
    </xf>
    <xf numFmtId="0" fontId="38" fillId="0" borderId="0" xfId="0" applyFont="1" applyAlignment="1">
      <alignment horizontal="center"/>
    </xf>
    <xf numFmtId="0" fontId="12" fillId="0" borderId="17" xfId="0" applyNumberFormat="1" applyFont="1" applyBorder="1" applyAlignment="1">
      <alignment horizontal="center" wrapText="1"/>
    </xf>
    <xf numFmtId="0" fontId="27" fillId="0" borderId="14" xfId="0" applyFont="1" applyFill="1" applyBorder="1" applyAlignment="1">
      <alignment vertical="center" wrapText="1"/>
    </xf>
    <xf numFmtId="0" fontId="27" fillId="0" borderId="15" xfId="0" applyFont="1" applyFill="1" applyBorder="1" applyAlignment="1">
      <alignment horizontal="left" vertical="center" wrapText="1"/>
    </xf>
    <xf numFmtId="0" fontId="27" fillId="0" borderId="15" xfId="0" applyFont="1" applyFill="1" applyBorder="1" applyAlignment="1">
      <alignment horizontal="center" vertical="center"/>
    </xf>
    <xf numFmtId="0" fontId="27" fillId="0" borderId="15" xfId="0" applyFont="1" applyFill="1" applyBorder="1" applyAlignment="1">
      <alignment vertical="center"/>
    </xf>
    <xf numFmtId="4" fontId="27" fillId="0" borderId="15" xfId="0" applyNumberFormat="1" applyFont="1" applyFill="1" applyBorder="1" applyAlignment="1">
      <alignment vertical="center"/>
    </xf>
    <xf numFmtId="4" fontId="27" fillId="0" borderId="16" xfId="0" applyNumberFormat="1" applyFont="1" applyFill="1" applyBorder="1" applyAlignment="1">
      <alignment vertical="center"/>
    </xf>
    <xf numFmtId="0" fontId="0" fillId="0" borderId="0" xfId="0" applyFont="1" applyFill="1" applyAlignment="1">
      <alignment/>
    </xf>
    <xf numFmtId="0" fontId="37" fillId="0" borderId="0" xfId="0" applyFont="1" applyFill="1" applyAlignment="1">
      <alignment vertical="center"/>
    </xf>
    <xf numFmtId="0" fontId="27" fillId="34" borderId="0" xfId="0" applyFont="1" applyFill="1" applyAlignment="1">
      <alignment vertical="center" wrapText="1"/>
    </xf>
    <xf numFmtId="0" fontId="27" fillId="34" borderId="0" xfId="0" applyFont="1" applyFill="1" applyAlignment="1">
      <alignment horizontal="left" vertical="top" wrapText="1"/>
    </xf>
    <xf numFmtId="0" fontId="27" fillId="34" borderId="0" xfId="0" applyFont="1" applyFill="1" applyAlignment="1">
      <alignment horizontal="center" vertical="center"/>
    </xf>
    <xf numFmtId="0" fontId="27" fillId="34" borderId="0" xfId="0" applyFont="1" applyFill="1" applyAlignment="1">
      <alignment vertical="center"/>
    </xf>
    <xf numFmtId="4" fontId="27" fillId="34" borderId="0" xfId="0" applyNumberFormat="1" applyFont="1" applyFill="1" applyAlignment="1">
      <alignment vertical="center"/>
    </xf>
    <xf numFmtId="0" fontId="12" fillId="0" borderId="17" xfId="0" applyNumberFormat="1" applyFont="1" applyBorder="1" applyAlignment="1">
      <alignment horizontal="center"/>
    </xf>
    <xf numFmtId="43" fontId="12" fillId="2" borderId="17" xfId="42" applyFont="1" applyFill="1" applyBorder="1" applyAlignment="1">
      <alignment/>
    </xf>
    <xf numFmtId="43" fontId="12" fillId="0" borderId="17" xfId="42" applyFont="1" applyBorder="1" applyAlignment="1">
      <alignment horizontal="right"/>
    </xf>
    <xf numFmtId="0" fontId="12" fillId="0" borderId="17" xfId="0" applyFont="1" applyBorder="1" applyAlignment="1">
      <alignment horizontal="center"/>
    </xf>
    <xf numFmtId="0" fontId="27" fillId="0" borderId="15" xfId="0" applyFont="1" applyFill="1" applyBorder="1" applyAlignment="1">
      <alignment horizontal="justify" vertical="center" wrapText="1"/>
    </xf>
    <xf numFmtId="0" fontId="27" fillId="0" borderId="15" xfId="0" applyFont="1" applyFill="1" applyBorder="1" applyAlignment="1">
      <alignment vertical="center" wrapText="1"/>
    </xf>
    <xf numFmtId="4" fontId="27" fillId="0" borderId="16" xfId="0" applyNumberFormat="1" applyFont="1" applyFill="1" applyBorder="1" applyAlignment="1">
      <alignment vertical="center" wrapText="1"/>
    </xf>
    <xf numFmtId="4" fontId="36" fillId="0" borderId="19" xfId="0" applyNumberFormat="1" applyFont="1" applyFill="1" applyBorder="1" applyAlignment="1">
      <alignment/>
    </xf>
    <xf numFmtId="0" fontId="36" fillId="0" borderId="0" xfId="0" applyFont="1" applyFill="1" applyAlignment="1">
      <alignment/>
    </xf>
    <xf numFmtId="4" fontId="12" fillId="0" borderId="17" xfId="42" applyNumberFormat="1" applyFont="1" applyBorder="1" applyAlignment="1">
      <alignment horizontal="center" vertical="center"/>
    </xf>
    <xf numFmtId="4" fontId="86" fillId="0" borderId="17" xfId="67" applyNumberFormat="1" applyFont="1" applyBorder="1" applyAlignment="1">
      <alignment horizontal="center" vertical="center"/>
      <protection/>
    </xf>
    <xf numFmtId="4" fontId="86" fillId="2" borderId="17" xfId="67" applyNumberFormat="1" applyFont="1" applyFill="1" applyBorder="1" applyAlignment="1">
      <alignment vertical="center"/>
      <protection/>
    </xf>
    <xf numFmtId="4" fontId="86" fillId="0" borderId="17" xfId="67" applyNumberFormat="1" applyFont="1" applyBorder="1" applyAlignment="1">
      <alignment vertical="center"/>
      <protection/>
    </xf>
    <xf numFmtId="0" fontId="86" fillId="0" borderId="17" xfId="67" applyFont="1" applyBorder="1" applyAlignment="1">
      <alignment horizontal="center" vertical="center"/>
      <protection/>
    </xf>
    <xf numFmtId="0" fontId="86" fillId="0" borderId="0" xfId="67" applyFont="1" applyAlignment="1">
      <alignment horizontal="center" vertical="center"/>
      <protection/>
    </xf>
    <xf numFmtId="0" fontId="86" fillId="0" borderId="17" xfId="67" applyNumberFormat="1" applyFont="1" applyBorder="1" applyAlignment="1">
      <alignment horizontal="center" vertical="center"/>
      <protection/>
    </xf>
    <xf numFmtId="0" fontId="42" fillId="0" borderId="0" xfId="58" applyFont="1" applyAlignment="1">
      <alignment horizontal="left" vertical="center" wrapText="1"/>
      <protection/>
    </xf>
    <xf numFmtId="0" fontId="0" fillId="0" borderId="0" xfId="0" applyFont="1" applyBorder="1" applyAlignment="1">
      <alignment/>
    </xf>
    <xf numFmtId="0" fontId="15" fillId="34" borderId="15" xfId="0" applyFont="1" applyFill="1" applyBorder="1" applyAlignment="1">
      <alignment vertical="top" wrapText="1"/>
    </xf>
    <xf numFmtId="0" fontId="15" fillId="34" borderId="16" xfId="0" applyFont="1" applyFill="1" applyBorder="1" applyAlignment="1">
      <alignment vertical="top" wrapText="1"/>
    </xf>
    <xf numFmtId="0" fontId="14" fillId="0" borderId="0" xfId="58" applyFont="1">
      <alignment horizontal="justify" vertical="top" wrapText="1"/>
      <protection/>
    </xf>
    <xf numFmtId="0" fontId="30" fillId="0" borderId="0" xfId="67" applyFont="1" applyAlignment="1">
      <alignment horizontal="left" vertical="center" wrapText="1"/>
      <protection/>
    </xf>
    <xf numFmtId="0" fontId="14" fillId="0" borderId="11" xfId="0" applyFont="1" applyBorder="1" applyAlignment="1">
      <alignment vertical="top" wrapText="1"/>
    </xf>
    <xf numFmtId="0" fontId="14" fillId="34" borderId="11" xfId="65" applyFont="1" applyFill="1" applyBorder="1" applyAlignment="1">
      <alignment vertical="top" wrapText="1"/>
      <protection/>
    </xf>
    <xf numFmtId="0" fontId="86" fillId="0" borderId="0" xfId="67" applyFont="1" applyBorder="1" applyAlignment="1">
      <alignment horizontal="justify" vertical="center"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kolona A" xfId="57"/>
    <cellStyle name="kolona B" xfId="58"/>
    <cellStyle name="kolona C" xfId="59"/>
    <cellStyle name="kolona D" xfId="60"/>
    <cellStyle name="kolona F" xfId="61"/>
    <cellStyle name="kolona H" xfId="62"/>
    <cellStyle name="Linked Cell" xfId="63"/>
    <cellStyle name="Neutral" xfId="64"/>
    <cellStyle name="Normal 2" xfId="65"/>
    <cellStyle name="Normal 27" xfId="66"/>
    <cellStyle name="Normal 3" xfId="67"/>
    <cellStyle name="Normal 6 2" xfId="68"/>
    <cellStyle name="Note" xfId="69"/>
    <cellStyle name="Obično 11 13" xfId="70"/>
    <cellStyle name="Obično 2" xfId="71"/>
    <cellStyle name="Obično_4.2 Bill of Quantities PROBA (2)"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73"/>
  <sheetViews>
    <sheetView showGridLines="0" tabSelected="1" zoomScaleSheetLayoutView="100" workbookViewId="0" topLeftCell="A1">
      <selection activeCell="A2" sqref="A2"/>
    </sheetView>
  </sheetViews>
  <sheetFormatPr defaultColWidth="9.140625" defaultRowHeight="12.75"/>
  <cols>
    <col min="1" max="1" width="5.7109375" style="36" customWidth="1"/>
    <col min="2" max="2" width="44.00390625" style="19" customWidth="1"/>
    <col min="3" max="3" width="8.140625" style="38" customWidth="1"/>
    <col min="4" max="4" width="8.57421875" style="20" customWidth="1"/>
    <col min="5" max="5" width="10.140625" style="20" bestFit="1" customWidth="1"/>
    <col min="6" max="6" width="11.140625" style="20" customWidth="1"/>
    <col min="7" max="7" width="16.57421875" style="2" hidden="1" customWidth="1"/>
    <col min="8" max="9" width="10.7109375" style="1" bestFit="1" customWidth="1"/>
    <col min="10" max="16384" width="9.140625" style="1" customWidth="1"/>
  </cols>
  <sheetData>
    <row r="1" spans="2:7" ht="68.25" customHeight="1">
      <c r="B1" s="396" t="s">
        <v>601</v>
      </c>
      <c r="G1" s="7"/>
    </row>
    <row r="2" spans="1:7" s="10" customFormat="1" ht="90.75" customHeight="1">
      <c r="A2" s="23"/>
      <c r="B2" s="19"/>
      <c r="C2" s="28"/>
      <c r="D2" s="41"/>
      <c r="E2" s="41"/>
      <c r="F2" s="41"/>
      <c r="G2" s="16"/>
    </row>
    <row r="3" spans="1:7" s="10" customFormat="1" ht="18.75">
      <c r="A3" s="23"/>
      <c r="B3" s="99" t="s">
        <v>311</v>
      </c>
      <c r="C3" s="28"/>
      <c r="D3" s="41"/>
      <c r="E3" s="41"/>
      <c r="F3" s="41"/>
      <c r="G3" s="16"/>
    </row>
    <row r="4" spans="1:7" s="10" customFormat="1" ht="15.75">
      <c r="A4" s="23"/>
      <c r="B4" s="98"/>
      <c r="C4" s="28"/>
      <c r="D4" s="41"/>
      <c r="E4" s="41"/>
      <c r="F4" s="41"/>
      <c r="G4" s="16"/>
    </row>
    <row r="5" spans="1:7" s="10" customFormat="1" ht="70.5" customHeight="1">
      <c r="A5" s="23"/>
      <c r="B5" s="96" t="s">
        <v>310</v>
      </c>
      <c r="C5" s="28"/>
      <c r="D5" s="41"/>
      <c r="E5" s="41"/>
      <c r="F5" s="41"/>
      <c r="G5" s="16"/>
    </row>
    <row r="6" spans="1:7" s="10" customFormat="1" ht="13.5">
      <c r="A6" s="23"/>
      <c r="C6" s="28"/>
      <c r="D6" s="41"/>
      <c r="E6" s="41"/>
      <c r="F6" s="41"/>
      <c r="G6" s="16"/>
    </row>
    <row r="7" spans="1:7" s="10" customFormat="1" ht="17.25">
      <c r="A7" s="23"/>
      <c r="B7" s="100" t="s">
        <v>312</v>
      </c>
      <c r="C7" s="28"/>
      <c r="D7" s="41"/>
      <c r="E7" s="41"/>
      <c r="F7" s="41"/>
      <c r="G7" s="16"/>
    </row>
    <row r="8" spans="1:7" s="10" customFormat="1" ht="19.5" customHeight="1">
      <c r="A8" s="23"/>
      <c r="B8" s="100" t="s">
        <v>313</v>
      </c>
      <c r="C8" s="28"/>
      <c r="D8" s="20"/>
      <c r="E8" s="41"/>
      <c r="F8" s="41"/>
      <c r="G8" s="16"/>
    </row>
    <row r="9" spans="1:7" s="10" customFormat="1" ht="17.25">
      <c r="A9" s="23"/>
      <c r="B9" s="100" t="s">
        <v>314</v>
      </c>
      <c r="C9" s="28"/>
      <c r="D9" s="41"/>
      <c r="E9" s="41"/>
      <c r="F9" s="41"/>
      <c r="G9" s="16"/>
    </row>
    <row r="10" spans="1:7" s="10" customFormat="1" ht="13.5">
      <c r="A10" s="23"/>
      <c r="B10" s="90"/>
      <c r="C10" s="28"/>
      <c r="D10" s="41"/>
      <c r="E10" s="41"/>
      <c r="F10" s="41"/>
      <c r="G10" s="16"/>
    </row>
    <row r="11" spans="1:7" s="10" customFormat="1" ht="15.75">
      <c r="A11" s="23"/>
      <c r="B11" s="96" t="s">
        <v>362</v>
      </c>
      <c r="C11" s="28"/>
      <c r="D11" s="41"/>
      <c r="E11" s="41"/>
      <c r="F11" s="41"/>
      <c r="G11" s="16"/>
    </row>
    <row r="12" spans="1:7" s="10" customFormat="1" ht="13.5">
      <c r="A12" s="23"/>
      <c r="B12" s="19"/>
      <c r="C12" s="28"/>
      <c r="D12" s="41"/>
      <c r="E12" s="41"/>
      <c r="F12" s="41"/>
      <c r="G12" s="16"/>
    </row>
    <row r="13" spans="1:7" s="10" customFormat="1" ht="20.25" customHeight="1">
      <c r="A13" s="23"/>
      <c r="B13" s="96" t="s">
        <v>363</v>
      </c>
      <c r="C13" s="28"/>
      <c r="D13" s="20"/>
      <c r="E13" s="41"/>
      <c r="F13" s="41"/>
      <c r="G13" s="16"/>
    </row>
    <row r="14" spans="1:7" s="10" customFormat="1" ht="13.5">
      <c r="A14" s="23"/>
      <c r="B14" s="23"/>
      <c r="C14" s="28"/>
      <c r="D14" s="20"/>
      <c r="E14" s="41"/>
      <c r="F14" s="41"/>
      <c r="G14" s="16"/>
    </row>
    <row r="15" spans="1:7" s="10" customFormat="1" ht="13.5">
      <c r="A15" s="23"/>
      <c r="B15" s="19"/>
      <c r="C15" s="28"/>
      <c r="D15" s="41"/>
      <c r="E15" s="41"/>
      <c r="F15" s="41"/>
      <c r="G15" s="16"/>
    </row>
    <row r="16" spans="1:7" s="10" customFormat="1" ht="13.5">
      <c r="A16" s="23"/>
      <c r="B16" s="19"/>
      <c r="C16" s="28"/>
      <c r="D16" s="41"/>
      <c r="E16" s="41"/>
      <c r="F16" s="41"/>
      <c r="G16" s="16"/>
    </row>
    <row r="17" spans="1:7" s="10" customFormat="1" ht="30.75" customHeight="1">
      <c r="A17" s="23"/>
      <c r="B17" s="19"/>
      <c r="C17" s="28"/>
      <c r="D17" s="20"/>
      <c r="E17" s="41"/>
      <c r="F17" s="41"/>
      <c r="G17" s="16"/>
    </row>
    <row r="18" spans="1:7" s="10" customFormat="1" ht="13.5">
      <c r="A18" s="23"/>
      <c r="B18" s="23"/>
      <c r="C18" s="28"/>
      <c r="D18" s="20"/>
      <c r="E18" s="41"/>
      <c r="F18" s="41"/>
      <c r="G18" s="16"/>
    </row>
    <row r="19" spans="1:7" s="10" customFormat="1" ht="13.5">
      <c r="A19" s="23"/>
      <c r="B19" s="19"/>
      <c r="C19" s="28"/>
      <c r="D19" s="41"/>
      <c r="E19" s="41"/>
      <c r="F19" s="41"/>
      <c r="G19" s="16"/>
    </row>
    <row r="20" spans="1:7" s="10" customFormat="1" ht="13.5">
      <c r="A20" s="23"/>
      <c r="B20" s="19"/>
      <c r="C20" s="28"/>
      <c r="D20" s="41"/>
      <c r="E20" s="41"/>
      <c r="F20" s="41"/>
      <c r="G20" s="16"/>
    </row>
    <row r="21" spans="1:7" s="10" customFormat="1" ht="13.5">
      <c r="A21" s="23"/>
      <c r="B21" s="19"/>
      <c r="C21" s="28"/>
      <c r="D21" s="41"/>
      <c r="E21" s="41"/>
      <c r="F21" s="41"/>
      <c r="G21" s="16"/>
    </row>
    <row r="22" spans="1:7" s="10" customFormat="1" ht="33" customHeight="1">
      <c r="A22" s="23"/>
      <c r="B22" s="19"/>
      <c r="C22" s="28"/>
      <c r="D22" s="41"/>
      <c r="E22" s="41"/>
      <c r="F22" s="41"/>
      <c r="G22" s="16"/>
    </row>
    <row r="23" spans="1:7" s="10" customFormat="1" ht="13.5">
      <c r="A23" s="23"/>
      <c r="B23" s="19"/>
      <c r="C23" s="28"/>
      <c r="D23" s="41"/>
      <c r="E23" s="41"/>
      <c r="F23" s="41"/>
      <c r="G23" s="16"/>
    </row>
    <row r="24" spans="1:7" s="10" customFormat="1" ht="13.5">
      <c r="A24" s="23"/>
      <c r="B24" s="19"/>
      <c r="C24" s="28"/>
      <c r="D24" s="41"/>
      <c r="E24" s="41"/>
      <c r="F24" s="41"/>
      <c r="G24" s="16"/>
    </row>
    <row r="25" spans="2:7" ht="13.5">
      <c r="B25" s="22"/>
      <c r="G25" s="7"/>
    </row>
    <row r="26" ht="12.75" customHeight="1">
      <c r="G26" s="7"/>
    </row>
    <row r="27" ht="44.25" customHeight="1">
      <c r="G27" s="7"/>
    </row>
    <row r="28" spans="1:7" ht="12.75">
      <c r="A28" s="1"/>
      <c r="B28" s="1"/>
      <c r="C28" s="1"/>
      <c r="D28" s="1"/>
      <c r="E28" s="1"/>
      <c r="F28" s="1"/>
      <c r="G28" s="1"/>
    </row>
    <row r="29" spans="1:7" ht="12.75">
      <c r="A29" s="1"/>
      <c r="B29" s="1"/>
      <c r="C29" s="1"/>
      <c r="D29" s="1"/>
      <c r="E29" s="1"/>
      <c r="F29" s="1"/>
      <c r="G29" s="1"/>
    </row>
    <row r="30" spans="1:7" ht="22.5" customHeight="1">
      <c r="A30" s="1"/>
      <c r="B30" s="1"/>
      <c r="C30" s="1"/>
      <c r="D30" s="1"/>
      <c r="E30" s="1"/>
      <c r="F30" s="1"/>
      <c r="G30" s="1"/>
    </row>
    <row r="31" spans="1:7" ht="17.25" customHeight="1">
      <c r="A31" s="1"/>
      <c r="B31" s="1"/>
      <c r="C31" s="1"/>
      <c r="D31" s="1"/>
      <c r="E31" s="1"/>
      <c r="F31" s="1"/>
      <c r="G31" s="1"/>
    </row>
    <row r="32" spans="1:7" ht="22.5" customHeight="1">
      <c r="A32" s="1"/>
      <c r="B32" s="1"/>
      <c r="C32" s="1"/>
      <c r="D32" s="1"/>
      <c r="E32" s="1"/>
      <c r="F32" s="1"/>
      <c r="G32" s="1"/>
    </row>
    <row r="33" spans="1:7" ht="19.5" customHeight="1">
      <c r="A33" s="1"/>
      <c r="B33" s="1"/>
      <c r="C33" s="1"/>
      <c r="D33" s="1"/>
      <c r="E33" s="1"/>
      <c r="F33" s="1"/>
      <c r="G33" s="1"/>
    </row>
    <row r="34" spans="1:7" ht="19.5" customHeight="1">
      <c r="A34" s="1"/>
      <c r="B34" s="1"/>
      <c r="C34" s="1"/>
      <c r="D34" s="1"/>
      <c r="E34" s="1"/>
      <c r="F34" s="1"/>
      <c r="G34" s="1"/>
    </row>
    <row r="35" spans="1:7" ht="19.5" customHeight="1">
      <c r="A35" s="1"/>
      <c r="B35" s="1"/>
      <c r="C35" s="1"/>
      <c r="D35" s="1"/>
      <c r="E35" s="1"/>
      <c r="F35" s="1"/>
      <c r="G35" s="1"/>
    </row>
    <row r="36" spans="1:7" ht="19.5" customHeight="1">
      <c r="A36" s="1"/>
      <c r="B36" s="1"/>
      <c r="C36" s="1"/>
      <c r="D36" s="1"/>
      <c r="E36" s="1"/>
      <c r="F36" s="1"/>
      <c r="G36" s="1"/>
    </row>
    <row r="37" spans="1:7" ht="19.5" customHeight="1">
      <c r="A37" s="1"/>
      <c r="B37" s="1"/>
      <c r="C37" s="1"/>
      <c r="D37" s="1"/>
      <c r="E37" s="1"/>
      <c r="F37" s="1"/>
      <c r="G37" s="1"/>
    </row>
    <row r="38" spans="1:7" ht="19.5" customHeight="1">
      <c r="A38" s="1"/>
      <c r="B38" s="1"/>
      <c r="C38" s="1"/>
      <c r="D38" s="1"/>
      <c r="E38" s="1"/>
      <c r="F38" s="1"/>
      <c r="G38" s="1"/>
    </row>
    <row r="39" spans="1:7" ht="19.5" customHeight="1">
      <c r="A39" s="1"/>
      <c r="B39" s="1"/>
      <c r="C39" s="1"/>
      <c r="D39" s="1"/>
      <c r="E39" s="1"/>
      <c r="F39" s="1"/>
      <c r="G39" s="1"/>
    </row>
    <row r="40" spans="1:7" ht="19.5" customHeight="1">
      <c r="A40" s="1"/>
      <c r="B40" s="1"/>
      <c r="C40" s="1"/>
      <c r="D40" s="1"/>
      <c r="E40" s="1"/>
      <c r="F40" s="1"/>
      <c r="G40" s="1"/>
    </row>
    <row r="41" spans="1:7" ht="19.5" customHeight="1">
      <c r="A41" s="1"/>
      <c r="B41" s="1"/>
      <c r="C41" s="1"/>
      <c r="D41" s="1"/>
      <c r="E41" s="1"/>
      <c r="F41" s="1"/>
      <c r="G41" s="1"/>
    </row>
    <row r="42" spans="1:7" ht="19.5" customHeight="1">
      <c r="A42" s="1"/>
      <c r="B42" s="1"/>
      <c r="C42" s="1"/>
      <c r="D42" s="1"/>
      <c r="E42" s="1"/>
      <c r="F42" s="1"/>
      <c r="G42" s="1"/>
    </row>
    <row r="43" spans="1:7" ht="19.5" customHeight="1">
      <c r="A43" s="1"/>
      <c r="B43" s="1"/>
      <c r="C43" s="1"/>
      <c r="D43" s="1"/>
      <c r="E43" s="1"/>
      <c r="F43" s="1"/>
      <c r="G43" s="1"/>
    </row>
    <row r="44" spans="1:7" ht="19.5" customHeight="1">
      <c r="A44" s="1"/>
      <c r="B44" s="1"/>
      <c r="C44" s="1"/>
      <c r="D44" s="1"/>
      <c r="E44" s="1"/>
      <c r="F44" s="1"/>
      <c r="G44" s="1"/>
    </row>
    <row r="45" spans="1:7" ht="19.5" customHeight="1">
      <c r="A45" s="1"/>
      <c r="B45" s="1"/>
      <c r="C45" s="1"/>
      <c r="D45" s="1"/>
      <c r="E45" s="1"/>
      <c r="F45" s="1"/>
      <c r="G45" s="1"/>
    </row>
    <row r="46" spans="1:7" ht="18.75" customHeight="1">
      <c r="A46" s="1"/>
      <c r="B46" s="1"/>
      <c r="C46" s="1"/>
      <c r="D46" s="1"/>
      <c r="E46" s="1"/>
      <c r="F46" s="1"/>
      <c r="G46" s="1"/>
    </row>
    <row r="47" s="104" customFormat="1" ht="18.75" customHeight="1"/>
    <row r="48" s="9" customFormat="1" ht="18.75" customHeight="1"/>
    <row r="49" s="9" customFormat="1" ht="18.75" customHeight="1"/>
    <row r="50" s="4" customFormat="1" ht="18.75" customHeight="1"/>
    <row r="51" s="9" customFormat="1" ht="18.75" customHeight="1"/>
    <row r="52" s="9" customFormat="1" ht="18.75" customHeight="1"/>
    <row r="53" s="4" customFormat="1" ht="18.75" customHeight="1"/>
    <row r="54" s="9" customFormat="1" ht="18.75" customHeight="1"/>
    <row r="55" s="102" customFormat="1" ht="20.25" customHeight="1"/>
    <row r="56" s="102" customFormat="1" ht="12.75"/>
    <row r="57" s="13" customFormat="1" ht="22.5" customHeight="1"/>
    <row r="58" s="9" customFormat="1" ht="11.25"/>
    <row r="59" s="102" customFormat="1" ht="21.75" customHeight="1"/>
    <row r="60" s="102" customFormat="1" ht="21.75" customHeight="1"/>
    <row r="61" s="102" customFormat="1" ht="21.75" customHeight="1"/>
    <row r="62" s="102" customFormat="1" ht="21.75" customHeight="1"/>
    <row r="63" s="102" customFormat="1" ht="21.75" customHeight="1"/>
    <row r="64" s="9" customFormat="1" ht="11.25"/>
    <row r="65" s="9" customFormat="1" ht="11.25"/>
    <row r="66" s="9" customFormat="1" ht="11.25"/>
    <row r="67" s="9" customFormat="1" ht="11.25"/>
    <row r="68" spans="1:7" ht="12.75">
      <c r="A68" s="1"/>
      <c r="B68" s="1"/>
      <c r="C68" s="1"/>
      <c r="D68" s="1"/>
      <c r="E68" s="1"/>
      <c r="F68" s="1"/>
      <c r="G68" s="1"/>
    </row>
    <row r="69" spans="1:7" ht="12.75">
      <c r="A69" s="1"/>
      <c r="B69" s="1"/>
      <c r="C69" s="1"/>
      <c r="D69" s="1"/>
      <c r="E69" s="1"/>
      <c r="F69" s="1"/>
      <c r="G69" s="1"/>
    </row>
    <row r="70" spans="1:7" ht="12.75">
      <c r="A70" s="1"/>
      <c r="B70" s="1"/>
      <c r="C70" s="1"/>
      <c r="D70" s="1"/>
      <c r="E70" s="1"/>
      <c r="F70" s="1"/>
      <c r="G70" s="1"/>
    </row>
    <row r="71" spans="1:7" ht="12.75">
      <c r="A71" s="1"/>
      <c r="B71" s="1"/>
      <c r="C71" s="1"/>
      <c r="D71" s="1"/>
      <c r="E71" s="1"/>
      <c r="F71" s="1"/>
      <c r="G71" s="1"/>
    </row>
    <row r="72" spans="1:6" ht="14.25">
      <c r="A72" s="59"/>
      <c r="B72" s="29"/>
      <c r="C72" s="60"/>
      <c r="D72" s="61"/>
      <c r="E72" s="62"/>
      <c r="F72" s="62"/>
    </row>
    <row r="73" spans="1:6" ht="14.25">
      <c r="A73" s="59"/>
      <c r="B73" s="29"/>
      <c r="C73" s="60"/>
      <c r="D73" s="61"/>
      <c r="E73" s="62"/>
      <c r="F73" s="62"/>
    </row>
  </sheetData>
  <sheetProtection/>
  <printOptions horizontalCentered="1"/>
  <pageMargins left="0.984251968503937" right="0.3937007874015748" top="0.8661417322834646" bottom="0.7086614173228347" header="0.3937007874015748" footer="0.3937007874015748"/>
  <pageSetup firstPageNumber="1" useFirstPageNumber="1" horizontalDpi="300" verticalDpi="300" orientation="portrait" paperSize="9" r:id="rId1"/>
  <headerFooter alignWithMargins="0">
    <oddFooter>&amp;R
</oddFooter>
  </headerFooter>
</worksheet>
</file>

<file path=xl/worksheets/sheet2.xml><?xml version="1.0" encoding="utf-8"?>
<worksheet xmlns="http://schemas.openxmlformats.org/spreadsheetml/2006/main" xmlns:r="http://schemas.openxmlformats.org/officeDocument/2006/relationships">
  <dimension ref="A1:IH741"/>
  <sheetViews>
    <sheetView showGridLines="0" zoomScaleSheetLayoutView="100" workbookViewId="0" topLeftCell="A618">
      <selection activeCell="A713" sqref="A713"/>
    </sheetView>
  </sheetViews>
  <sheetFormatPr defaultColWidth="9.140625" defaultRowHeight="12.75"/>
  <cols>
    <col min="1" max="1" width="5.7109375" style="36" customWidth="1"/>
    <col min="2" max="2" width="44.7109375" style="24" customWidth="1"/>
    <col min="3" max="3" width="7.28125" style="346" customWidth="1"/>
    <col min="4" max="4" width="8.8515625" style="20" customWidth="1"/>
    <col min="5" max="5" width="10.7109375" style="113" customWidth="1"/>
    <col min="6" max="6" width="13.7109375" style="105" customWidth="1"/>
    <col min="7" max="7" width="10.7109375" style="1" bestFit="1" customWidth="1"/>
    <col min="8" max="8" width="31.8515625" style="281" customWidth="1"/>
    <col min="9" max="10" width="9.140625" style="1" customWidth="1"/>
    <col min="11" max="11" width="62.7109375" style="1" customWidth="1"/>
    <col min="12" max="16384" width="9.140625" style="1" customWidth="1"/>
  </cols>
  <sheetData>
    <row r="1" spans="1:6" ht="17.25" customHeight="1" thickBot="1">
      <c r="A1" s="334" t="s">
        <v>345</v>
      </c>
      <c r="B1" s="398" t="s">
        <v>346</v>
      </c>
      <c r="C1" s="398"/>
      <c r="D1" s="398"/>
      <c r="E1" s="398"/>
      <c r="F1" s="399"/>
    </row>
    <row r="2" ht="12.75" customHeight="1"/>
    <row r="3" spans="1:6" ht="15">
      <c r="A3" s="335" t="s">
        <v>359</v>
      </c>
      <c r="B3" s="336" t="s">
        <v>29</v>
      </c>
      <c r="C3" s="348"/>
      <c r="D3" s="337"/>
      <c r="E3" s="338"/>
      <c r="F3" s="339"/>
    </row>
    <row r="5" spans="1:6" ht="12.75" customHeight="1">
      <c r="A5" s="149" t="s">
        <v>15</v>
      </c>
      <c r="B5" s="252" t="s">
        <v>285</v>
      </c>
      <c r="C5" s="349"/>
      <c r="D5" s="151"/>
      <c r="E5" s="152"/>
      <c r="F5" s="153"/>
    </row>
    <row r="6" spans="1:6" ht="25.5" customHeight="1">
      <c r="A6" s="64" t="s">
        <v>49</v>
      </c>
      <c r="B6" s="253" t="s">
        <v>50</v>
      </c>
      <c r="C6" s="89" t="s">
        <v>51</v>
      </c>
      <c r="D6" s="86" t="s">
        <v>52</v>
      </c>
      <c r="E6" s="114" t="s">
        <v>53</v>
      </c>
      <c r="F6" s="65" t="s">
        <v>54</v>
      </c>
    </row>
    <row r="7" ht="96" customHeight="1">
      <c r="B7" s="30" t="s">
        <v>478</v>
      </c>
    </row>
    <row r="8" ht="13.5">
      <c r="B8" s="21"/>
    </row>
    <row r="9" spans="1:8" s="10" customFormat="1" ht="120.75" customHeight="1">
      <c r="A9" s="23" t="s">
        <v>30</v>
      </c>
      <c r="B9" s="24" t="s">
        <v>377</v>
      </c>
      <c r="C9" s="42"/>
      <c r="D9" s="41"/>
      <c r="E9" s="108"/>
      <c r="F9" s="106"/>
      <c r="H9" s="282"/>
    </row>
    <row r="10" spans="1:8" s="10" customFormat="1" ht="13.5">
      <c r="A10" s="23"/>
      <c r="B10" s="344" t="s">
        <v>70</v>
      </c>
      <c r="C10" s="345" t="s">
        <v>3</v>
      </c>
      <c r="D10" s="366">
        <v>15</v>
      </c>
      <c r="E10" s="342"/>
      <c r="F10" s="343">
        <f>SUM(D10*E10)</f>
        <v>0</v>
      </c>
      <c r="H10" s="282"/>
    </row>
    <row r="11" spans="1:8" s="10" customFormat="1" ht="13.5">
      <c r="A11" s="23"/>
      <c r="B11" s="24"/>
      <c r="C11" s="42"/>
      <c r="D11" s="41"/>
      <c r="E11" s="108"/>
      <c r="F11" s="106"/>
      <c r="H11" s="282"/>
    </row>
    <row r="12" spans="1:8" s="10" customFormat="1" ht="70.5" customHeight="1">
      <c r="A12" s="23" t="s">
        <v>32</v>
      </c>
      <c r="B12" s="24" t="s">
        <v>100</v>
      </c>
      <c r="C12" s="42"/>
      <c r="D12" s="41"/>
      <c r="E12" s="108"/>
      <c r="F12" s="106"/>
      <c r="H12" s="282"/>
    </row>
    <row r="13" spans="1:8" s="333" customFormat="1" ht="14.25" customHeight="1">
      <c r="A13" s="23"/>
      <c r="B13" s="344" t="s">
        <v>99</v>
      </c>
      <c r="C13" s="345" t="s">
        <v>340</v>
      </c>
      <c r="D13" s="366">
        <v>1</v>
      </c>
      <c r="E13" s="342"/>
      <c r="F13" s="343">
        <f>SUM(D13*E13)</f>
        <v>0</v>
      </c>
      <c r="H13" s="92"/>
    </row>
    <row r="14" spans="1:8" s="10" customFormat="1" ht="13.5">
      <c r="A14" s="23"/>
      <c r="B14" s="24"/>
      <c r="C14" s="42"/>
      <c r="D14" s="41"/>
      <c r="E14" s="108"/>
      <c r="F14" s="106"/>
      <c r="H14" s="282"/>
    </row>
    <row r="15" spans="1:8" s="10" customFormat="1" ht="42" customHeight="1">
      <c r="A15" s="23" t="s">
        <v>107</v>
      </c>
      <c r="B15" s="24" t="s">
        <v>108</v>
      </c>
      <c r="C15" s="42"/>
      <c r="D15" s="20"/>
      <c r="E15" s="108"/>
      <c r="F15" s="106"/>
      <c r="H15" s="282"/>
    </row>
    <row r="16" spans="1:8" s="10" customFormat="1" ht="13.5">
      <c r="A16" s="23"/>
      <c r="B16" s="24" t="s">
        <v>70</v>
      </c>
      <c r="C16" s="42"/>
      <c r="D16" s="41"/>
      <c r="E16" s="108"/>
      <c r="F16" s="106"/>
      <c r="H16" s="282"/>
    </row>
    <row r="17" spans="1:8" s="10" customFormat="1" ht="13.5">
      <c r="A17" s="23"/>
      <c r="B17" s="344" t="s">
        <v>109</v>
      </c>
      <c r="C17" s="345" t="s">
        <v>3</v>
      </c>
      <c r="D17" s="366">
        <v>1</v>
      </c>
      <c r="E17" s="342"/>
      <c r="F17" s="343">
        <f>SUM(D17*E17)</f>
        <v>0</v>
      </c>
      <c r="H17" s="282"/>
    </row>
    <row r="18" spans="1:8" s="10" customFormat="1" ht="13.5">
      <c r="A18" s="23"/>
      <c r="B18" s="344" t="s">
        <v>110</v>
      </c>
      <c r="C18" s="345" t="s">
        <v>3</v>
      </c>
      <c r="D18" s="366">
        <v>1</v>
      </c>
      <c r="E18" s="342"/>
      <c r="F18" s="343">
        <f>SUM(D18*E18)</f>
        <v>0</v>
      </c>
      <c r="H18" s="282"/>
    </row>
    <row r="19" spans="1:8" s="10" customFormat="1" ht="13.5">
      <c r="A19" s="23"/>
      <c r="B19" s="24"/>
      <c r="C19" s="42"/>
      <c r="D19" s="41"/>
      <c r="E19" s="108"/>
      <c r="F19" s="106"/>
      <c r="H19" s="282"/>
    </row>
    <row r="20" spans="1:8" s="10" customFormat="1" ht="58.5" customHeight="1">
      <c r="A20" s="23" t="s">
        <v>33</v>
      </c>
      <c r="B20" s="24" t="s">
        <v>182</v>
      </c>
      <c r="C20" s="42"/>
      <c r="D20" s="20"/>
      <c r="E20" s="108"/>
      <c r="F20" s="106"/>
      <c r="H20" s="282"/>
    </row>
    <row r="21" spans="1:8" s="10" customFormat="1" ht="27">
      <c r="A21" s="23"/>
      <c r="B21" s="24" t="s">
        <v>171</v>
      </c>
      <c r="C21" s="42"/>
      <c r="D21" s="20"/>
      <c r="E21" s="108"/>
      <c r="F21" s="106"/>
      <c r="H21" s="282"/>
    </row>
    <row r="22" spans="1:8" s="10" customFormat="1" ht="13.5">
      <c r="A22" s="23"/>
      <c r="B22" s="344" t="s">
        <v>181</v>
      </c>
      <c r="C22" s="345" t="s">
        <v>4</v>
      </c>
      <c r="D22" s="341">
        <v>4</v>
      </c>
      <c r="E22" s="342"/>
      <c r="F22" s="343">
        <f>SUM(D22*E22)</f>
        <v>0</v>
      </c>
      <c r="H22" s="282"/>
    </row>
    <row r="23" spans="1:8" s="10" customFormat="1" ht="13.5">
      <c r="A23" s="23"/>
      <c r="B23" s="24"/>
      <c r="C23" s="350"/>
      <c r="H23" s="282"/>
    </row>
    <row r="24" spans="1:8" s="10" customFormat="1" ht="30.75" customHeight="1">
      <c r="A24" s="23" t="s">
        <v>34</v>
      </c>
      <c r="B24" s="24" t="s">
        <v>208</v>
      </c>
      <c r="C24" s="42"/>
      <c r="D24" s="20"/>
      <c r="E24" s="20"/>
      <c r="F24" s="106"/>
      <c r="H24" s="282"/>
    </row>
    <row r="25" spans="1:8" s="10" customFormat="1" ht="27">
      <c r="A25" s="23"/>
      <c r="B25" s="24" t="s">
        <v>209</v>
      </c>
      <c r="C25" s="42"/>
      <c r="D25" s="20"/>
      <c r="E25" s="20"/>
      <c r="F25" s="106"/>
      <c r="H25" s="282"/>
    </row>
    <row r="26" spans="1:8" s="10" customFormat="1" ht="13.5">
      <c r="A26" s="23"/>
      <c r="B26" s="344" t="s">
        <v>181</v>
      </c>
      <c r="C26" s="345" t="s">
        <v>4</v>
      </c>
      <c r="D26" s="341">
        <v>2.8</v>
      </c>
      <c r="E26" s="342"/>
      <c r="F26" s="343">
        <f>SUM(D26*E26)</f>
        <v>0</v>
      </c>
      <c r="H26" s="282"/>
    </row>
    <row r="27" spans="1:8" s="10" customFormat="1" ht="13.5">
      <c r="A27" s="23"/>
      <c r="B27" s="24"/>
      <c r="C27" s="350"/>
      <c r="H27" s="282"/>
    </row>
    <row r="28" spans="1:8" s="10" customFormat="1" ht="33" customHeight="1">
      <c r="A28" s="23" t="s">
        <v>35</v>
      </c>
      <c r="B28" s="24" t="s">
        <v>257</v>
      </c>
      <c r="C28" s="42"/>
      <c r="D28" s="41"/>
      <c r="E28" s="108"/>
      <c r="F28" s="106"/>
      <c r="H28" s="282"/>
    </row>
    <row r="29" spans="1:8" s="10" customFormat="1" ht="13.5">
      <c r="A29" s="23"/>
      <c r="B29" s="344" t="s">
        <v>398</v>
      </c>
      <c r="C29" s="345" t="s">
        <v>5</v>
      </c>
      <c r="D29" s="341">
        <v>65</v>
      </c>
      <c r="E29" s="342"/>
      <c r="F29" s="343">
        <f>SUM(D29*E29)</f>
        <v>0</v>
      </c>
      <c r="H29" s="282"/>
    </row>
    <row r="30" spans="1:8" s="10" customFormat="1" ht="13.5">
      <c r="A30" s="23"/>
      <c r="B30" s="24"/>
      <c r="C30" s="42"/>
      <c r="D30" s="41"/>
      <c r="E30" s="108"/>
      <c r="F30" s="106"/>
      <c r="H30" s="282"/>
    </row>
    <row r="31" spans="1:8" s="10" customFormat="1" ht="13.5">
      <c r="A31" s="23"/>
      <c r="B31" s="24"/>
      <c r="C31" s="42"/>
      <c r="D31" s="41"/>
      <c r="E31" s="108"/>
      <c r="F31" s="106"/>
      <c r="H31" s="282"/>
    </row>
    <row r="32" spans="1:8" s="10" customFormat="1" ht="13.5">
      <c r="A32" s="23"/>
      <c r="B32" s="24"/>
      <c r="C32" s="42"/>
      <c r="D32" s="41"/>
      <c r="E32" s="108"/>
      <c r="F32" s="106"/>
      <c r="H32" s="282"/>
    </row>
    <row r="33" ht="12.75" customHeight="1">
      <c r="B33" s="22" t="s">
        <v>58</v>
      </c>
    </row>
    <row r="34" spans="1:2" ht="54">
      <c r="A34" s="36" t="s">
        <v>36</v>
      </c>
      <c r="B34" s="24" t="s">
        <v>258</v>
      </c>
    </row>
    <row r="35" ht="13.5">
      <c r="B35" s="24" t="s">
        <v>31</v>
      </c>
    </row>
    <row r="36" spans="2:6" ht="72" customHeight="1">
      <c r="B36" s="344" t="s">
        <v>113</v>
      </c>
      <c r="C36" s="345" t="s">
        <v>3</v>
      </c>
      <c r="D36" s="366">
        <v>1</v>
      </c>
      <c r="E36" s="342"/>
      <c r="F36" s="343">
        <f aca="true" t="shared" si="0" ref="F36:F49">SUM(D36*E36)</f>
        <v>0</v>
      </c>
    </row>
    <row r="37" spans="2:6" ht="13.5">
      <c r="B37" s="344" t="s">
        <v>114</v>
      </c>
      <c r="C37" s="345" t="s">
        <v>3</v>
      </c>
      <c r="D37" s="366">
        <v>4</v>
      </c>
      <c r="E37" s="342"/>
      <c r="F37" s="343">
        <f t="shared" si="0"/>
        <v>0</v>
      </c>
    </row>
    <row r="38" spans="2:6" ht="15" customHeight="1">
      <c r="B38" s="344" t="s">
        <v>115</v>
      </c>
      <c r="C38" s="345" t="s">
        <v>3</v>
      </c>
      <c r="D38" s="366">
        <v>2</v>
      </c>
      <c r="E38" s="342"/>
      <c r="F38" s="343">
        <f t="shared" si="0"/>
        <v>0</v>
      </c>
    </row>
    <row r="39" spans="2:6" ht="13.5">
      <c r="B39" s="344" t="s">
        <v>116</v>
      </c>
      <c r="C39" s="345" t="s">
        <v>3</v>
      </c>
      <c r="D39" s="366">
        <v>1</v>
      </c>
      <c r="E39" s="342"/>
      <c r="F39" s="343">
        <f t="shared" si="0"/>
        <v>0</v>
      </c>
    </row>
    <row r="40" spans="2:6" ht="13.5">
      <c r="B40" s="344" t="s">
        <v>117</v>
      </c>
      <c r="C40" s="345" t="s">
        <v>3</v>
      </c>
      <c r="D40" s="366">
        <v>9</v>
      </c>
      <c r="E40" s="342"/>
      <c r="F40" s="343">
        <f t="shared" si="0"/>
        <v>0</v>
      </c>
    </row>
    <row r="41" spans="2:6" ht="13.5">
      <c r="B41" s="344" t="s">
        <v>118</v>
      </c>
      <c r="C41" s="345" t="s">
        <v>3</v>
      </c>
      <c r="D41" s="366">
        <v>1</v>
      </c>
      <c r="E41" s="342"/>
      <c r="F41" s="343">
        <f t="shared" si="0"/>
        <v>0</v>
      </c>
    </row>
    <row r="42" spans="2:6" ht="13.5">
      <c r="B42" s="344" t="s">
        <v>119</v>
      </c>
      <c r="C42" s="345" t="s">
        <v>3</v>
      </c>
      <c r="D42" s="366">
        <v>2</v>
      </c>
      <c r="E42" s="342"/>
      <c r="F42" s="343">
        <f t="shared" si="0"/>
        <v>0</v>
      </c>
    </row>
    <row r="43" spans="2:6" ht="13.5">
      <c r="B43" s="344" t="s">
        <v>120</v>
      </c>
      <c r="C43" s="345" t="s">
        <v>3</v>
      </c>
      <c r="D43" s="366">
        <v>2</v>
      </c>
      <c r="E43" s="342"/>
      <c r="F43" s="343">
        <f t="shared" si="0"/>
        <v>0</v>
      </c>
    </row>
    <row r="44" spans="2:6" ht="13.5">
      <c r="B44" s="344" t="s">
        <v>121</v>
      </c>
      <c r="C44" s="345" t="s">
        <v>3</v>
      </c>
      <c r="D44" s="366">
        <v>1</v>
      </c>
      <c r="E44" s="342"/>
      <c r="F44" s="343">
        <f t="shared" si="0"/>
        <v>0</v>
      </c>
    </row>
    <row r="45" spans="2:6" ht="13.5" customHeight="1">
      <c r="B45" s="344" t="s">
        <v>122</v>
      </c>
      <c r="C45" s="345" t="s">
        <v>3</v>
      </c>
      <c r="D45" s="366">
        <v>1</v>
      </c>
      <c r="E45" s="342"/>
      <c r="F45" s="343">
        <f t="shared" si="0"/>
        <v>0</v>
      </c>
    </row>
    <row r="46" spans="2:6" ht="13.5">
      <c r="B46" s="344" t="s">
        <v>123</v>
      </c>
      <c r="C46" s="345" t="s">
        <v>3</v>
      </c>
      <c r="D46" s="366">
        <v>1</v>
      </c>
      <c r="E46" s="342"/>
      <c r="F46" s="343">
        <f t="shared" si="0"/>
        <v>0</v>
      </c>
    </row>
    <row r="47" spans="2:6" ht="13.5" customHeight="1">
      <c r="B47" s="344" t="s">
        <v>124</v>
      </c>
      <c r="C47" s="345" t="s">
        <v>3</v>
      </c>
      <c r="D47" s="366">
        <v>1</v>
      </c>
      <c r="E47" s="342"/>
      <c r="F47" s="343">
        <f t="shared" si="0"/>
        <v>0</v>
      </c>
    </row>
    <row r="48" spans="2:6" ht="13.5">
      <c r="B48" s="344" t="s">
        <v>125</v>
      </c>
      <c r="C48" s="345" t="s">
        <v>3</v>
      </c>
      <c r="D48" s="366">
        <v>1</v>
      </c>
      <c r="E48" s="342"/>
      <c r="F48" s="343">
        <f t="shared" si="0"/>
        <v>0</v>
      </c>
    </row>
    <row r="49" spans="2:6" ht="13.5">
      <c r="B49" s="344" t="s">
        <v>126</v>
      </c>
      <c r="C49" s="345" t="s">
        <v>3</v>
      </c>
      <c r="D49" s="366">
        <v>2</v>
      </c>
      <c r="E49" s="342"/>
      <c r="F49" s="343">
        <f t="shared" si="0"/>
        <v>0</v>
      </c>
    </row>
    <row r="50" ht="13.5">
      <c r="D50" s="87"/>
    </row>
    <row r="51" spans="1:8" s="10" customFormat="1" ht="111" customHeight="1">
      <c r="A51" s="23" t="s">
        <v>37</v>
      </c>
      <c r="B51" s="24" t="s">
        <v>399</v>
      </c>
      <c r="C51" s="35"/>
      <c r="D51" s="35"/>
      <c r="E51" s="108"/>
      <c r="F51" s="108"/>
      <c r="H51" s="282"/>
    </row>
    <row r="52" spans="1:8" s="10" customFormat="1" ht="31.5" customHeight="1">
      <c r="A52" s="23"/>
      <c r="B52" s="24" t="s">
        <v>400</v>
      </c>
      <c r="C52" s="35"/>
      <c r="D52" s="35"/>
      <c r="E52" s="108"/>
      <c r="F52" s="108"/>
      <c r="H52" s="282"/>
    </row>
    <row r="53" spans="1:8" s="10" customFormat="1" ht="27" customHeight="1">
      <c r="A53" s="23"/>
      <c r="B53" s="24" t="s">
        <v>96</v>
      </c>
      <c r="C53" s="35"/>
      <c r="D53" s="35"/>
      <c r="E53" s="108"/>
      <c r="F53" s="108"/>
      <c r="H53" s="282"/>
    </row>
    <row r="54" spans="2:6" ht="13.5">
      <c r="B54" s="344" t="s">
        <v>56</v>
      </c>
      <c r="C54" s="345" t="s">
        <v>2</v>
      </c>
      <c r="D54" s="341">
        <v>15.55</v>
      </c>
      <c r="E54" s="342"/>
      <c r="F54" s="343">
        <f>SUM(D54*E54)</f>
        <v>0</v>
      </c>
    </row>
    <row r="55" spans="2:6" ht="13.5">
      <c r="B55" s="344" t="s">
        <v>57</v>
      </c>
      <c r="C55" s="345" t="s">
        <v>2</v>
      </c>
      <c r="D55" s="341">
        <v>31</v>
      </c>
      <c r="E55" s="342"/>
      <c r="F55" s="343">
        <f>SUM(D55*E55)</f>
        <v>0</v>
      </c>
    </row>
    <row r="56" spans="2:6" ht="13.5">
      <c r="B56" s="344" t="s">
        <v>134</v>
      </c>
      <c r="C56" s="345" t="s">
        <v>5</v>
      </c>
      <c r="D56" s="341">
        <v>70</v>
      </c>
      <c r="E56" s="342"/>
      <c r="F56" s="343">
        <f>SUM(D56*E56)</f>
        <v>0</v>
      </c>
    </row>
    <row r="57" spans="2:6" ht="13.5">
      <c r="B57" s="344" t="s">
        <v>97</v>
      </c>
      <c r="C57" s="345" t="s">
        <v>3</v>
      </c>
      <c r="D57" s="366">
        <v>6</v>
      </c>
      <c r="E57" s="342"/>
      <c r="F57" s="343">
        <f>SUM(D57*E57)</f>
        <v>0</v>
      </c>
    </row>
    <row r="59" spans="1:2" ht="45" customHeight="1">
      <c r="A59" s="36" t="s">
        <v>138</v>
      </c>
      <c r="B59" s="24" t="s">
        <v>259</v>
      </c>
    </row>
    <row r="60" spans="1:8" s="10" customFormat="1" ht="27">
      <c r="A60" s="23"/>
      <c r="B60" s="24" t="s">
        <v>378</v>
      </c>
      <c r="C60" s="35"/>
      <c r="D60" s="35"/>
      <c r="E60" s="108"/>
      <c r="F60" s="108"/>
      <c r="H60" s="282"/>
    </row>
    <row r="61" spans="2:6" ht="13.5">
      <c r="B61" s="344" t="s">
        <v>23</v>
      </c>
      <c r="C61" s="345" t="s">
        <v>5</v>
      </c>
      <c r="D61" s="341">
        <v>13</v>
      </c>
      <c r="E61" s="342"/>
      <c r="F61" s="343">
        <f>SUM(D61*E61)</f>
        <v>0</v>
      </c>
    </row>
    <row r="62" ht="13.5" customHeight="1"/>
    <row r="63" spans="1:2" ht="87" customHeight="1">
      <c r="A63" s="36" t="s">
        <v>153</v>
      </c>
      <c r="B63" s="24" t="s">
        <v>401</v>
      </c>
    </row>
    <row r="64" spans="1:8" s="10" customFormat="1" ht="30" customHeight="1">
      <c r="A64" s="23"/>
      <c r="B64" s="24" t="s">
        <v>378</v>
      </c>
      <c r="C64" s="35"/>
      <c r="D64" s="35"/>
      <c r="E64" s="108"/>
      <c r="F64" s="108"/>
      <c r="H64" s="282"/>
    </row>
    <row r="65" spans="2:6" ht="13.5">
      <c r="B65" s="344" t="s">
        <v>260</v>
      </c>
      <c r="C65" s="345" t="s">
        <v>5</v>
      </c>
      <c r="D65" s="341">
        <v>45</v>
      </c>
      <c r="E65" s="342"/>
      <c r="F65" s="343">
        <f>SUM(D65*E65)</f>
        <v>0</v>
      </c>
    </row>
    <row r="66" spans="2:6" ht="13.5">
      <c r="B66" s="344" t="s">
        <v>261</v>
      </c>
      <c r="C66" s="345" t="s">
        <v>5</v>
      </c>
      <c r="D66" s="341">
        <v>15</v>
      </c>
      <c r="E66" s="342"/>
      <c r="F66" s="343">
        <f>SUM(D66*E66)</f>
        <v>0</v>
      </c>
    </row>
    <row r="67" ht="13.5" customHeight="1"/>
    <row r="68" spans="1:2" ht="55.5" customHeight="1">
      <c r="A68" s="36" t="s">
        <v>152</v>
      </c>
      <c r="B68" s="24" t="s">
        <v>402</v>
      </c>
    </row>
    <row r="69" spans="1:8" s="10" customFormat="1" ht="27">
      <c r="A69" s="23"/>
      <c r="B69" s="24" t="s">
        <v>41</v>
      </c>
      <c r="C69" s="35"/>
      <c r="D69" s="35"/>
      <c r="E69" s="108"/>
      <c r="F69" s="108"/>
      <c r="H69" s="282"/>
    </row>
    <row r="70" spans="2:6" ht="13.5">
      <c r="B70" s="344" t="s">
        <v>24</v>
      </c>
      <c r="C70" s="345" t="s">
        <v>2</v>
      </c>
      <c r="D70" s="341">
        <v>0.6</v>
      </c>
      <c r="E70" s="342"/>
      <c r="F70" s="343">
        <f>SUM(D70*E70)</f>
        <v>0</v>
      </c>
    </row>
    <row r="72" spans="1:2" ht="40.5">
      <c r="A72" s="36" t="s">
        <v>151</v>
      </c>
      <c r="B72" s="24" t="s">
        <v>262</v>
      </c>
    </row>
    <row r="73" spans="1:8" s="10" customFormat="1" ht="27">
      <c r="A73" s="23"/>
      <c r="B73" s="24" t="s">
        <v>41</v>
      </c>
      <c r="C73" s="35"/>
      <c r="D73" s="35"/>
      <c r="E73" s="108"/>
      <c r="F73" s="108"/>
      <c r="H73" s="282"/>
    </row>
    <row r="74" spans="2:6" ht="13.5">
      <c r="B74" s="344" t="s">
        <v>24</v>
      </c>
      <c r="C74" s="345" t="s">
        <v>2</v>
      </c>
      <c r="D74" s="341">
        <v>3</v>
      </c>
      <c r="E74" s="342"/>
      <c r="F74" s="343">
        <f>SUM(D74*E74)</f>
        <v>0</v>
      </c>
    </row>
    <row r="75" ht="13.5" customHeight="1"/>
    <row r="76" spans="1:2" ht="54.75" customHeight="1">
      <c r="A76" s="36" t="s">
        <v>150</v>
      </c>
      <c r="B76" s="24" t="s">
        <v>373</v>
      </c>
    </row>
    <row r="77" spans="1:8" s="10" customFormat="1" ht="27.75" customHeight="1">
      <c r="A77" s="23"/>
      <c r="B77" s="24" t="s">
        <v>41</v>
      </c>
      <c r="C77" s="346"/>
      <c r="D77" s="20"/>
      <c r="E77" s="113"/>
      <c r="F77" s="105"/>
      <c r="H77" s="282"/>
    </row>
    <row r="78" spans="2:6" ht="31.5" customHeight="1">
      <c r="B78" s="344" t="s">
        <v>189</v>
      </c>
      <c r="C78" s="345" t="s">
        <v>5</v>
      </c>
      <c r="D78" s="341">
        <v>15</v>
      </c>
      <c r="E78" s="342"/>
      <c r="F78" s="343">
        <f>SUM(D78*E78)</f>
        <v>0</v>
      </c>
    </row>
    <row r="79" spans="2:6" ht="27.75" customHeight="1">
      <c r="B79" s="344" t="s">
        <v>98</v>
      </c>
      <c r="C79" s="345" t="s">
        <v>5</v>
      </c>
      <c r="D79" s="341">
        <v>30</v>
      </c>
      <c r="E79" s="342"/>
      <c r="F79" s="343">
        <f>SUM(D79*E79)</f>
        <v>0</v>
      </c>
    </row>
    <row r="81" spans="1:2" ht="148.5" customHeight="1">
      <c r="A81" s="36" t="s">
        <v>149</v>
      </c>
      <c r="B81" s="24" t="s">
        <v>264</v>
      </c>
    </row>
    <row r="82" spans="1:8" s="10" customFormat="1" ht="29.25" customHeight="1">
      <c r="A82" s="23"/>
      <c r="B82" s="24" t="s">
        <v>41</v>
      </c>
      <c r="C82" s="346"/>
      <c r="D82" s="20"/>
      <c r="E82" s="113"/>
      <c r="F82" s="105"/>
      <c r="H82" s="282"/>
    </row>
    <row r="83" spans="2:6" ht="13.5">
      <c r="B83" s="344" t="s">
        <v>263</v>
      </c>
      <c r="C83" s="345" t="s">
        <v>154</v>
      </c>
      <c r="D83" s="366">
        <v>1</v>
      </c>
      <c r="E83" s="342"/>
      <c r="F83" s="343">
        <f>SUM(D83*E83)</f>
        <v>0</v>
      </c>
    </row>
    <row r="84" spans="2:6" ht="13.5">
      <c r="B84" s="344" t="s">
        <v>155</v>
      </c>
      <c r="C84" s="345" t="s">
        <v>154</v>
      </c>
      <c r="D84" s="366">
        <v>1</v>
      </c>
      <c r="E84" s="342"/>
      <c r="F84" s="343">
        <f>SUM(D84*E84)</f>
        <v>0</v>
      </c>
    </row>
    <row r="86" spans="1:2" ht="85.5" customHeight="1">
      <c r="A86" s="36" t="s">
        <v>148</v>
      </c>
      <c r="B86" s="24" t="s">
        <v>403</v>
      </c>
    </row>
    <row r="87" ht="62.25" customHeight="1">
      <c r="B87" s="24" t="s">
        <v>288</v>
      </c>
    </row>
    <row r="88" spans="2:6" ht="32.25" customHeight="1">
      <c r="B88" s="344" t="s">
        <v>289</v>
      </c>
      <c r="C88" s="345" t="s">
        <v>2</v>
      </c>
      <c r="D88" s="341">
        <v>8</v>
      </c>
      <c r="E88" s="342"/>
      <c r="F88" s="343">
        <f>SUM(D88*E88)</f>
        <v>0</v>
      </c>
    </row>
    <row r="89" spans="2:6" ht="13.5">
      <c r="B89" s="344" t="s">
        <v>287</v>
      </c>
      <c r="C89" s="345" t="s">
        <v>2</v>
      </c>
      <c r="D89" s="341">
        <v>15</v>
      </c>
      <c r="E89" s="342"/>
      <c r="F89" s="343">
        <f>SUM(D89*E89)</f>
        <v>0</v>
      </c>
    </row>
    <row r="90" spans="1:8" s="10" customFormat="1" ht="12.75" customHeight="1">
      <c r="A90" s="23"/>
      <c r="B90" s="24"/>
      <c r="C90" s="346"/>
      <c r="D90" s="20"/>
      <c r="E90" s="113"/>
      <c r="F90" s="105"/>
      <c r="H90" s="282"/>
    </row>
    <row r="91" spans="1:2" ht="70.5" customHeight="1">
      <c r="A91" s="36" t="s">
        <v>147</v>
      </c>
      <c r="B91" s="24" t="s">
        <v>375</v>
      </c>
    </row>
    <row r="92" ht="28.5" customHeight="1">
      <c r="B92" s="24" t="s">
        <v>66</v>
      </c>
    </row>
    <row r="93" spans="2:6" ht="13.5">
      <c r="B93" s="344" t="s">
        <v>65</v>
      </c>
      <c r="C93" s="345" t="s">
        <v>5</v>
      </c>
      <c r="D93" s="341">
        <v>14</v>
      </c>
      <c r="E93" s="342"/>
      <c r="F93" s="343">
        <f>SUM(D93*E93)</f>
        <v>0</v>
      </c>
    </row>
    <row r="95" ht="13.5">
      <c r="B95" s="254" t="s">
        <v>67</v>
      </c>
    </row>
    <row r="96" spans="1:2" ht="194.25" customHeight="1">
      <c r="A96" s="36" t="s">
        <v>145</v>
      </c>
      <c r="B96" s="24" t="s">
        <v>404</v>
      </c>
    </row>
    <row r="97" ht="29.25" customHeight="1">
      <c r="B97" s="24" t="s">
        <v>101</v>
      </c>
    </row>
    <row r="98" spans="2:6" ht="13.5">
      <c r="B98" s="344" t="s">
        <v>68</v>
      </c>
      <c r="C98" s="345" t="s">
        <v>2</v>
      </c>
      <c r="D98" s="341">
        <v>400</v>
      </c>
      <c r="E98" s="342"/>
      <c r="F98" s="343">
        <f>SUM(D98*E98)</f>
        <v>0</v>
      </c>
    </row>
    <row r="100" spans="1:8" s="10" customFormat="1" ht="157.5" customHeight="1">
      <c r="A100" s="23" t="s">
        <v>228</v>
      </c>
      <c r="B100" s="24" t="s">
        <v>156</v>
      </c>
      <c r="C100" s="35"/>
      <c r="D100" s="35"/>
      <c r="E100" s="108"/>
      <c r="F100" s="108"/>
      <c r="H100" s="282"/>
    </row>
    <row r="101" spans="1:8" s="10" customFormat="1" ht="32.25" customHeight="1">
      <c r="A101" s="23"/>
      <c r="B101" s="24" t="s">
        <v>102</v>
      </c>
      <c r="C101" s="346"/>
      <c r="D101" s="20"/>
      <c r="E101" s="113"/>
      <c r="F101" s="105"/>
      <c r="H101" s="282"/>
    </row>
    <row r="102" spans="2:6" ht="27">
      <c r="B102" s="344" t="s">
        <v>69</v>
      </c>
      <c r="C102" s="345" t="s">
        <v>2</v>
      </c>
      <c r="D102" s="341">
        <v>32</v>
      </c>
      <c r="E102" s="342"/>
      <c r="F102" s="343">
        <f>SUM(D102*E102)</f>
        <v>0</v>
      </c>
    </row>
    <row r="103" spans="1:8" s="10" customFormat="1" ht="13.5">
      <c r="A103" s="23"/>
      <c r="B103" s="24"/>
      <c r="C103" s="346"/>
      <c r="D103" s="20"/>
      <c r="E103" s="113"/>
      <c r="F103" s="105"/>
      <c r="H103" s="282"/>
    </row>
    <row r="104" spans="1:8" s="10" customFormat="1" ht="47.25" customHeight="1">
      <c r="A104" s="23" t="s">
        <v>347</v>
      </c>
      <c r="B104" s="24" t="s">
        <v>157</v>
      </c>
      <c r="C104" s="42"/>
      <c r="D104" s="35"/>
      <c r="E104" s="108"/>
      <c r="F104" s="108"/>
      <c r="H104" s="282"/>
    </row>
    <row r="105" spans="1:8" s="10" customFormat="1" ht="29.25" customHeight="1">
      <c r="A105" s="23"/>
      <c r="B105" s="24" t="s">
        <v>102</v>
      </c>
      <c r="C105" s="42"/>
      <c r="D105" s="35"/>
      <c r="E105" s="108"/>
      <c r="F105" s="108"/>
      <c r="H105" s="282"/>
    </row>
    <row r="106" spans="1:8" s="10" customFormat="1" ht="13.5">
      <c r="A106" s="23"/>
      <c r="B106" s="344" t="s">
        <v>95</v>
      </c>
      <c r="C106" s="345" t="s">
        <v>5</v>
      </c>
      <c r="D106" s="341">
        <v>170</v>
      </c>
      <c r="E106" s="342"/>
      <c r="F106" s="343">
        <f>SUM(D106*E106)</f>
        <v>0</v>
      </c>
      <c r="H106" s="282"/>
    </row>
    <row r="107" ht="13.5">
      <c r="D107" s="87"/>
    </row>
    <row r="108" spans="1:2" ht="13.5">
      <c r="A108" s="36" t="s">
        <v>348</v>
      </c>
      <c r="B108" s="24" t="s">
        <v>379</v>
      </c>
    </row>
    <row r="109" spans="1:2" ht="27">
      <c r="A109" s="43"/>
      <c r="B109" s="24" t="s">
        <v>41</v>
      </c>
    </row>
    <row r="110" spans="1:6" ht="13.5">
      <c r="A110" s="43"/>
      <c r="B110" s="344" t="s">
        <v>70</v>
      </c>
      <c r="C110" s="345" t="s">
        <v>3</v>
      </c>
      <c r="D110" s="366">
        <v>3</v>
      </c>
      <c r="E110" s="342"/>
      <c r="F110" s="343">
        <f>SUM(D110*E110)</f>
        <v>0</v>
      </c>
    </row>
    <row r="112" spans="1:2" ht="13.5">
      <c r="A112" s="36" t="s">
        <v>349</v>
      </c>
      <c r="B112" s="24" t="s">
        <v>265</v>
      </c>
    </row>
    <row r="113" ht="27">
      <c r="B113" s="24" t="s">
        <v>41</v>
      </c>
    </row>
    <row r="114" spans="2:6" ht="13.5">
      <c r="B114" s="344" t="s">
        <v>70</v>
      </c>
      <c r="C114" s="345" t="s">
        <v>3</v>
      </c>
      <c r="D114" s="366">
        <v>11</v>
      </c>
      <c r="E114" s="342"/>
      <c r="F114" s="343">
        <f>SUM(D114*E114)</f>
        <v>0</v>
      </c>
    </row>
    <row r="116" spans="1:2" ht="27">
      <c r="A116" s="36" t="s">
        <v>350</v>
      </c>
      <c r="B116" s="24" t="s">
        <v>104</v>
      </c>
    </row>
    <row r="117" ht="27">
      <c r="B117" s="24" t="s">
        <v>41</v>
      </c>
    </row>
    <row r="118" spans="2:6" ht="13.5">
      <c r="B118" s="344" t="s">
        <v>103</v>
      </c>
      <c r="C118" s="345" t="s">
        <v>5</v>
      </c>
      <c r="D118" s="341">
        <v>3</v>
      </c>
      <c r="E118" s="342"/>
      <c r="F118" s="343">
        <f>SUM(D118*E118)</f>
        <v>0</v>
      </c>
    </row>
    <row r="120" spans="1:8" s="10" customFormat="1" ht="40.5">
      <c r="A120" s="23" t="s">
        <v>351</v>
      </c>
      <c r="B120" s="24" t="s">
        <v>380</v>
      </c>
      <c r="C120" s="35"/>
      <c r="D120" s="35"/>
      <c r="E120" s="108"/>
      <c r="F120" s="108"/>
      <c r="H120" s="282"/>
    </row>
    <row r="121" spans="1:8" s="10" customFormat="1" ht="13.5">
      <c r="A121" s="23"/>
      <c r="B121" s="344" t="s">
        <v>105</v>
      </c>
      <c r="C121" s="345" t="s">
        <v>2</v>
      </c>
      <c r="D121" s="341">
        <v>335</v>
      </c>
      <c r="E121" s="342"/>
      <c r="F121" s="343">
        <f>SUM(D121*E121)</f>
        <v>0</v>
      </c>
      <c r="H121" s="282"/>
    </row>
    <row r="122" spans="1:8" s="10" customFormat="1" ht="13.5">
      <c r="A122" s="23"/>
      <c r="B122" s="24"/>
      <c r="C122" s="346"/>
      <c r="D122" s="20"/>
      <c r="E122" s="113"/>
      <c r="F122" s="105"/>
      <c r="H122" s="282"/>
    </row>
    <row r="123" spans="1:8" s="10" customFormat="1" ht="54">
      <c r="A123" s="23" t="s">
        <v>352</v>
      </c>
      <c r="B123" s="24" t="s">
        <v>381</v>
      </c>
      <c r="C123" s="35"/>
      <c r="D123" s="35"/>
      <c r="E123" s="108"/>
      <c r="F123" s="108"/>
      <c r="H123" s="282"/>
    </row>
    <row r="124" spans="1:8" s="10" customFormat="1" ht="12.75" customHeight="1">
      <c r="A124" s="23"/>
      <c r="B124" s="344" t="s">
        <v>158</v>
      </c>
      <c r="C124" s="345" t="s">
        <v>106</v>
      </c>
      <c r="D124" s="341">
        <v>278</v>
      </c>
      <c r="E124" s="342"/>
      <c r="F124" s="343">
        <f>SUM(D124*E124)</f>
        <v>0</v>
      </c>
      <c r="H124" s="282"/>
    </row>
    <row r="125" spans="1:8" s="10" customFormat="1" ht="13.5">
      <c r="A125" s="23"/>
      <c r="B125" s="344" t="s">
        <v>159</v>
      </c>
      <c r="C125" s="345" t="s">
        <v>106</v>
      </c>
      <c r="D125" s="341">
        <v>1150</v>
      </c>
      <c r="E125" s="342"/>
      <c r="F125" s="343">
        <f>SUM(D125*E125)</f>
        <v>0</v>
      </c>
      <c r="H125" s="282"/>
    </row>
    <row r="126" spans="1:8" s="10" customFormat="1" ht="13.5">
      <c r="A126" s="23"/>
      <c r="B126" s="344" t="s">
        <v>160</v>
      </c>
      <c r="C126" s="345" t="s">
        <v>106</v>
      </c>
      <c r="D126" s="341">
        <v>155</v>
      </c>
      <c r="E126" s="342"/>
      <c r="F126" s="343">
        <f>SUM(D126*E126)</f>
        <v>0</v>
      </c>
      <c r="H126" s="282"/>
    </row>
    <row r="127" spans="1:8" s="10" customFormat="1" ht="27">
      <c r="A127" s="23"/>
      <c r="B127" s="344" t="s">
        <v>161</v>
      </c>
      <c r="C127" s="345" t="s">
        <v>106</v>
      </c>
      <c r="D127" s="341">
        <v>280</v>
      </c>
      <c r="E127" s="342"/>
      <c r="F127" s="343">
        <f>SUM(D127*E127)</f>
        <v>0</v>
      </c>
      <c r="H127" s="282"/>
    </row>
    <row r="128" spans="1:8" s="10" customFormat="1" ht="13.5">
      <c r="A128" s="23"/>
      <c r="B128" s="344" t="s">
        <v>162</v>
      </c>
      <c r="C128" s="345" t="s">
        <v>106</v>
      </c>
      <c r="D128" s="341">
        <v>50</v>
      </c>
      <c r="E128" s="342"/>
      <c r="F128" s="343">
        <f>SUM(D128*E128)</f>
        <v>0</v>
      </c>
      <c r="H128" s="282"/>
    </row>
    <row r="130" spans="1:8" s="10" customFormat="1" ht="40.5">
      <c r="A130" s="23" t="s">
        <v>353</v>
      </c>
      <c r="B130" s="24" t="s">
        <v>382</v>
      </c>
      <c r="C130" s="35"/>
      <c r="D130" s="35"/>
      <c r="E130" s="108"/>
      <c r="F130" s="108"/>
      <c r="H130" s="282"/>
    </row>
    <row r="131" spans="1:8" s="10" customFormat="1" ht="13.5">
      <c r="A131" s="23"/>
      <c r="B131" s="344" t="s">
        <v>405</v>
      </c>
      <c r="C131" s="345" t="s">
        <v>4</v>
      </c>
      <c r="D131" s="341">
        <v>250</v>
      </c>
      <c r="E131" s="342"/>
      <c r="F131" s="343">
        <f>SUM(D131*E131)</f>
        <v>0</v>
      </c>
      <c r="H131" s="282"/>
    </row>
    <row r="132" spans="1:8" s="10" customFormat="1" ht="13.5">
      <c r="A132" s="23"/>
      <c r="B132" s="24"/>
      <c r="C132" s="42"/>
      <c r="D132" s="41"/>
      <c r="E132" s="108"/>
      <c r="F132" s="106"/>
      <c r="H132" s="282"/>
    </row>
    <row r="133" spans="1:6" ht="15" customHeight="1">
      <c r="A133" s="39" t="s">
        <v>15</v>
      </c>
      <c r="B133" s="255" t="s">
        <v>286</v>
      </c>
      <c r="C133" s="351"/>
      <c r="D133" s="40"/>
      <c r="E133" s="115"/>
      <c r="F133" s="121">
        <f>SUM(F10:F132)</f>
        <v>0</v>
      </c>
    </row>
    <row r="134" spans="1:6" ht="15" customHeight="1">
      <c r="A134" s="45"/>
      <c r="B134" s="256"/>
      <c r="F134" s="122"/>
    </row>
    <row r="135" spans="1:6" ht="13.5">
      <c r="A135" s="149" t="s">
        <v>19</v>
      </c>
      <c r="B135" s="252" t="s">
        <v>211</v>
      </c>
      <c r="C135" s="349"/>
      <c r="D135" s="151"/>
      <c r="E135" s="152"/>
      <c r="F135" s="153"/>
    </row>
    <row r="136" spans="1:6" ht="25.5" customHeight="1">
      <c r="A136" s="64" t="s">
        <v>49</v>
      </c>
      <c r="B136" s="253" t="s">
        <v>50</v>
      </c>
      <c r="C136" s="89" t="s">
        <v>51</v>
      </c>
      <c r="D136" s="86" t="s">
        <v>52</v>
      </c>
      <c r="E136" s="114" t="s">
        <v>53</v>
      </c>
      <c r="F136" s="65" t="s">
        <v>54</v>
      </c>
    </row>
    <row r="137" spans="1:8" s="32" customFormat="1" ht="14.25" customHeight="1">
      <c r="A137" s="47"/>
      <c r="B137" s="30"/>
      <c r="C137" s="352"/>
      <c r="D137" s="61"/>
      <c r="E137" s="116"/>
      <c r="F137" s="107"/>
      <c r="G137" s="154"/>
      <c r="H137" s="283"/>
    </row>
    <row r="138" spans="1:2" ht="111.75" customHeight="1">
      <c r="A138" s="36" t="s">
        <v>295</v>
      </c>
      <c r="B138" s="34" t="s">
        <v>512</v>
      </c>
    </row>
    <row r="139" spans="1:2" ht="150" customHeight="1">
      <c r="A139" s="36" t="s">
        <v>354</v>
      </c>
      <c r="B139" s="34" t="s">
        <v>513</v>
      </c>
    </row>
    <row r="140" ht="72.75" customHeight="1">
      <c r="B140" s="34" t="s">
        <v>217</v>
      </c>
    </row>
    <row r="141" ht="30.75" customHeight="1">
      <c r="B141" s="34" t="s">
        <v>212</v>
      </c>
    </row>
    <row r="142" spans="2:6" ht="12.75" customHeight="1">
      <c r="B142" s="344" t="s">
        <v>215</v>
      </c>
      <c r="C142" s="345" t="s">
        <v>4</v>
      </c>
      <c r="D142" s="341">
        <v>13</v>
      </c>
      <c r="E142" s="342"/>
      <c r="F142" s="343">
        <f>SUM(D142*E142)</f>
        <v>0</v>
      </c>
    </row>
    <row r="143" spans="2:6" ht="12.75" customHeight="1">
      <c r="B143" s="344" t="s">
        <v>216</v>
      </c>
      <c r="C143" s="345" t="s">
        <v>106</v>
      </c>
      <c r="D143" s="341">
        <v>1040</v>
      </c>
      <c r="E143" s="342"/>
      <c r="F143" s="343">
        <f>SUM(D143*E143)</f>
        <v>0</v>
      </c>
    </row>
    <row r="144" spans="2:6" ht="14.25" customHeight="1">
      <c r="B144" s="344" t="s">
        <v>214</v>
      </c>
      <c r="C144" s="345" t="s">
        <v>2</v>
      </c>
      <c r="D144" s="341">
        <v>75</v>
      </c>
      <c r="E144" s="342"/>
      <c r="F144" s="343">
        <f>SUM(D144*E144)</f>
        <v>0</v>
      </c>
    </row>
    <row r="146" spans="1:8" s="3" customFormat="1" ht="15" customHeight="1">
      <c r="A146" s="50" t="s">
        <v>19</v>
      </c>
      <c r="B146" s="255" t="s">
        <v>213</v>
      </c>
      <c r="C146" s="351"/>
      <c r="D146" s="40"/>
      <c r="E146" s="117"/>
      <c r="F146" s="123">
        <f>SUM(F142:F145)</f>
        <v>0</v>
      </c>
      <c r="H146" s="281"/>
    </row>
    <row r="147" spans="1:8" s="3" customFormat="1" ht="15" customHeight="1">
      <c r="A147" s="50"/>
      <c r="B147" s="255"/>
      <c r="C147" s="351"/>
      <c r="D147" s="40"/>
      <c r="E147" s="117"/>
      <c r="F147" s="123"/>
      <c r="H147" s="281"/>
    </row>
    <row r="148" spans="1:6" ht="13.5">
      <c r="A148" s="149" t="s">
        <v>20</v>
      </c>
      <c r="B148" s="252" t="s">
        <v>136</v>
      </c>
      <c r="C148" s="349"/>
      <c r="D148" s="151"/>
      <c r="E148" s="152"/>
      <c r="F148" s="153"/>
    </row>
    <row r="149" spans="1:6" ht="24.75" customHeight="1">
      <c r="A149" s="64" t="s">
        <v>49</v>
      </c>
      <c r="B149" s="253" t="s">
        <v>50</v>
      </c>
      <c r="C149" s="89" t="s">
        <v>51</v>
      </c>
      <c r="D149" s="86" t="s">
        <v>52</v>
      </c>
      <c r="E149" s="114" t="s">
        <v>53</v>
      </c>
      <c r="F149" s="65" t="s">
        <v>54</v>
      </c>
    </row>
    <row r="150" spans="1:8" s="32" customFormat="1" ht="38.25" customHeight="1">
      <c r="A150" s="47"/>
      <c r="B150" s="30" t="s">
        <v>28</v>
      </c>
      <c r="C150" s="352"/>
      <c r="D150" s="61"/>
      <c r="E150" s="116"/>
      <c r="F150" s="107"/>
      <c r="G150" s="154"/>
      <c r="H150" s="283"/>
    </row>
    <row r="151" spans="1:8" s="32" customFormat="1" ht="66.75" customHeight="1">
      <c r="A151" s="47"/>
      <c r="B151" s="30" t="s">
        <v>514</v>
      </c>
      <c r="C151" s="352"/>
      <c r="D151" s="61"/>
      <c r="E151" s="116"/>
      <c r="F151" s="107"/>
      <c r="G151" s="154"/>
      <c r="H151" s="283"/>
    </row>
    <row r="152" ht="12.75" customHeight="1">
      <c r="B152" s="21"/>
    </row>
    <row r="153" spans="2:6" ht="13.5" customHeight="1">
      <c r="B153" s="400" t="s">
        <v>164</v>
      </c>
      <c r="C153" s="400"/>
      <c r="D153" s="400"/>
      <c r="E153" s="400"/>
      <c r="F153" s="400"/>
    </row>
    <row r="154" spans="1:2" ht="99" customHeight="1">
      <c r="A154" s="36" t="s">
        <v>165</v>
      </c>
      <c r="B154" s="34" t="s">
        <v>166</v>
      </c>
    </row>
    <row r="155" spans="1:8" s="10" customFormat="1" ht="30.75" customHeight="1">
      <c r="A155" s="23"/>
      <c r="B155" s="24" t="s">
        <v>171</v>
      </c>
      <c r="C155" s="35"/>
      <c r="D155" s="35"/>
      <c r="E155" s="108"/>
      <c r="F155" s="108"/>
      <c r="H155" s="282"/>
    </row>
    <row r="156" spans="1:8" s="10" customFormat="1" ht="31.5" customHeight="1">
      <c r="A156" s="23"/>
      <c r="B156" s="24" t="s">
        <v>371</v>
      </c>
      <c r="C156" s="35"/>
      <c r="D156" s="35"/>
      <c r="E156" s="108"/>
      <c r="F156" s="108"/>
      <c r="H156" s="282"/>
    </row>
    <row r="157" spans="2:6" ht="12.75" customHeight="1">
      <c r="B157" s="344" t="s">
        <v>167</v>
      </c>
      <c r="C157" s="345" t="s">
        <v>2</v>
      </c>
      <c r="D157" s="341">
        <v>78</v>
      </c>
      <c r="E157" s="342"/>
      <c r="F157" s="343">
        <f>SUM(D157*E157)</f>
        <v>0</v>
      </c>
    </row>
    <row r="158" ht="12.75" customHeight="1">
      <c r="B158" s="33"/>
    </row>
    <row r="159" spans="1:2" ht="12.75" customHeight="1">
      <c r="A159" s="36" t="s">
        <v>32</v>
      </c>
      <c r="B159" s="34" t="s">
        <v>168</v>
      </c>
    </row>
    <row r="160" ht="229.5">
      <c r="B160" s="34" t="s">
        <v>515</v>
      </c>
    </row>
    <row r="161" ht="285.75" customHeight="1">
      <c r="B161" s="34" t="s">
        <v>426</v>
      </c>
    </row>
    <row r="162" spans="2:6" ht="12.75" customHeight="1">
      <c r="B162" s="344" t="s">
        <v>169</v>
      </c>
      <c r="C162" s="345" t="s">
        <v>2</v>
      </c>
      <c r="D162" s="341">
        <v>78</v>
      </c>
      <c r="E162" s="342"/>
      <c r="F162" s="343">
        <f>SUM(D162*E162)</f>
        <v>0</v>
      </c>
    </row>
    <row r="163" ht="12.75" customHeight="1">
      <c r="B163" s="21"/>
    </row>
    <row r="164" spans="1:2" ht="114.75" customHeight="1">
      <c r="A164" s="36" t="s">
        <v>0</v>
      </c>
      <c r="B164" s="34" t="s">
        <v>383</v>
      </c>
    </row>
    <row r="165" spans="2:6" ht="13.5" customHeight="1">
      <c r="B165" s="21" t="s">
        <v>175</v>
      </c>
      <c r="C165" s="345" t="s">
        <v>2</v>
      </c>
      <c r="D165" s="341">
        <v>7</v>
      </c>
      <c r="E165" s="342"/>
      <c r="F165" s="343">
        <f>D165*E165</f>
        <v>0</v>
      </c>
    </row>
    <row r="166" ht="12.75" customHeight="1"/>
    <row r="167" spans="1:8" s="10" customFormat="1" ht="175.5">
      <c r="A167" s="91" t="s">
        <v>33</v>
      </c>
      <c r="B167" s="27" t="s">
        <v>592</v>
      </c>
      <c r="C167" s="42"/>
      <c r="D167" s="35"/>
      <c r="E167" s="108"/>
      <c r="F167" s="108"/>
      <c r="H167" s="282"/>
    </row>
    <row r="168" spans="1:8" s="10" customFormat="1" ht="30" customHeight="1">
      <c r="A168" s="48"/>
      <c r="B168" s="27" t="s">
        <v>427</v>
      </c>
      <c r="C168" s="42"/>
      <c r="D168" s="35"/>
      <c r="E168" s="108"/>
      <c r="F168" s="108"/>
      <c r="H168" s="282"/>
    </row>
    <row r="169" spans="1:8" s="10" customFormat="1" ht="87" customHeight="1">
      <c r="A169" s="49"/>
      <c r="B169" s="24" t="s">
        <v>428</v>
      </c>
      <c r="C169" s="42"/>
      <c r="D169" s="35"/>
      <c r="E169" s="108"/>
      <c r="F169" s="108"/>
      <c r="H169" s="282"/>
    </row>
    <row r="170" spans="1:8" s="10" customFormat="1" ht="13.5" customHeight="1">
      <c r="A170" s="49"/>
      <c r="B170" s="344" t="s">
        <v>163</v>
      </c>
      <c r="C170" s="345" t="s">
        <v>2</v>
      </c>
      <c r="D170" s="341">
        <v>78</v>
      </c>
      <c r="E170" s="342"/>
      <c r="F170" s="343">
        <f>SUM(D170*E170)</f>
        <v>0</v>
      </c>
      <c r="H170" s="282"/>
    </row>
    <row r="171" spans="1:8" s="10" customFormat="1" ht="14.25" customHeight="1">
      <c r="A171" s="49"/>
      <c r="B171" s="27"/>
      <c r="C171" s="42"/>
      <c r="D171" s="35"/>
      <c r="E171" s="108"/>
      <c r="F171" s="108"/>
      <c r="H171" s="282"/>
    </row>
    <row r="172" ht="12.75" customHeight="1">
      <c r="B172" s="33" t="s">
        <v>170</v>
      </c>
    </row>
    <row r="173" spans="1:2" ht="99" customHeight="1">
      <c r="A173" s="36" t="s">
        <v>34</v>
      </c>
      <c r="B173" s="34" t="s">
        <v>166</v>
      </c>
    </row>
    <row r="174" spans="1:8" s="10" customFormat="1" ht="30.75" customHeight="1">
      <c r="A174" s="23"/>
      <c r="B174" s="24" t="s">
        <v>171</v>
      </c>
      <c r="C174" s="35"/>
      <c r="D174" s="35"/>
      <c r="E174" s="108"/>
      <c r="F174" s="108"/>
      <c r="H174" s="282"/>
    </row>
    <row r="175" spans="1:8" s="10" customFormat="1" ht="29.25" customHeight="1">
      <c r="A175" s="23"/>
      <c r="B175" s="24" t="s">
        <v>371</v>
      </c>
      <c r="C175" s="35"/>
      <c r="D175" s="35"/>
      <c r="E175" s="108"/>
      <c r="F175" s="108"/>
      <c r="H175" s="282"/>
    </row>
    <row r="176" ht="12.75" customHeight="1">
      <c r="B176" s="21" t="s">
        <v>167</v>
      </c>
    </row>
    <row r="177" spans="2:6" ht="13.5">
      <c r="B177" s="344" t="s">
        <v>59</v>
      </c>
      <c r="C177" s="345" t="s">
        <v>2</v>
      </c>
      <c r="D177" s="341">
        <v>174</v>
      </c>
      <c r="E177" s="342"/>
      <c r="F177" s="343">
        <f aca="true" t="shared" si="1" ref="F177:F182">SUM(D177*E177)</f>
        <v>0</v>
      </c>
    </row>
    <row r="178" spans="2:6" ht="13.5">
      <c r="B178" s="344" t="s">
        <v>60</v>
      </c>
      <c r="C178" s="345" t="s">
        <v>2</v>
      </c>
      <c r="D178" s="341">
        <v>315</v>
      </c>
      <c r="E178" s="342"/>
      <c r="F178" s="343">
        <f t="shared" si="1"/>
        <v>0</v>
      </c>
    </row>
    <row r="179" spans="2:6" ht="13.5">
      <c r="B179" s="344" t="s">
        <v>61</v>
      </c>
      <c r="C179" s="345" t="s">
        <v>2</v>
      </c>
      <c r="D179" s="341">
        <v>277</v>
      </c>
      <c r="E179" s="342"/>
      <c r="F179" s="343">
        <f t="shared" si="1"/>
        <v>0</v>
      </c>
    </row>
    <row r="180" spans="2:6" ht="13.5">
      <c r="B180" s="344" t="s">
        <v>62</v>
      </c>
      <c r="C180" s="345" t="s">
        <v>2</v>
      </c>
      <c r="D180" s="341">
        <v>425</v>
      </c>
      <c r="E180" s="342"/>
      <c r="F180" s="343">
        <f t="shared" si="1"/>
        <v>0</v>
      </c>
    </row>
    <row r="181" spans="2:6" ht="13.5">
      <c r="B181" s="344" t="s">
        <v>63</v>
      </c>
      <c r="C181" s="345" t="s">
        <v>2</v>
      </c>
      <c r="D181" s="341">
        <v>12.6</v>
      </c>
      <c r="E181" s="342"/>
      <c r="F181" s="343">
        <f t="shared" si="1"/>
        <v>0</v>
      </c>
    </row>
    <row r="182" spans="2:6" ht="13.5">
      <c r="B182" s="344" t="s">
        <v>64</v>
      </c>
      <c r="C182" s="345" t="s">
        <v>2</v>
      </c>
      <c r="D182" s="341">
        <v>41</v>
      </c>
      <c r="E182" s="342"/>
      <c r="F182" s="343">
        <f t="shared" si="1"/>
        <v>0</v>
      </c>
    </row>
    <row r="183" spans="1:8" s="10" customFormat="1" ht="13.5" customHeight="1">
      <c r="A183" s="49"/>
      <c r="B183" s="27"/>
      <c r="C183" s="42"/>
      <c r="D183" s="35"/>
      <c r="E183" s="108"/>
      <c r="F183" s="108"/>
      <c r="H183" s="282"/>
    </row>
    <row r="184" spans="1:8" s="10" customFormat="1" ht="321" customHeight="1">
      <c r="A184" s="23" t="s">
        <v>35</v>
      </c>
      <c r="B184" s="27" t="s">
        <v>429</v>
      </c>
      <c r="C184" s="42"/>
      <c r="D184" s="35"/>
      <c r="E184" s="108"/>
      <c r="F184" s="108"/>
      <c r="H184" s="282"/>
    </row>
    <row r="185" spans="1:8" s="10" customFormat="1" ht="13.5" customHeight="1">
      <c r="A185" s="23"/>
      <c r="B185" s="344" t="s">
        <v>163</v>
      </c>
      <c r="C185" s="345" t="s">
        <v>2</v>
      </c>
      <c r="D185" s="341">
        <v>625</v>
      </c>
      <c r="E185" s="342"/>
      <c r="F185" s="343">
        <f>SUM(D185*E185)</f>
        <v>0</v>
      </c>
      <c r="H185" s="282"/>
    </row>
    <row r="186" spans="1:8" s="10" customFormat="1" ht="12.75" customHeight="1">
      <c r="A186" s="23"/>
      <c r="B186" s="27"/>
      <c r="C186" s="42"/>
      <c r="D186" s="35"/>
      <c r="E186" s="108"/>
      <c r="F186" s="108"/>
      <c r="H186" s="282"/>
    </row>
    <row r="187" spans="1:8" s="10" customFormat="1" ht="175.5">
      <c r="A187" s="23" t="s">
        <v>36</v>
      </c>
      <c r="B187" s="318" t="s">
        <v>589</v>
      </c>
      <c r="C187" s="42"/>
      <c r="D187" s="35"/>
      <c r="E187" s="108"/>
      <c r="F187" s="108"/>
      <c r="H187" s="282"/>
    </row>
    <row r="188" spans="1:8" s="10" customFormat="1" ht="141" customHeight="1">
      <c r="A188" s="23"/>
      <c r="B188" s="319" t="s">
        <v>430</v>
      </c>
      <c r="C188" s="42"/>
      <c r="D188" s="35"/>
      <c r="E188" s="108"/>
      <c r="F188" s="108"/>
      <c r="H188" s="282"/>
    </row>
    <row r="189" spans="1:8" s="10" customFormat="1" ht="81.75" customHeight="1">
      <c r="A189" s="23"/>
      <c r="B189" s="319" t="s">
        <v>431</v>
      </c>
      <c r="C189" s="42"/>
      <c r="D189" s="35"/>
      <c r="E189" s="108"/>
      <c r="F189" s="108"/>
      <c r="H189" s="282"/>
    </row>
    <row r="190" spans="1:8" s="10" customFormat="1" ht="29.25" customHeight="1">
      <c r="A190" s="23"/>
      <c r="B190" s="24" t="s">
        <v>218</v>
      </c>
      <c r="C190" s="42"/>
      <c r="D190" s="35"/>
      <c r="E190" s="108"/>
      <c r="F190" s="108"/>
      <c r="H190" s="282"/>
    </row>
    <row r="191" spans="1:8" s="10" customFormat="1" ht="13.5" customHeight="1">
      <c r="A191" s="23"/>
      <c r="B191" s="344" t="s">
        <v>163</v>
      </c>
      <c r="C191" s="345" t="s">
        <v>2</v>
      </c>
      <c r="D191" s="341">
        <v>1300</v>
      </c>
      <c r="E191" s="342"/>
      <c r="F191" s="343">
        <f>SUM(D191*E191)</f>
        <v>0</v>
      </c>
      <c r="H191" s="282"/>
    </row>
    <row r="192" spans="1:8" s="10" customFormat="1" ht="12" customHeight="1">
      <c r="A192" s="23"/>
      <c r="B192" s="24"/>
      <c r="C192" s="42"/>
      <c r="D192" s="28"/>
      <c r="E192" s="108"/>
      <c r="F192" s="108"/>
      <c r="H192" s="282"/>
    </row>
    <row r="193" spans="1:8" s="10" customFormat="1" ht="85.5" customHeight="1">
      <c r="A193" s="23" t="s">
        <v>37</v>
      </c>
      <c r="B193" s="24" t="s">
        <v>434</v>
      </c>
      <c r="C193" s="42"/>
      <c r="D193" s="35"/>
      <c r="E193" s="108"/>
      <c r="F193" s="108"/>
      <c r="H193" s="282"/>
    </row>
    <row r="194" spans="1:6" ht="13.5">
      <c r="A194" s="43"/>
      <c r="B194" s="340" t="s">
        <v>137</v>
      </c>
      <c r="C194" s="345" t="s">
        <v>5</v>
      </c>
      <c r="D194" s="341">
        <v>404</v>
      </c>
      <c r="E194" s="342"/>
      <c r="F194" s="343">
        <f>D194*E194</f>
        <v>0</v>
      </c>
    </row>
    <row r="195" ht="13.5">
      <c r="A195" s="43"/>
    </row>
    <row r="196" spans="1:2" ht="54">
      <c r="A196" s="23" t="s">
        <v>138</v>
      </c>
      <c r="B196" s="24" t="s">
        <v>433</v>
      </c>
    </row>
    <row r="197" spans="1:6" ht="13.5">
      <c r="A197" s="43"/>
      <c r="C197" s="346" t="s">
        <v>5</v>
      </c>
      <c r="D197" s="20">
        <v>404</v>
      </c>
      <c r="F197" s="105">
        <f>D197*E197</f>
        <v>0</v>
      </c>
    </row>
    <row r="198" ht="15" customHeight="1">
      <c r="A198" s="43"/>
    </row>
    <row r="199" spans="1:8" s="3" customFormat="1" ht="15" customHeight="1">
      <c r="A199" s="50" t="s">
        <v>20</v>
      </c>
      <c r="B199" s="255" t="s">
        <v>296</v>
      </c>
      <c r="C199" s="351"/>
      <c r="D199" s="40"/>
      <c r="E199" s="117"/>
      <c r="F199" s="123">
        <f>SUM(F152:F198)</f>
        <v>0</v>
      </c>
      <c r="H199" s="281"/>
    </row>
    <row r="200" spans="1:6" ht="12.75" customHeight="1">
      <c r="A200" s="45"/>
      <c r="B200" s="256"/>
      <c r="F200" s="122"/>
    </row>
    <row r="201" spans="1:6" ht="13.5">
      <c r="A201" s="149" t="s">
        <v>8</v>
      </c>
      <c r="B201" s="252" t="s">
        <v>71</v>
      </c>
      <c r="C201" s="349"/>
      <c r="D201" s="151"/>
      <c r="E201" s="152"/>
      <c r="F201" s="153"/>
    </row>
    <row r="202" spans="1:6" ht="38.25">
      <c r="A202" s="64" t="s">
        <v>49</v>
      </c>
      <c r="B202" s="253" t="s">
        <v>50</v>
      </c>
      <c r="C202" s="89" t="s">
        <v>51</v>
      </c>
      <c r="D202" s="86" t="s">
        <v>52</v>
      </c>
      <c r="E202" s="114" t="s">
        <v>53</v>
      </c>
      <c r="F202" s="65" t="s">
        <v>54</v>
      </c>
    </row>
    <row r="203" spans="1:6" ht="51">
      <c r="A203" s="37"/>
      <c r="B203" s="257" t="s">
        <v>139</v>
      </c>
      <c r="F203" s="122"/>
    </row>
    <row r="204" spans="1:6" ht="66" customHeight="1">
      <c r="A204" s="37"/>
      <c r="B204" s="257" t="s">
        <v>406</v>
      </c>
      <c r="F204" s="122"/>
    </row>
    <row r="205" spans="1:6" ht="12.75" customHeight="1">
      <c r="A205" s="37"/>
      <c r="B205" s="258"/>
      <c r="F205" s="122"/>
    </row>
    <row r="206" spans="1:8" s="10" customFormat="1" ht="27">
      <c r="A206" s="23" t="s">
        <v>30</v>
      </c>
      <c r="B206" s="24" t="s">
        <v>201</v>
      </c>
      <c r="C206" s="42"/>
      <c r="D206" s="35"/>
      <c r="E206" s="108"/>
      <c r="F206" s="108"/>
      <c r="H206" s="282"/>
    </row>
    <row r="207" spans="1:8" s="10" customFormat="1" ht="31.5" customHeight="1">
      <c r="A207" s="51"/>
      <c r="B207" s="24" t="s">
        <v>42</v>
      </c>
      <c r="C207" s="42"/>
      <c r="D207" s="35"/>
      <c r="E207" s="108"/>
      <c r="F207" s="108"/>
      <c r="H207" s="282"/>
    </row>
    <row r="208" spans="1:8" s="11" customFormat="1" ht="12.75" customHeight="1">
      <c r="A208" s="36"/>
      <c r="B208" s="256" t="s">
        <v>407</v>
      </c>
      <c r="C208" s="347"/>
      <c r="D208" s="18"/>
      <c r="E208" s="118"/>
      <c r="F208" s="109"/>
      <c r="H208" s="284"/>
    </row>
    <row r="209" spans="1:8" s="10" customFormat="1" ht="13.5">
      <c r="A209" s="23"/>
      <c r="B209" s="24" t="s">
        <v>39</v>
      </c>
      <c r="C209" s="42"/>
      <c r="D209" s="35"/>
      <c r="E209" s="108"/>
      <c r="F209" s="108"/>
      <c r="H209" s="282"/>
    </row>
    <row r="210" spans="1:8" s="10" customFormat="1" ht="87" customHeight="1">
      <c r="A210" s="24" t="s">
        <v>25</v>
      </c>
      <c r="B210" s="344" t="s">
        <v>239</v>
      </c>
      <c r="C210" s="345" t="s">
        <v>2</v>
      </c>
      <c r="D210" s="341">
        <v>400</v>
      </c>
      <c r="E210" s="342"/>
      <c r="F210" s="343">
        <f>SUM(D210*E210)</f>
        <v>0</v>
      </c>
      <c r="H210" s="282"/>
    </row>
    <row r="211" spans="1:8" s="10" customFormat="1" ht="9.75" customHeight="1">
      <c r="A211" s="24"/>
      <c r="B211" s="24"/>
      <c r="C211" s="42"/>
      <c r="D211" s="20"/>
      <c r="E211" s="108"/>
      <c r="F211" s="108"/>
      <c r="H211" s="282"/>
    </row>
    <row r="212" spans="1:8" s="24" customFormat="1" ht="42.75" customHeight="1">
      <c r="A212" s="24" t="s">
        <v>26</v>
      </c>
      <c r="B212" s="344" t="s">
        <v>199</v>
      </c>
      <c r="C212" s="345" t="s">
        <v>2</v>
      </c>
      <c r="D212" s="341">
        <v>400</v>
      </c>
      <c r="E212" s="342"/>
      <c r="F212" s="343">
        <f>SUM(D212*E212)</f>
        <v>0</v>
      </c>
      <c r="H212" s="280"/>
    </row>
    <row r="213" spans="3:8" s="24" customFormat="1" ht="9.75" customHeight="1">
      <c r="C213" s="42"/>
      <c r="D213" s="20"/>
      <c r="E213" s="110"/>
      <c r="F213" s="110"/>
      <c r="H213" s="280"/>
    </row>
    <row r="214" spans="3:8" s="24" customFormat="1" ht="9.75" customHeight="1">
      <c r="C214" s="42"/>
      <c r="D214" s="20"/>
      <c r="E214" s="110"/>
      <c r="F214" s="110"/>
      <c r="H214" s="280"/>
    </row>
    <row r="215" spans="1:8" s="24" customFormat="1" ht="232.5" customHeight="1">
      <c r="A215" s="24" t="s">
        <v>27</v>
      </c>
      <c r="B215" s="24" t="s">
        <v>587</v>
      </c>
      <c r="C215" s="42"/>
      <c r="D215" s="20"/>
      <c r="E215" s="110"/>
      <c r="F215" s="110"/>
      <c r="H215" s="280"/>
    </row>
    <row r="216" spans="2:8" s="24" customFormat="1" ht="113.25" customHeight="1">
      <c r="B216" s="24" t="s">
        <v>586</v>
      </c>
      <c r="C216" s="49"/>
      <c r="E216" s="110"/>
      <c r="H216" s="280"/>
    </row>
    <row r="217" spans="2:8" s="24" customFormat="1" ht="261.75" customHeight="1">
      <c r="B217" s="24" t="s">
        <v>408</v>
      </c>
      <c r="C217" s="49"/>
      <c r="E217" s="110"/>
      <c r="H217" s="280"/>
    </row>
    <row r="218" spans="2:8" s="24" customFormat="1" ht="12.75" customHeight="1">
      <c r="B218" s="344"/>
      <c r="C218" s="345" t="s">
        <v>2</v>
      </c>
      <c r="D218" s="341">
        <v>400</v>
      </c>
      <c r="E218" s="342"/>
      <c r="F218" s="343">
        <f>SUM(D218*E218)</f>
        <v>0</v>
      </c>
      <c r="H218" s="280"/>
    </row>
    <row r="219" spans="3:8" s="24" customFormat="1" ht="11.25" customHeight="1">
      <c r="C219" s="42"/>
      <c r="D219" s="20"/>
      <c r="E219" s="119"/>
      <c r="F219" s="110"/>
      <c r="H219" s="280"/>
    </row>
    <row r="220" spans="1:8" s="24" customFormat="1" ht="54.75" customHeight="1">
      <c r="A220" s="24" t="s">
        <v>38</v>
      </c>
      <c r="B220" s="344" t="s">
        <v>200</v>
      </c>
      <c r="C220" s="345" t="s">
        <v>2</v>
      </c>
      <c r="D220" s="341">
        <v>400</v>
      </c>
      <c r="E220" s="342"/>
      <c r="F220" s="343">
        <f>SUM(D220*E220)</f>
        <v>0</v>
      </c>
      <c r="H220" s="280"/>
    </row>
    <row r="221" spans="3:8" s="24" customFormat="1" ht="11.25" customHeight="1">
      <c r="C221" s="42"/>
      <c r="D221" s="20"/>
      <c r="E221" s="119"/>
      <c r="F221" s="110"/>
      <c r="H221" s="280"/>
    </row>
    <row r="222" spans="1:8" s="24" customFormat="1" ht="97.5" customHeight="1">
      <c r="A222" s="24" t="s">
        <v>40</v>
      </c>
      <c r="B222" s="24" t="s">
        <v>256</v>
      </c>
      <c r="C222" s="49"/>
      <c r="E222" s="119"/>
      <c r="F222" s="110"/>
      <c r="H222" s="280"/>
    </row>
    <row r="223" spans="2:8" s="24" customFormat="1" ht="26.25" customHeight="1">
      <c r="B223" s="24" t="s">
        <v>384</v>
      </c>
      <c r="C223" s="49"/>
      <c r="E223" s="119"/>
      <c r="F223" s="110"/>
      <c r="H223" s="280"/>
    </row>
    <row r="224" spans="2:8" s="24" customFormat="1" ht="26.25" customHeight="1">
      <c r="B224" s="24" t="s">
        <v>238</v>
      </c>
      <c r="C224" s="49"/>
      <c r="E224" s="119"/>
      <c r="F224" s="110"/>
      <c r="H224" s="280"/>
    </row>
    <row r="225" spans="2:8" s="24" customFormat="1" ht="14.25" customHeight="1">
      <c r="B225" s="344" t="s">
        <v>232</v>
      </c>
      <c r="C225" s="345" t="s">
        <v>2</v>
      </c>
      <c r="D225" s="341">
        <v>388</v>
      </c>
      <c r="E225" s="342"/>
      <c r="F225" s="343">
        <f>SUM(D225*E225)</f>
        <v>0</v>
      </c>
      <c r="H225" s="280"/>
    </row>
    <row r="226" spans="2:8" s="24" customFormat="1" ht="14.25" customHeight="1">
      <c r="B226" s="344" t="s">
        <v>233</v>
      </c>
      <c r="C226" s="345" t="s">
        <v>2</v>
      </c>
      <c r="D226" s="341">
        <v>12</v>
      </c>
      <c r="E226" s="342"/>
      <c r="F226" s="343">
        <f>SUM(D226*E226)</f>
        <v>0</v>
      </c>
      <c r="H226" s="280"/>
    </row>
    <row r="227" spans="3:8" s="24" customFormat="1" ht="9" customHeight="1">
      <c r="C227" s="42"/>
      <c r="D227" s="20"/>
      <c r="E227" s="119"/>
      <c r="F227" s="110"/>
      <c r="H227" s="280"/>
    </row>
    <row r="228" spans="1:8" s="24" customFormat="1" ht="368.25" customHeight="1">
      <c r="A228" s="24" t="s">
        <v>73</v>
      </c>
      <c r="B228" s="24" t="s">
        <v>409</v>
      </c>
      <c r="C228" s="42"/>
      <c r="D228" s="20"/>
      <c r="E228" s="119"/>
      <c r="F228" s="110"/>
      <c r="H228" s="280"/>
    </row>
    <row r="229" spans="2:8" s="24" customFormat="1" ht="153" customHeight="1">
      <c r="B229" s="24" t="s">
        <v>583</v>
      </c>
      <c r="C229" s="42"/>
      <c r="D229" s="20"/>
      <c r="E229" s="119"/>
      <c r="F229" s="110"/>
      <c r="H229" s="280"/>
    </row>
    <row r="230" spans="2:8" s="24" customFormat="1" ht="165.75" customHeight="1">
      <c r="B230" s="24" t="s">
        <v>582</v>
      </c>
      <c r="C230" s="42"/>
      <c r="D230" s="20"/>
      <c r="E230" s="119"/>
      <c r="F230" s="110"/>
      <c r="H230" s="280"/>
    </row>
    <row r="231" spans="2:8" s="24" customFormat="1" ht="15.75" customHeight="1">
      <c r="B231" s="340" t="s">
        <v>221</v>
      </c>
      <c r="C231" s="345" t="s">
        <v>5</v>
      </c>
      <c r="D231" s="341">
        <v>130</v>
      </c>
      <c r="E231" s="342"/>
      <c r="F231" s="343">
        <f>SUM(D231*E231)</f>
        <v>0</v>
      </c>
      <c r="H231" s="280"/>
    </row>
    <row r="232" spans="3:8" s="24" customFormat="1" ht="9.75" customHeight="1">
      <c r="C232" s="42"/>
      <c r="D232" s="20"/>
      <c r="E232" s="110"/>
      <c r="F232" s="110"/>
      <c r="H232" s="280"/>
    </row>
    <row r="233" spans="1:8" s="24" customFormat="1" ht="124.5" customHeight="1">
      <c r="A233" s="24" t="s">
        <v>193</v>
      </c>
      <c r="B233" s="110" t="s">
        <v>410</v>
      </c>
      <c r="C233" s="42"/>
      <c r="D233" s="20"/>
      <c r="E233" s="110"/>
      <c r="F233" s="110"/>
      <c r="H233" s="280"/>
    </row>
    <row r="234" spans="2:8" s="24" customFormat="1" ht="16.5" customHeight="1">
      <c r="B234" s="24" t="s">
        <v>385</v>
      </c>
      <c r="C234" s="42"/>
      <c r="D234" s="20"/>
      <c r="E234" s="110"/>
      <c r="F234" s="110"/>
      <c r="H234" s="280"/>
    </row>
    <row r="235" spans="2:8" s="24" customFormat="1" ht="13.5">
      <c r="B235" s="24" t="s">
        <v>197</v>
      </c>
      <c r="C235" s="345" t="s">
        <v>5</v>
      </c>
      <c r="D235" s="341">
        <v>130</v>
      </c>
      <c r="E235" s="342"/>
      <c r="F235" s="343">
        <f>SUM(D235*E235)</f>
        <v>0</v>
      </c>
      <c r="H235" s="280"/>
    </row>
    <row r="236" spans="2:8" s="24" customFormat="1" ht="13.5">
      <c r="B236" s="24" t="s">
        <v>198</v>
      </c>
      <c r="C236" s="345" t="s">
        <v>5</v>
      </c>
      <c r="D236" s="341">
        <v>130</v>
      </c>
      <c r="E236" s="342"/>
      <c r="F236" s="343">
        <f>SUM(D236*E236)</f>
        <v>0</v>
      </c>
      <c r="H236" s="280"/>
    </row>
    <row r="237" spans="2:8" s="24" customFormat="1" ht="15" customHeight="1">
      <c r="B237" s="24" t="s">
        <v>224</v>
      </c>
      <c r="C237" s="345" t="s">
        <v>5</v>
      </c>
      <c r="D237" s="341">
        <v>130</v>
      </c>
      <c r="E237" s="342"/>
      <c r="F237" s="343">
        <f>SUM(D237*E237)</f>
        <v>0</v>
      </c>
      <c r="H237" s="280"/>
    </row>
    <row r="238" spans="3:8" s="24" customFormat="1" ht="7.5" customHeight="1">
      <c r="C238" s="42"/>
      <c r="D238" s="20"/>
      <c r="E238" s="110"/>
      <c r="F238" s="110"/>
      <c r="H238" s="280"/>
    </row>
    <row r="239" spans="1:8" s="24" customFormat="1" ht="153" customHeight="1">
      <c r="A239" s="24" t="s">
        <v>194</v>
      </c>
      <c r="B239" s="110" t="s">
        <v>411</v>
      </c>
      <c r="C239" s="49"/>
      <c r="E239" s="110"/>
      <c r="F239" s="110"/>
      <c r="H239" s="280"/>
    </row>
    <row r="240" spans="2:8" s="24" customFormat="1" ht="17.25" customHeight="1">
      <c r="B240" s="24" t="s">
        <v>386</v>
      </c>
      <c r="C240" s="49"/>
      <c r="E240" s="110"/>
      <c r="F240" s="110"/>
      <c r="H240" s="280"/>
    </row>
    <row r="241" spans="2:8" s="24" customFormat="1" ht="14.25" customHeight="1">
      <c r="B241" s="85" t="s">
        <v>222</v>
      </c>
      <c r="C241" s="345" t="s">
        <v>5</v>
      </c>
      <c r="D241" s="341">
        <v>13</v>
      </c>
      <c r="E241" s="342"/>
      <c r="F241" s="343">
        <f>SUM(D241*E241)</f>
        <v>0</v>
      </c>
      <c r="H241" s="280"/>
    </row>
    <row r="242" spans="2:8" s="24" customFormat="1" ht="14.25" customHeight="1">
      <c r="B242" s="85" t="s">
        <v>223</v>
      </c>
      <c r="C242" s="345" t="s">
        <v>3</v>
      </c>
      <c r="D242" s="366">
        <v>12</v>
      </c>
      <c r="E242" s="342"/>
      <c r="F242" s="343">
        <f>SUM(D242*E242)</f>
        <v>0</v>
      </c>
      <c r="H242" s="280"/>
    </row>
    <row r="243" spans="3:8" s="24" customFormat="1" ht="8.25" customHeight="1">
      <c r="C243" s="42"/>
      <c r="D243" s="20"/>
      <c r="E243" s="110"/>
      <c r="F243" s="110"/>
      <c r="H243" s="280"/>
    </row>
    <row r="244" spans="1:8" s="24" customFormat="1" ht="327" customHeight="1">
      <c r="A244" s="24" t="s">
        <v>195</v>
      </c>
      <c r="B244" s="110" t="s">
        <v>516</v>
      </c>
      <c r="C244" s="49"/>
      <c r="E244" s="110"/>
      <c r="H244" s="280"/>
    </row>
    <row r="245" spans="3:8" s="24" customFormat="1" ht="17.25" customHeight="1">
      <c r="C245" s="345" t="s">
        <v>5</v>
      </c>
      <c r="D245" s="341">
        <v>130</v>
      </c>
      <c r="E245" s="342"/>
      <c r="F245" s="343">
        <f>SUM(D245*E245)</f>
        <v>0</v>
      </c>
      <c r="H245" s="280"/>
    </row>
    <row r="246" spans="3:8" s="24" customFormat="1" ht="15" customHeight="1">
      <c r="C246" s="42"/>
      <c r="D246" s="20"/>
      <c r="E246" s="110"/>
      <c r="F246" s="110"/>
      <c r="H246" s="280"/>
    </row>
    <row r="247" spans="1:8" s="24" customFormat="1" ht="151.5" customHeight="1">
      <c r="A247" s="24" t="s">
        <v>204</v>
      </c>
      <c r="B247" s="110" t="s">
        <v>412</v>
      </c>
      <c r="C247" s="42"/>
      <c r="D247" s="20"/>
      <c r="E247" s="110"/>
      <c r="F247" s="110"/>
      <c r="H247" s="280"/>
    </row>
    <row r="248" spans="2:8" s="24" customFormat="1" ht="17.25" customHeight="1">
      <c r="B248" s="24" t="s">
        <v>387</v>
      </c>
      <c r="C248" s="42"/>
      <c r="D248" s="20"/>
      <c r="E248" s="110"/>
      <c r="F248" s="110"/>
      <c r="H248" s="280"/>
    </row>
    <row r="249" spans="2:8" s="24" customFormat="1" ht="14.25" customHeight="1">
      <c r="B249" s="24" t="s">
        <v>202</v>
      </c>
      <c r="C249" s="345" t="s">
        <v>3</v>
      </c>
      <c r="D249" s="366">
        <v>2</v>
      </c>
      <c r="E249" s="342"/>
      <c r="F249" s="343">
        <f>SUM(D249*E249)</f>
        <v>0</v>
      </c>
      <c r="H249" s="280"/>
    </row>
    <row r="250" spans="2:8" s="24" customFormat="1" ht="15.75" customHeight="1">
      <c r="B250" s="24" t="s">
        <v>203</v>
      </c>
      <c r="C250" s="345" t="s">
        <v>3</v>
      </c>
      <c r="D250" s="366">
        <v>3</v>
      </c>
      <c r="E250" s="342"/>
      <c r="F250" s="343">
        <f>SUM(D250*E250)</f>
        <v>0</v>
      </c>
      <c r="H250" s="280"/>
    </row>
    <row r="251" spans="3:8" s="24" customFormat="1" ht="12.75" customHeight="1">
      <c r="C251" s="42"/>
      <c r="D251" s="20"/>
      <c r="E251" s="110"/>
      <c r="F251" s="110"/>
      <c r="H251" s="280"/>
    </row>
    <row r="252" spans="1:8" s="24" customFormat="1" ht="54">
      <c r="A252" s="24" t="s">
        <v>219</v>
      </c>
      <c r="B252" s="24" t="s">
        <v>517</v>
      </c>
      <c r="C252" s="345" t="s">
        <v>2</v>
      </c>
      <c r="D252" s="341">
        <v>400</v>
      </c>
      <c r="E252" s="342"/>
      <c r="F252" s="343">
        <f>SUM(D252*E252)</f>
        <v>0</v>
      </c>
      <c r="H252" s="280"/>
    </row>
    <row r="253" spans="3:8" s="24" customFormat="1" ht="15" customHeight="1">
      <c r="C253" s="42"/>
      <c r="D253" s="20"/>
      <c r="E253" s="119"/>
      <c r="F253" s="110"/>
      <c r="H253" s="280"/>
    </row>
    <row r="254" spans="1:8" s="24" customFormat="1" ht="40.5">
      <c r="A254" s="24" t="s">
        <v>220</v>
      </c>
      <c r="B254" s="24" t="s">
        <v>518</v>
      </c>
      <c r="C254" s="345" t="s">
        <v>2</v>
      </c>
      <c r="D254" s="341">
        <v>400</v>
      </c>
      <c r="E254" s="342"/>
      <c r="F254" s="343">
        <f>SUM(D254*E254)</f>
        <v>0</v>
      </c>
      <c r="H254" s="280"/>
    </row>
    <row r="255" spans="3:8" s="24" customFormat="1" ht="11.25" customHeight="1">
      <c r="C255" s="42"/>
      <c r="D255" s="20"/>
      <c r="E255" s="119"/>
      <c r="F255" s="110"/>
      <c r="H255" s="280"/>
    </row>
    <row r="256" spans="1:4" ht="94.5">
      <c r="A256" s="36" t="s">
        <v>234</v>
      </c>
      <c r="B256" s="24" t="s">
        <v>593</v>
      </c>
      <c r="C256" s="353"/>
      <c r="D256" s="1"/>
    </row>
    <row r="257" spans="2:6" ht="15.75" customHeight="1">
      <c r="B257" s="258" t="s">
        <v>308</v>
      </c>
      <c r="C257" s="345" t="s">
        <v>2</v>
      </c>
      <c r="D257" s="341">
        <v>400</v>
      </c>
      <c r="E257" s="342"/>
      <c r="F257" s="343">
        <f>SUM(D257*E257)</f>
        <v>0</v>
      </c>
    </row>
    <row r="258" spans="2:6" ht="14.25" customHeight="1">
      <c r="B258" s="258" t="s">
        <v>307</v>
      </c>
      <c r="C258" s="345" t="s">
        <v>2</v>
      </c>
      <c r="D258" s="341">
        <v>400</v>
      </c>
      <c r="E258" s="342"/>
      <c r="F258" s="343">
        <f>SUM(D258*E258)</f>
        <v>0</v>
      </c>
    </row>
    <row r="259" spans="1:8" s="10" customFormat="1" ht="9" customHeight="1">
      <c r="A259" s="23"/>
      <c r="B259" s="24"/>
      <c r="C259" s="42"/>
      <c r="D259" s="35"/>
      <c r="E259" s="108"/>
      <c r="F259" s="106"/>
      <c r="H259" s="282"/>
    </row>
    <row r="260" spans="1:8" s="24" customFormat="1" ht="136.5" customHeight="1">
      <c r="A260" s="24" t="s">
        <v>235</v>
      </c>
      <c r="B260" s="24" t="s">
        <v>267</v>
      </c>
      <c r="C260" s="49"/>
      <c r="E260" s="119"/>
      <c r="F260" s="106"/>
      <c r="H260" s="280"/>
    </row>
    <row r="261" spans="2:8" s="24" customFormat="1" ht="28.5" customHeight="1">
      <c r="B261" s="24" t="s">
        <v>237</v>
      </c>
      <c r="C261" s="49"/>
      <c r="E261" s="119"/>
      <c r="F261" s="110"/>
      <c r="H261" s="280"/>
    </row>
    <row r="262" spans="2:8" s="24" customFormat="1" ht="14.25" customHeight="1">
      <c r="B262" s="85" t="s">
        <v>215</v>
      </c>
      <c r="C262" s="345" t="s">
        <v>4</v>
      </c>
      <c r="D262" s="341">
        <v>1.2</v>
      </c>
      <c r="E262" s="342"/>
      <c r="F262" s="343">
        <f>SUM(D262*E262)</f>
        <v>0</v>
      </c>
      <c r="H262" s="280"/>
    </row>
    <row r="263" spans="2:8" s="24" customFormat="1" ht="17.25" customHeight="1">
      <c r="B263" s="85" t="s">
        <v>236</v>
      </c>
      <c r="C263" s="345" t="s">
        <v>2</v>
      </c>
      <c r="D263" s="341">
        <v>2.4</v>
      </c>
      <c r="E263" s="342"/>
      <c r="F263" s="343">
        <f>SUM(D263*E263)</f>
        <v>0</v>
      </c>
      <c r="H263" s="280"/>
    </row>
    <row r="264" spans="2:8" s="24" customFormat="1" ht="17.25" customHeight="1">
      <c r="B264" s="85" t="s">
        <v>266</v>
      </c>
      <c r="C264" s="345" t="s">
        <v>106</v>
      </c>
      <c r="D264" s="341">
        <v>200</v>
      </c>
      <c r="E264" s="342"/>
      <c r="F264" s="343">
        <f>SUM(D264*E264)</f>
        <v>0</v>
      </c>
      <c r="H264" s="280"/>
    </row>
    <row r="265" spans="3:8" s="24" customFormat="1" ht="7.5" customHeight="1">
      <c r="C265" s="42"/>
      <c r="D265" s="20"/>
      <c r="E265" s="119"/>
      <c r="F265" s="106"/>
      <c r="H265" s="280"/>
    </row>
    <row r="266" spans="1:4" ht="67.5">
      <c r="A266" s="36" t="s">
        <v>355</v>
      </c>
      <c r="B266" s="24" t="s">
        <v>519</v>
      </c>
      <c r="C266" s="353"/>
      <c r="D266" s="1"/>
    </row>
    <row r="267" spans="2:8" s="24" customFormat="1" ht="13.5" customHeight="1">
      <c r="B267" s="24" t="s">
        <v>388</v>
      </c>
      <c r="C267" s="345" t="s">
        <v>2</v>
      </c>
      <c r="D267" s="341">
        <v>12</v>
      </c>
      <c r="E267" s="342"/>
      <c r="F267" s="343">
        <f>SUM(D267*E267)</f>
        <v>0</v>
      </c>
      <c r="H267" s="280"/>
    </row>
    <row r="268" spans="1:8" s="10" customFormat="1" ht="13.5">
      <c r="A268" s="23"/>
      <c r="B268" s="24"/>
      <c r="C268" s="42"/>
      <c r="D268" s="35"/>
      <c r="E268" s="108"/>
      <c r="F268" s="108"/>
      <c r="H268" s="282"/>
    </row>
    <row r="269" spans="1:8" ht="70.5" customHeight="1">
      <c r="A269" s="36" t="s">
        <v>32</v>
      </c>
      <c r="B269" s="24" t="s">
        <v>358</v>
      </c>
      <c r="C269" s="42"/>
      <c r="D269" s="38"/>
      <c r="H269" s="328"/>
    </row>
    <row r="270" spans="1:8" s="11" customFormat="1" ht="12.75" customHeight="1">
      <c r="A270" s="36"/>
      <c r="B270" s="256" t="s">
        <v>196</v>
      </c>
      <c r="C270" s="347"/>
      <c r="D270" s="18"/>
      <c r="E270" s="118"/>
      <c r="F270" s="109"/>
      <c r="H270" s="284"/>
    </row>
    <row r="271" ht="13.5">
      <c r="B271" s="24" t="s">
        <v>6</v>
      </c>
    </row>
    <row r="272" spans="1:6" ht="124.5" customHeight="1">
      <c r="A272" s="36" t="s">
        <v>25</v>
      </c>
      <c r="B272" s="24" t="s">
        <v>389</v>
      </c>
      <c r="C272" s="345" t="s">
        <v>2</v>
      </c>
      <c r="D272" s="341">
        <v>35</v>
      </c>
      <c r="E272" s="342"/>
      <c r="F272" s="343">
        <f>SUM(D272*E272)</f>
        <v>0</v>
      </c>
    </row>
    <row r="273" spans="1:52" s="17" customFormat="1" ht="18.75" customHeight="1">
      <c r="A273" s="24"/>
      <c r="B273" s="24"/>
      <c r="C273" s="346"/>
      <c r="D273" s="20"/>
      <c r="E273" s="113"/>
      <c r="F273" s="105"/>
      <c r="G273" s="1"/>
      <c r="H273" s="28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6" ht="110.25" customHeight="1">
      <c r="A274" s="36" t="s">
        <v>26</v>
      </c>
      <c r="B274" s="24" t="s">
        <v>390</v>
      </c>
      <c r="C274" s="345" t="s">
        <v>2</v>
      </c>
      <c r="D274" s="341">
        <v>35</v>
      </c>
      <c r="E274" s="342"/>
      <c r="F274" s="343">
        <f>SUM(D274*E274)</f>
        <v>0</v>
      </c>
    </row>
    <row r="275" spans="1:52" s="17" customFormat="1" ht="18.75" customHeight="1">
      <c r="A275" s="24"/>
      <c r="B275" s="24"/>
      <c r="C275" s="346"/>
      <c r="D275" s="20"/>
      <c r="E275" s="113"/>
      <c r="F275" s="105"/>
      <c r="G275" s="1"/>
      <c r="H275" s="28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s="17" customFormat="1" ht="180.75" customHeight="1">
      <c r="A276" s="24"/>
      <c r="B276" s="24" t="s">
        <v>585</v>
      </c>
      <c r="C276" s="346"/>
      <c r="D276" s="20"/>
      <c r="E276" s="113"/>
      <c r="F276" s="105"/>
      <c r="G276" s="1"/>
      <c r="H276" s="285"/>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s="17" customFormat="1" ht="167.25" customHeight="1">
      <c r="A277" s="24" t="s">
        <v>27</v>
      </c>
      <c r="B277" s="24" t="s">
        <v>584</v>
      </c>
      <c r="C277" s="345" t="s">
        <v>2</v>
      </c>
      <c r="D277" s="341">
        <v>35</v>
      </c>
      <c r="E277" s="342"/>
      <c r="F277" s="343">
        <f>SUM(D277*E277)</f>
        <v>0</v>
      </c>
      <c r="G277" s="1"/>
      <c r="H277" s="28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s="17" customFormat="1" ht="18.75" customHeight="1">
      <c r="A278" s="24"/>
      <c r="B278" s="24"/>
      <c r="C278" s="346"/>
      <c r="D278" s="20"/>
      <c r="E278" s="113"/>
      <c r="F278" s="105"/>
      <c r="G278" s="1"/>
      <c r="H278" s="28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s="17" customFormat="1" ht="68.25" customHeight="1">
      <c r="A279" s="24" t="s">
        <v>38</v>
      </c>
      <c r="B279" s="24" t="s">
        <v>391</v>
      </c>
      <c r="C279" s="345" t="s">
        <v>2</v>
      </c>
      <c r="D279" s="341">
        <v>35</v>
      </c>
      <c r="E279" s="342"/>
      <c r="F279" s="343">
        <f>SUM(D279*E279)</f>
        <v>0</v>
      </c>
      <c r="G279" s="1"/>
      <c r="H279" s="28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s="17" customFormat="1" ht="13.5">
      <c r="A280" s="24"/>
      <c r="B280" s="24"/>
      <c r="C280" s="346"/>
      <c r="D280" s="20"/>
      <c r="E280" s="113"/>
      <c r="F280" s="105"/>
      <c r="G280" s="1"/>
      <c r="H280" s="28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s="17" customFormat="1" ht="69" customHeight="1">
      <c r="A281" s="24" t="s">
        <v>40</v>
      </c>
      <c r="B281" s="24" t="s">
        <v>392</v>
      </c>
      <c r="C281" s="345" t="s">
        <v>2</v>
      </c>
      <c r="D281" s="341">
        <v>35</v>
      </c>
      <c r="E281" s="342"/>
      <c r="F281" s="343">
        <f>SUM(D281*E281)</f>
        <v>0</v>
      </c>
      <c r="G281" s="1"/>
      <c r="H281" s="28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s="17" customFormat="1" ht="9.75" customHeight="1">
      <c r="A282" s="24"/>
      <c r="B282" s="24"/>
      <c r="C282" s="346"/>
      <c r="D282" s="20"/>
      <c r="E282" s="105"/>
      <c r="F282" s="105"/>
      <c r="G282" s="1"/>
      <c r="H282" s="28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s="17" customFormat="1" ht="310.5">
      <c r="A283" s="24" t="s">
        <v>73</v>
      </c>
      <c r="B283" s="24" t="s">
        <v>414</v>
      </c>
      <c r="C283" s="353"/>
      <c r="D283" s="1"/>
      <c r="E283" s="2"/>
      <c r="F283" s="1"/>
      <c r="G283" s="1"/>
      <c r="H283" s="28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s="17" customFormat="1" ht="271.5" customHeight="1">
      <c r="A284" s="24"/>
      <c r="B284" s="24" t="s">
        <v>413</v>
      </c>
      <c r="C284" s="345" t="s">
        <v>2</v>
      </c>
      <c r="D284" s="341">
        <v>35</v>
      </c>
      <c r="E284" s="342"/>
      <c r="F284" s="343">
        <f>SUM(D284*E284)</f>
        <v>0</v>
      </c>
      <c r="G284" s="1"/>
      <c r="H284" s="28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41" s="17" customFormat="1" ht="17.25" customHeight="1">
      <c r="A285" s="24"/>
      <c r="B285" s="24"/>
      <c r="C285" s="42"/>
      <c r="D285" s="20"/>
      <c r="E285" s="105"/>
      <c r="F285" s="105"/>
      <c r="G285" s="1"/>
      <c r="H285" s="28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row>
    <row r="286" spans="1:41" s="17" customFormat="1" ht="178.5" customHeight="1">
      <c r="A286" s="24" t="s">
        <v>193</v>
      </c>
      <c r="B286" s="24" t="s">
        <v>520</v>
      </c>
      <c r="C286" s="345" t="s">
        <v>5</v>
      </c>
      <c r="D286" s="341">
        <v>30</v>
      </c>
      <c r="E286" s="342"/>
      <c r="F286" s="343">
        <f>SUM(D286*E286)</f>
        <v>0</v>
      </c>
      <c r="G286" s="1"/>
      <c r="H286" s="28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row>
    <row r="287" spans="1:41" s="17" customFormat="1" ht="8.25" customHeight="1">
      <c r="A287" s="24"/>
      <c r="B287" s="24"/>
      <c r="C287" s="42"/>
      <c r="D287" s="20"/>
      <c r="E287" s="105"/>
      <c r="F287" s="105"/>
      <c r="G287" s="1"/>
      <c r="H287" s="28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row>
    <row r="288" spans="1:41" s="17" customFormat="1" ht="54">
      <c r="A288" s="24" t="s">
        <v>194</v>
      </c>
      <c r="B288" s="24" t="s">
        <v>415</v>
      </c>
      <c r="C288" s="345" t="s">
        <v>2</v>
      </c>
      <c r="D288" s="341">
        <v>35</v>
      </c>
      <c r="E288" s="342"/>
      <c r="F288" s="343">
        <f>SUM(D288*E288)</f>
        <v>0</v>
      </c>
      <c r="G288" s="1"/>
      <c r="H288" s="28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row>
    <row r="289" spans="1:41" s="17" customFormat="1" ht="18.75" customHeight="1">
      <c r="A289" s="24"/>
      <c r="B289" s="24"/>
      <c r="C289" s="42"/>
      <c r="D289" s="20"/>
      <c r="E289" s="105"/>
      <c r="F289" s="105"/>
      <c r="G289" s="1"/>
      <c r="H289" s="28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row>
    <row r="290" spans="1:41" s="17" customFormat="1" ht="100.5" customHeight="1">
      <c r="A290" s="24" t="s">
        <v>195</v>
      </c>
      <c r="B290" s="24" t="s">
        <v>416</v>
      </c>
      <c r="C290" s="346"/>
      <c r="D290" s="20"/>
      <c r="E290" s="105"/>
      <c r="F290" s="105"/>
      <c r="G290" s="1"/>
      <c r="H290" s="28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row>
    <row r="291" spans="1:41" s="17" customFormat="1" ht="13.5" customHeight="1">
      <c r="A291" s="24"/>
      <c r="B291" s="24" t="s">
        <v>268</v>
      </c>
      <c r="C291" s="345" t="s">
        <v>5</v>
      </c>
      <c r="D291" s="341">
        <v>30</v>
      </c>
      <c r="E291" s="342"/>
      <c r="F291" s="343">
        <f>SUM(D291*E291)</f>
        <v>0</v>
      </c>
      <c r="G291" s="1"/>
      <c r="H291" s="28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row>
    <row r="292" spans="1:41" s="17" customFormat="1" ht="15" customHeight="1">
      <c r="A292" s="24"/>
      <c r="B292" s="24" t="s">
        <v>225</v>
      </c>
      <c r="C292" s="345" t="s">
        <v>5</v>
      </c>
      <c r="D292" s="341">
        <v>30</v>
      </c>
      <c r="E292" s="342"/>
      <c r="F292" s="343">
        <f>SUM(D292*E292)</f>
        <v>0</v>
      </c>
      <c r="G292" s="1"/>
      <c r="H292" s="28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row>
    <row r="293" spans="1:41" s="17" customFormat="1" ht="14.25" customHeight="1">
      <c r="A293" s="24"/>
      <c r="B293" s="24" t="s">
        <v>226</v>
      </c>
      <c r="C293" s="345" t="s">
        <v>5</v>
      </c>
      <c r="D293" s="341">
        <v>40</v>
      </c>
      <c r="E293" s="342"/>
      <c r="F293" s="343">
        <f>SUM(D293*E293)</f>
        <v>0</v>
      </c>
      <c r="G293" s="1"/>
      <c r="H293" s="28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row>
    <row r="294" spans="1:41" s="17" customFormat="1" ht="10.5" customHeight="1">
      <c r="A294" s="24"/>
      <c r="B294" s="24"/>
      <c r="C294" s="346"/>
      <c r="D294" s="20"/>
      <c r="E294" s="105"/>
      <c r="F294" s="105"/>
      <c r="G294" s="1"/>
      <c r="H294" s="28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row>
    <row r="296" spans="1:242" ht="13.5">
      <c r="A296" s="39" t="s">
        <v>8</v>
      </c>
      <c r="B296" s="255" t="s">
        <v>72</v>
      </c>
      <c r="C296" s="351"/>
      <c r="D296" s="40"/>
      <c r="E296" s="115"/>
      <c r="F296" s="121">
        <f>SUM(F204:F295)</f>
        <v>0</v>
      </c>
      <c r="IH296" s="6">
        <f>SUM(F296:IG296)</f>
        <v>0</v>
      </c>
    </row>
    <row r="297" ht="13.5">
      <c r="A297" s="37"/>
    </row>
    <row r="298" spans="1:8" ht="13.5">
      <c r="A298" s="37"/>
      <c r="H298" s="285"/>
    </row>
    <row r="299" spans="1:8" ht="13.5">
      <c r="A299" s="37"/>
      <c r="H299" s="285"/>
    </row>
    <row r="300" spans="1:8" ht="13.5">
      <c r="A300" s="37"/>
      <c r="H300" s="285"/>
    </row>
    <row r="301" spans="1:8" ht="13.5">
      <c r="A301" s="37"/>
      <c r="H301" s="285"/>
    </row>
    <row r="302" spans="1:6" ht="13.5">
      <c r="A302" s="149" t="s">
        <v>7</v>
      </c>
      <c r="B302" s="252" t="s">
        <v>9</v>
      </c>
      <c r="C302" s="349"/>
      <c r="D302" s="151"/>
      <c r="E302" s="152"/>
      <c r="F302" s="153"/>
    </row>
    <row r="303" spans="1:6" ht="27.75" customHeight="1">
      <c r="A303" s="64" t="s">
        <v>49</v>
      </c>
      <c r="B303" s="253" t="s">
        <v>50</v>
      </c>
      <c r="C303" s="89" t="s">
        <v>51</v>
      </c>
      <c r="D303" s="86" t="s">
        <v>52</v>
      </c>
      <c r="E303" s="114" t="s">
        <v>53</v>
      </c>
      <c r="F303" s="65" t="s">
        <v>54</v>
      </c>
    </row>
    <row r="304" spans="1:8" s="32" customFormat="1" ht="28.5" customHeight="1">
      <c r="A304" s="47"/>
      <c r="B304" s="30" t="s">
        <v>140</v>
      </c>
      <c r="C304" s="352"/>
      <c r="D304" s="61"/>
      <c r="E304" s="116"/>
      <c r="F304" s="107"/>
      <c r="H304" s="283"/>
    </row>
    <row r="305" spans="1:6" ht="13.5">
      <c r="A305" s="37"/>
      <c r="B305" s="256"/>
      <c r="F305" s="122"/>
    </row>
    <row r="306" spans="1:2" ht="60.75" customHeight="1">
      <c r="A306" s="36" t="s">
        <v>30</v>
      </c>
      <c r="B306" s="24" t="s">
        <v>127</v>
      </c>
    </row>
    <row r="307" ht="13.5">
      <c r="B307" s="24" t="s">
        <v>23</v>
      </c>
    </row>
    <row r="308" spans="1:6" ht="13.5">
      <c r="A308" s="43" t="s">
        <v>25</v>
      </c>
      <c r="B308" s="24" t="s">
        <v>74</v>
      </c>
      <c r="C308" s="345" t="s">
        <v>5</v>
      </c>
      <c r="D308" s="341">
        <v>100</v>
      </c>
      <c r="E308" s="342"/>
      <c r="F308" s="343">
        <f>D308*E308</f>
        <v>0</v>
      </c>
    </row>
    <row r="309" spans="1:6" ht="13.5">
      <c r="A309" s="43" t="s">
        <v>26</v>
      </c>
      <c r="B309" s="24" t="s">
        <v>128</v>
      </c>
      <c r="C309" s="345" t="s">
        <v>5</v>
      </c>
      <c r="D309" s="341">
        <v>25</v>
      </c>
      <c r="E309" s="342"/>
      <c r="F309" s="343">
        <f>D309*E309</f>
        <v>0</v>
      </c>
    </row>
    <row r="310" spans="1:6" ht="13.5">
      <c r="A310" s="43" t="s">
        <v>27</v>
      </c>
      <c r="B310" s="24" t="s">
        <v>75</v>
      </c>
      <c r="C310" s="345" t="s">
        <v>5</v>
      </c>
      <c r="D310" s="341">
        <v>30</v>
      </c>
      <c r="E310" s="342"/>
      <c r="F310" s="343">
        <f>D310*E310</f>
        <v>0</v>
      </c>
    </row>
    <row r="311" spans="1:6" ht="13.5">
      <c r="A311" s="43" t="s">
        <v>38</v>
      </c>
      <c r="B311" s="24" t="s">
        <v>76</v>
      </c>
      <c r="C311" s="345" t="s">
        <v>5</v>
      </c>
      <c r="D311" s="341">
        <v>4</v>
      </c>
      <c r="E311" s="342"/>
      <c r="F311" s="343">
        <f>D311*E311</f>
        <v>0</v>
      </c>
    </row>
    <row r="312" spans="1:8" ht="13.5">
      <c r="A312" s="43" t="s">
        <v>40</v>
      </c>
      <c r="B312" s="24" t="s">
        <v>588</v>
      </c>
      <c r="C312" s="345" t="s">
        <v>5</v>
      </c>
      <c r="D312" s="341">
        <v>3</v>
      </c>
      <c r="E312" s="342"/>
      <c r="F312" s="343">
        <f>D312*E312</f>
        <v>0</v>
      </c>
      <c r="H312" s="285"/>
    </row>
    <row r="314" spans="1:242" ht="13.5">
      <c r="A314" s="39" t="s">
        <v>7</v>
      </c>
      <c r="B314" s="255" t="s">
        <v>10</v>
      </c>
      <c r="C314" s="351"/>
      <c r="D314" s="40"/>
      <c r="E314" s="115"/>
      <c r="F314" s="121">
        <f>SUM(F306:F313)</f>
        <v>0</v>
      </c>
      <c r="IH314" s="6">
        <f>SUM(F314:IG314)</f>
        <v>0</v>
      </c>
    </row>
    <row r="315" spans="1:242" ht="13.5">
      <c r="A315" s="45"/>
      <c r="B315" s="256"/>
      <c r="F315" s="122"/>
      <c r="IH315" s="6"/>
    </row>
    <row r="316" spans="1:242" ht="13.5">
      <c r="A316" s="45"/>
      <c r="B316" s="256"/>
      <c r="F316" s="122"/>
      <c r="IH316" s="6"/>
    </row>
    <row r="317" spans="1:6" ht="15">
      <c r="A317" s="155" t="s">
        <v>360</v>
      </c>
      <c r="B317" s="251" t="s">
        <v>43</v>
      </c>
      <c r="C317" s="354"/>
      <c r="D317" s="156"/>
      <c r="E317" s="157"/>
      <c r="F317" s="158"/>
    </row>
    <row r="319" spans="1:6" ht="13.5">
      <c r="A319" s="149" t="s">
        <v>16</v>
      </c>
      <c r="B319" s="252" t="s">
        <v>141</v>
      </c>
      <c r="C319" s="349"/>
      <c r="D319" s="151"/>
      <c r="E319" s="152"/>
      <c r="F319" s="153"/>
    </row>
    <row r="320" spans="1:6" ht="38.25">
      <c r="A320" s="64" t="s">
        <v>49</v>
      </c>
      <c r="B320" s="253" t="s">
        <v>50</v>
      </c>
      <c r="C320" s="89" t="s">
        <v>51</v>
      </c>
      <c r="D320" s="86" t="s">
        <v>52</v>
      </c>
      <c r="E320" s="114" t="s">
        <v>53</v>
      </c>
      <c r="F320" s="65" t="s">
        <v>54</v>
      </c>
    </row>
    <row r="321" ht="13.5">
      <c r="B321" s="257" t="s">
        <v>44</v>
      </c>
    </row>
    <row r="322" spans="2:8" ht="318.75">
      <c r="B322" s="257" t="s">
        <v>594</v>
      </c>
      <c r="H322" s="282"/>
    </row>
    <row r="323" spans="2:8" ht="180.75" customHeight="1">
      <c r="B323" s="257" t="s">
        <v>459</v>
      </c>
      <c r="H323" s="282"/>
    </row>
    <row r="324" spans="2:8" ht="12" customHeight="1">
      <c r="B324" s="329" t="s">
        <v>446</v>
      </c>
      <c r="H324" s="282"/>
    </row>
    <row r="325" spans="2:8" ht="271.5" customHeight="1">
      <c r="B325" s="257" t="s">
        <v>460</v>
      </c>
      <c r="H325" s="282"/>
    </row>
    <row r="326" spans="2:8" ht="72" customHeight="1">
      <c r="B326" s="257" t="s">
        <v>453</v>
      </c>
      <c r="H326" s="282"/>
    </row>
    <row r="327" spans="2:8" ht="63.75">
      <c r="B327" s="257" t="s">
        <v>596</v>
      </c>
      <c r="H327" s="282"/>
    </row>
    <row r="328" spans="2:8" ht="11.25" customHeight="1">
      <c r="B328" s="329" t="s">
        <v>454</v>
      </c>
      <c r="H328" s="282"/>
    </row>
    <row r="329" spans="2:8" ht="15.75" customHeight="1">
      <c r="B329" s="329" t="s">
        <v>455</v>
      </c>
      <c r="H329" s="282"/>
    </row>
    <row r="330" spans="2:8" ht="16.5" customHeight="1">
      <c r="B330" s="329" t="s">
        <v>456</v>
      </c>
      <c r="H330" s="282"/>
    </row>
    <row r="331" spans="2:8" ht="16.5" customHeight="1">
      <c r="B331" s="329" t="s">
        <v>457</v>
      </c>
      <c r="H331" s="282"/>
    </row>
    <row r="332" spans="2:8" ht="15" customHeight="1">
      <c r="B332" s="329" t="s">
        <v>458</v>
      </c>
      <c r="H332" s="282"/>
    </row>
    <row r="333" spans="2:8" ht="15" customHeight="1">
      <c r="B333" s="329" t="s">
        <v>447</v>
      </c>
      <c r="H333" s="282"/>
    </row>
    <row r="334" spans="2:8" ht="265.5" customHeight="1">
      <c r="B334" s="257" t="s">
        <v>448</v>
      </c>
      <c r="H334" s="282"/>
    </row>
    <row r="335" spans="2:8" ht="18.75" customHeight="1">
      <c r="B335" s="329" t="s">
        <v>449</v>
      </c>
      <c r="H335" s="282"/>
    </row>
    <row r="336" spans="2:8" ht="360" customHeight="1">
      <c r="B336" s="257" t="s">
        <v>461</v>
      </c>
      <c r="H336" s="282"/>
    </row>
    <row r="337" spans="2:8" ht="15" customHeight="1">
      <c r="B337" s="329" t="s">
        <v>450</v>
      </c>
      <c r="H337" s="282"/>
    </row>
    <row r="338" spans="2:8" ht="162.75" customHeight="1">
      <c r="B338" s="257" t="s">
        <v>451</v>
      </c>
      <c r="H338" s="282"/>
    </row>
    <row r="339" spans="2:8" ht="15" customHeight="1">
      <c r="B339" s="329" t="s">
        <v>452</v>
      </c>
      <c r="H339" s="282"/>
    </row>
    <row r="340" spans="2:11" ht="293.25">
      <c r="B340" s="257" t="s">
        <v>597</v>
      </c>
      <c r="H340" s="24"/>
      <c r="K340" s="332"/>
    </row>
    <row r="341" spans="2:8" ht="131.25" customHeight="1">
      <c r="B341" s="257" t="s">
        <v>486</v>
      </c>
      <c r="H341" s="24"/>
    </row>
    <row r="342" spans="2:8" ht="191.25">
      <c r="B342" s="257" t="s">
        <v>487</v>
      </c>
      <c r="H342" s="24"/>
    </row>
    <row r="343" ht="15.75" customHeight="1">
      <c r="B343" s="329" t="s">
        <v>462</v>
      </c>
    </row>
    <row r="344" ht="102">
      <c r="B344" s="257" t="s">
        <v>590</v>
      </c>
    </row>
    <row r="345" ht="13.5" customHeight="1">
      <c r="B345" s="329" t="s">
        <v>463</v>
      </c>
    </row>
    <row r="346" ht="408">
      <c r="B346" s="257" t="s">
        <v>465</v>
      </c>
    </row>
    <row r="347" ht="156.75" customHeight="1">
      <c r="B347" s="257" t="s">
        <v>464</v>
      </c>
    </row>
    <row r="348" ht="29.25" customHeight="1">
      <c r="B348" s="259" t="s">
        <v>244</v>
      </c>
    </row>
    <row r="349" ht="15.75" customHeight="1">
      <c r="B349" s="259" t="s">
        <v>240</v>
      </c>
    </row>
    <row r="351" spans="1:2" ht="409.5">
      <c r="A351" s="36" t="s">
        <v>30</v>
      </c>
      <c r="B351" s="24" t="s">
        <v>591</v>
      </c>
    </row>
    <row r="352" spans="2:8" ht="31.5" customHeight="1">
      <c r="B352" s="24" t="s">
        <v>527</v>
      </c>
      <c r="H352" s="316"/>
    </row>
    <row r="353" spans="2:8" ht="42" customHeight="1">
      <c r="B353" s="24" t="s">
        <v>484</v>
      </c>
      <c r="D353" s="63"/>
      <c r="H353" s="282"/>
    </row>
    <row r="354" spans="2:4" ht="12.75" customHeight="1">
      <c r="B354" s="24" t="s">
        <v>241</v>
      </c>
      <c r="D354" s="63"/>
    </row>
    <row r="355" spans="2:4" ht="59.25" customHeight="1">
      <c r="B355" s="24" t="s">
        <v>304</v>
      </c>
      <c r="D355" s="63"/>
    </row>
    <row r="356" spans="1:6" ht="12.75" customHeight="1">
      <c r="A356" s="43"/>
      <c r="B356" s="260" t="s">
        <v>84</v>
      </c>
      <c r="C356" s="345" t="s">
        <v>3</v>
      </c>
      <c r="D356" s="366">
        <v>1</v>
      </c>
      <c r="E356" s="342"/>
      <c r="F356" s="343">
        <f>D356*E356</f>
        <v>0</v>
      </c>
    </row>
    <row r="357" spans="1:4" ht="12.75" customHeight="1">
      <c r="A357" s="43"/>
      <c r="B357" s="261"/>
      <c r="D357" s="63"/>
    </row>
    <row r="358" spans="1:4" ht="175.5">
      <c r="A358" s="36" t="s">
        <v>32</v>
      </c>
      <c r="B358" s="24" t="s">
        <v>305</v>
      </c>
      <c r="D358" s="63"/>
    </row>
    <row r="359" spans="2:4" ht="27">
      <c r="B359" s="24" t="s">
        <v>559</v>
      </c>
      <c r="D359" s="63"/>
    </row>
    <row r="360" spans="2:4" ht="55.5" customHeight="1">
      <c r="B360" s="24" t="s">
        <v>306</v>
      </c>
      <c r="D360" s="63"/>
    </row>
    <row r="361" spans="2:8" ht="40.5">
      <c r="B361" s="24" t="s">
        <v>528</v>
      </c>
      <c r="D361" s="63"/>
      <c r="H361" s="282"/>
    </row>
    <row r="362" spans="2:4" ht="12.75" customHeight="1">
      <c r="B362" s="24" t="s">
        <v>241</v>
      </c>
      <c r="D362" s="63"/>
    </row>
    <row r="363" spans="2:4" ht="13.5">
      <c r="B363" s="24" t="s">
        <v>77</v>
      </c>
      <c r="D363" s="63"/>
    </row>
    <row r="364" spans="2:6" ht="12.75" customHeight="1">
      <c r="B364" s="260" t="s">
        <v>83</v>
      </c>
      <c r="C364" s="345" t="s">
        <v>3</v>
      </c>
      <c r="D364" s="366">
        <v>1</v>
      </c>
      <c r="E364" s="342"/>
      <c r="F364" s="343">
        <f>D364*E364</f>
        <v>0</v>
      </c>
    </row>
    <row r="365" spans="2:8" ht="12.75" customHeight="1">
      <c r="B365" s="262"/>
      <c r="D365" s="63"/>
      <c r="H365" s="1"/>
    </row>
    <row r="366" spans="1:4" ht="72.75" customHeight="1">
      <c r="A366" s="36" t="s">
        <v>0</v>
      </c>
      <c r="B366" s="24" t="s">
        <v>466</v>
      </c>
      <c r="D366" s="63"/>
    </row>
    <row r="367" spans="2:4" ht="30.75" customHeight="1">
      <c r="B367" s="24" t="s">
        <v>560</v>
      </c>
      <c r="C367" s="353"/>
      <c r="D367" s="63"/>
    </row>
    <row r="368" spans="2:4" ht="27">
      <c r="B368" s="24" t="s">
        <v>78</v>
      </c>
      <c r="C368" s="353"/>
      <c r="D368" s="63"/>
    </row>
    <row r="369" spans="2:4" ht="44.25" customHeight="1">
      <c r="B369" s="24" t="s">
        <v>524</v>
      </c>
      <c r="C369" s="353"/>
      <c r="D369" s="63"/>
    </row>
    <row r="370" spans="2:11" ht="108">
      <c r="B370" s="24" t="s">
        <v>546</v>
      </c>
      <c r="C370" s="355"/>
      <c r="D370" s="63"/>
      <c r="H370" s="282"/>
      <c r="K370" s="24"/>
    </row>
    <row r="371" spans="2:4" ht="13.5">
      <c r="B371" s="24" t="s">
        <v>242</v>
      </c>
      <c r="D371" s="63"/>
    </row>
    <row r="372" spans="2:4" ht="13.5">
      <c r="B372" s="24" t="s">
        <v>77</v>
      </c>
      <c r="D372" s="63"/>
    </row>
    <row r="373" spans="2:6" ht="13.5">
      <c r="B373" s="260" t="s">
        <v>82</v>
      </c>
      <c r="C373" s="345" t="s">
        <v>3</v>
      </c>
      <c r="D373" s="366">
        <v>5</v>
      </c>
      <c r="E373" s="342"/>
      <c r="F373" s="343">
        <f>D373*E373</f>
        <v>0</v>
      </c>
    </row>
    <row r="374" spans="2:6" ht="15.75" customHeight="1">
      <c r="B374" s="261" t="s">
        <v>269</v>
      </c>
      <c r="C374" s="345" t="s">
        <v>3</v>
      </c>
      <c r="D374" s="366">
        <v>5</v>
      </c>
      <c r="E374" s="342"/>
      <c r="F374" s="343">
        <f>D374*E374</f>
        <v>0</v>
      </c>
    </row>
    <row r="375" spans="2:4" ht="12" customHeight="1">
      <c r="B375" s="262"/>
      <c r="D375" s="63"/>
    </row>
    <row r="376" spans="1:4" ht="96" customHeight="1">
      <c r="A376" s="36" t="s">
        <v>33</v>
      </c>
      <c r="B376" s="24" t="s">
        <v>467</v>
      </c>
      <c r="D376" s="63"/>
    </row>
    <row r="377" spans="2:4" ht="28.5" customHeight="1">
      <c r="B377" s="24" t="s">
        <v>529</v>
      </c>
      <c r="D377" s="63"/>
    </row>
    <row r="378" spans="2:4" ht="47.25" customHeight="1">
      <c r="B378" s="24" t="s">
        <v>524</v>
      </c>
      <c r="D378" s="63"/>
    </row>
    <row r="379" spans="2:11" ht="197.25" customHeight="1">
      <c r="B379" s="24" t="s">
        <v>530</v>
      </c>
      <c r="D379" s="63"/>
      <c r="H379" s="282"/>
      <c r="K379" s="332"/>
    </row>
    <row r="380" spans="2:4" ht="13.5">
      <c r="B380" s="24" t="s">
        <v>227</v>
      </c>
      <c r="D380" s="63"/>
    </row>
    <row r="381" spans="2:4" ht="13.5">
      <c r="B381" s="24" t="s">
        <v>77</v>
      </c>
      <c r="D381" s="63"/>
    </row>
    <row r="382" spans="2:6" ht="15" customHeight="1">
      <c r="B382" s="260" t="s">
        <v>270</v>
      </c>
      <c r="C382" s="345" t="s">
        <v>3</v>
      </c>
      <c r="D382" s="366">
        <v>1</v>
      </c>
      <c r="E382" s="342"/>
      <c r="F382" s="343">
        <f>D382*E382</f>
        <v>0</v>
      </c>
    </row>
    <row r="383" spans="2:6" ht="13.5">
      <c r="B383" s="261" t="s">
        <v>521</v>
      </c>
      <c r="C383" s="345" t="s">
        <v>3</v>
      </c>
      <c r="D383" s="366">
        <v>1</v>
      </c>
      <c r="E383" s="342"/>
      <c r="F383" s="343">
        <f>D383*E383</f>
        <v>0</v>
      </c>
    </row>
    <row r="384" spans="2:4" ht="13.5">
      <c r="B384" s="261"/>
      <c r="D384" s="63"/>
    </row>
    <row r="385" spans="1:4" ht="153" customHeight="1">
      <c r="A385" s="36" t="s">
        <v>34</v>
      </c>
      <c r="B385" s="24" t="s">
        <v>468</v>
      </c>
      <c r="D385" s="63"/>
    </row>
    <row r="386" spans="2:4" ht="30.75" customHeight="1">
      <c r="B386" s="24" t="s">
        <v>534</v>
      </c>
      <c r="D386" s="63"/>
    </row>
    <row r="387" spans="2:4" ht="56.25" customHeight="1">
      <c r="B387" s="24" t="s">
        <v>435</v>
      </c>
      <c r="D387" s="63"/>
    </row>
    <row r="388" spans="2:4" ht="27">
      <c r="B388" s="24" t="s">
        <v>173</v>
      </c>
      <c r="D388" s="63"/>
    </row>
    <row r="389" spans="2:4" ht="43.5" customHeight="1">
      <c r="B389" s="24" t="s">
        <v>524</v>
      </c>
      <c r="D389" s="63"/>
    </row>
    <row r="390" spans="2:4" ht="54">
      <c r="B390" s="24" t="s">
        <v>569</v>
      </c>
      <c r="D390" s="63"/>
    </row>
    <row r="391" spans="2:11" ht="67.5">
      <c r="B391" s="24" t="s">
        <v>531</v>
      </c>
      <c r="D391" s="63"/>
      <c r="H391" s="282"/>
      <c r="K391" s="332"/>
    </row>
    <row r="392" spans="2:4" ht="13.5">
      <c r="B392" s="24" t="s">
        <v>242</v>
      </c>
      <c r="D392" s="63"/>
    </row>
    <row r="393" spans="2:11" ht="189">
      <c r="B393" s="24" t="s">
        <v>532</v>
      </c>
      <c r="D393" s="63"/>
      <c r="H393" s="282"/>
      <c r="K393" s="332"/>
    </row>
    <row r="394" spans="2:4" ht="13.5">
      <c r="B394" s="24" t="s">
        <v>227</v>
      </c>
      <c r="D394" s="63"/>
    </row>
    <row r="395" spans="2:4" ht="13.5">
      <c r="B395" s="24" t="s">
        <v>77</v>
      </c>
      <c r="D395" s="63"/>
    </row>
    <row r="396" spans="2:6" ht="13.5">
      <c r="B396" s="260" t="s">
        <v>81</v>
      </c>
      <c r="C396" s="345" t="s">
        <v>3</v>
      </c>
      <c r="D396" s="366">
        <v>1</v>
      </c>
      <c r="E396" s="342"/>
      <c r="F396" s="343">
        <f>D396*E396</f>
        <v>0</v>
      </c>
    </row>
    <row r="397" spans="2:6" ht="13.5">
      <c r="B397" s="260" t="s">
        <v>174</v>
      </c>
      <c r="C397" s="345" t="s">
        <v>3</v>
      </c>
      <c r="D397" s="366">
        <v>1</v>
      </c>
      <c r="E397" s="342"/>
      <c r="F397" s="343">
        <f>D397*E397</f>
        <v>0</v>
      </c>
    </row>
    <row r="398" spans="2:6" ht="13.5">
      <c r="B398" s="261" t="s">
        <v>523</v>
      </c>
      <c r="C398" s="345" t="s">
        <v>3</v>
      </c>
      <c r="D398" s="366">
        <v>1</v>
      </c>
      <c r="E398" s="342"/>
      <c r="F398" s="343">
        <f>D398*E398</f>
        <v>0</v>
      </c>
    </row>
    <row r="399" spans="2:6" ht="14.25" customHeight="1">
      <c r="B399" s="261" t="s">
        <v>522</v>
      </c>
      <c r="C399" s="345" t="s">
        <v>3</v>
      </c>
      <c r="D399" s="366">
        <v>1</v>
      </c>
      <c r="E399" s="342"/>
      <c r="F399" s="343">
        <f>D399*E399</f>
        <v>0</v>
      </c>
    </row>
    <row r="400" spans="2:4" ht="13.5">
      <c r="B400" s="261"/>
      <c r="D400" s="63"/>
    </row>
    <row r="401" spans="1:4" ht="57.75" customHeight="1">
      <c r="A401" s="36" t="s">
        <v>35</v>
      </c>
      <c r="B401" s="24" t="s">
        <v>469</v>
      </c>
      <c r="D401" s="63"/>
    </row>
    <row r="402" spans="2:4" ht="28.5">
      <c r="B402" s="24" t="s">
        <v>525</v>
      </c>
      <c r="D402" s="63"/>
    </row>
    <row r="403" spans="2:4" ht="31.5" customHeight="1">
      <c r="B403" s="24" t="s">
        <v>79</v>
      </c>
      <c r="D403" s="63"/>
    </row>
    <row r="404" spans="2:4" ht="43.5" customHeight="1">
      <c r="B404" s="24" t="s">
        <v>538</v>
      </c>
      <c r="D404" s="63"/>
    </row>
    <row r="405" spans="2:11" ht="111.75" customHeight="1">
      <c r="B405" s="24" t="s">
        <v>536</v>
      </c>
      <c r="D405" s="63"/>
      <c r="H405" s="282"/>
      <c r="K405" s="332"/>
    </row>
    <row r="406" spans="2:4" ht="13.5">
      <c r="B406" s="24" t="s">
        <v>242</v>
      </c>
      <c r="D406" s="63"/>
    </row>
    <row r="407" spans="2:4" ht="13.5">
      <c r="B407" s="24" t="s">
        <v>77</v>
      </c>
      <c r="D407" s="63"/>
    </row>
    <row r="408" spans="2:6" ht="13.5">
      <c r="B408" s="256" t="s">
        <v>488</v>
      </c>
      <c r="C408" s="345" t="s">
        <v>3</v>
      </c>
      <c r="D408" s="366">
        <v>3</v>
      </c>
      <c r="E408" s="342"/>
      <c r="F408" s="343">
        <f>D408*E408</f>
        <v>0</v>
      </c>
    </row>
    <row r="409" spans="2:6" ht="25.5">
      <c r="B409" s="256" t="s">
        <v>489</v>
      </c>
      <c r="C409" s="345" t="s">
        <v>3</v>
      </c>
      <c r="D409" s="366">
        <v>2</v>
      </c>
      <c r="E409" s="342"/>
      <c r="F409" s="343">
        <f>D409*E409</f>
        <v>0</v>
      </c>
    </row>
    <row r="410" spans="2:6" ht="13.5">
      <c r="B410" s="261" t="s">
        <v>526</v>
      </c>
      <c r="C410" s="345" t="s">
        <v>3</v>
      </c>
      <c r="D410" s="366">
        <v>5</v>
      </c>
      <c r="E410" s="342"/>
      <c r="F410" s="343">
        <f>D410*E410</f>
        <v>0</v>
      </c>
    </row>
    <row r="411" spans="2:4" ht="13.5">
      <c r="B411" s="261"/>
      <c r="C411" s="42"/>
      <c r="D411" s="63"/>
    </row>
    <row r="412" spans="1:4" ht="54" customHeight="1">
      <c r="A412" s="36" t="s">
        <v>36</v>
      </c>
      <c r="B412" s="24" t="s">
        <v>469</v>
      </c>
      <c r="D412" s="63"/>
    </row>
    <row r="413" spans="2:4" ht="27">
      <c r="B413" s="24" t="s">
        <v>533</v>
      </c>
      <c r="D413" s="63"/>
    </row>
    <row r="414" spans="2:4" ht="27">
      <c r="B414" s="24" t="s">
        <v>79</v>
      </c>
      <c r="D414" s="63"/>
    </row>
    <row r="415" spans="2:4" ht="40.5">
      <c r="B415" s="24" t="s">
        <v>524</v>
      </c>
      <c r="D415" s="63"/>
    </row>
    <row r="416" spans="2:11" ht="112.5" customHeight="1">
      <c r="B416" s="24" t="s">
        <v>485</v>
      </c>
      <c r="D416" s="63"/>
      <c r="H416" s="282"/>
      <c r="K416" s="332"/>
    </row>
    <row r="417" spans="2:4" ht="13.5">
      <c r="B417" s="24" t="s">
        <v>242</v>
      </c>
      <c r="D417" s="63"/>
    </row>
    <row r="418" spans="2:4" ht="13.5">
      <c r="B418" s="24" t="s">
        <v>77</v>
      </c>
      <c r="D418" s="63"/>
    </row>
    <row r="419" spans="2:6" ht="13.5">
      <c r="B419" s="260" t="s">
        <v>80</v>
      </c>
      <c r="C419" s="345" t="s">
        <v>3</v>
      </c>
      <c r="D419" s="366">
        <v>4</v>
      </c>
      <c r="E419" s="342"/>
      <c r="F419" s="343">
        <f>D419*E419</f>
        <v>0</v>
      </c>
    </row>
    <row r="420" spans="2:6" ht="13.5" customHeight="1">
      <c r="B420" s="261" t="s">
        <v>526</v>
      </c>
      <c r="C420" s="345" t="s">
        <v>3</v>
      </c>
      <c r="D420" s="366">
        <v>4</v>
      </c>
      <c r="E420" s="342"/>
      <c r="F420" s="343">
        <f>D420*E420</f>
        <v>0</v>
      </c>
    </row>
    <row r="421" spans="2:4" ht="13.5">
      <c r="B421" s="261"/>
      <c r="D421" s="63"/>
    </row>
    <row r="422" spans="1:8" s="12" customFormat="1" ht="148.5">
      <c r="A422" s="36" t="s">
        <v>37</v>
      </c>
      <c r="B422" s="24" t="s">
        <v>470</v>
      </c>
      <c r="C422" s="42"/>
      <c r="D422" s="63"/>
      <c r="E422" s="113"/>
      <c r="F422" s="111"/>
      <c r="H422" s="284"/>
    </row>
    <row r="423" spans="1:8" s="12" customFormat="1" ht="28.5" customHeight="1">
      <c r="A423" s="36"/>
      <c r="B423" s="24" t="s">
        <v>535</v>
      </c>
      <c r="C423" s="42"/>
      <c r="D423" s="63"/>
      <c r="E423" s="113"/>
      <c r="F423" s="111"/>
      <c r="H423" s="281"/>
    </row>
    <row r="424" spans="1:8" s="12" customFormat="1" ht="56.25" customHeight="1">
      <c r="A424" s="36"/>
      <c r="B424" s="24" t="s">
        <v>435</v>
      </c>
      <c r="C424" s="31"/>
      <c r="D424" s="63"/>
      <c r="E424" s="108"/>
      <c r="F424" s="113"/>
      <c r="H424" s="284"/>
    </row>
    <row r="425" spans="2:4" ht="27">
      <c r="B425" s="24" t="s">
        <v>173</v>
      </c>
      <c r="D425" s="63"/>
    </row>
    <row r="426" spans="2:4" ht="40.5">
      <c r="B426" s="24" t="s">
        <v>524</v>
      </c>
      <c r="D426" s="63"/>
    </row>
    <row r="427" spans="2:4" ht="54">
      <c r="B427" s="24" t="s">
        <v>569</v>
      </c>
      <c r="D427" s="63"/>
    </row>
    <row r="428" spans="2:11" ht="110.25" customHeight="1">
      <c r="B428" s="24" t="s">
        <v>536</v>
      </c>
      <c r="D428" s="63"/>
      <c r="H428" s="282"/>
      <c r="K428" s="332"/>
    </row>
    <row r="429" spans="2:4" ht="12.75" customHeight="1">
      <c r="B429" s="24" t="s">
        <v>242</v>
      </c>
      <c r="D429" s="63"/>
    </row>
    <row r="430" spans="2:11" ht="189.75" customHeight="1">
      <c r="B430" s="24" t="s">
        <v>561</v>
      </c>
      <c r="D430" s="63"/>
      <c r="H430" s="282"/>
      <c r="K430" s="332"/>
    </row>
    <row r="431" spans="2:4" ht="13.5">
      <c r="B431" s="24" t="s">
        <v>227</v>
      </c>
      <c r="D431" s="63"/>
    </row>
    <row r="432" spans="2:4" ht="12.75" customHeight="1">
      <c r="B432" s="24" t="s">
        <v>77</v>
      </c>
      <c r="D432" s="63"/>
    </row>
    <row r="433" spans="2:6" ht="13.5">
      <c r="B433" s="260" t="s">
        <v>563</v>
      </c>
      <c r="C433" s="345" t="s">
        <v>3</v>
      </c>
      <c r="D433" s="366">
        <v>1</v>
      </c>
      <c r="E433" s="342"/>
      <c r="F433" s="343">
        <f>D433*E433</f>
        <v>0</v>
      </c>
    </row>
    <row r="434" spans="2:6" ht="15" customHeight="1">
      <c r="B434" s="260" t="s">
        <v>562</v>
      </c>
      <c r="C434" s="345" t="s">
        <v>3</v>
      </c>
      <c r="D434" s="366">
        <v>1</v>
      </c>
      <c r="E434" s="342"/>
      <c r="F434" s="343">
        <f>D434*E434</f>
        <v>0</v>
      </c>
    </row>
    <row r="435" spans="2:6" ht="13.5">
      <c r="B435" s="24" t="s">
        <v>537</v>
      </c>
      <c r="C435" s="345" t="s">
        <v>3</v>
      </c>
      <c r="D435" s="366">
        <v>1</v>
      </c>
      <c r="E435" s="342"/>
      <c r="F435" s="343">
        <f>D435*E435</f>
        <v>0</v>
      </c>
    </row>
    <row r="436" spans="2:4" ht="12.75" customHeight="1">
      <c r="B436" s="261"/>
      <c r="D436" s="63"/>
    </row>
    <row r="437" spans="1:4" ht="84.75" customHeight="1">
      <c r="A437" s="36" t="s">
        <v>138</v>
      </c>
      <c r="B437" s="24" t="s">
        <v>471</v>
      </c>
      <c r="D437" s="63"/>
    </row>
    <row r="438" spans="2:4" ht="27.75" customHeight="1">
      <c r="B438" s="24" t="s">
        <v>539</v>
      </c>
      <c r="D438" s="63"/>
    </row>
    <row r="439" spans="2:4" ht="15" customHeight="1">
      <c r="B439" s="24" t="s">
        <v>173</v>
      </c>
      <c r="D439" s="63"/>
    </row>
    <row r="440" spans="2:4" ht="45.75" customHeight="1">
      <c r="B440" s="24" t="s">
        <v>538</v>
      </c>
      <c r="D440" s="63"/>
    </row>
    <row r="441" spans="2:11" ht="111.75" customHeight="1">
      <c r="B441" s="24" t="s">
        <v>541</v>
      </c>
      <c r="D441" s="63"/>
      <c r="H441" s="282"/>
      <c r="K441" s="332"/>
    </row>
    <row r="442" spans="2:4" ht="12.75" customHeight="1">
      <c r="B442" s="24" t="s">
        <v>242</v>
      </c>
      <c r="D442" s="63"/>
    </row>
    <row r="443" spans="2:4" ht="13.5">
      <c r="B443" s="24" t="s">
        <v>77</v>
      </c>
      <c r="D443" s="63"/>
    </row>
    <row r="444" spans="2:6" ht="12.75" customHeight="1">
      <c r="B444" s="260" t="s">
        <v>85</v>
      </c>
      <c r="C444" s="345" t="s">
        <v>3</v>
      </c>
      <c r="D444" s="341">
        <v>1</v>
      </c>
      <c r="E444" s="342"/>
      <c r="F444" s="343">
        <f>D444*E444</f>
        <v>0</v>
      </c>
    </row>
    <row r="445" spans="2:6" ht="12.75" customHeight="1">
      <c r="B445" s="261" t="s">
        <v>540</v>
      </c>
      <c r="C445" s="345" t="s">
        <v>3</v>
      </c>
      <c r="D445" s="341">
        <v>1</v>
      </c>
      <c r="E445" s="342"/>
      <c r="F445" s="343">
        <f>D445*E445</f>
        <v>0</v>
      </c>
    </row>
    <row r="446" spans="2:4" ht="12.75" customHeight="1">
      <c r="B446" s="261"/>
      <c r="D446" s="63"/>
    </row>
    <row r="447" spans="1:8" ht="111.75" customHeight="1">
      <c r="A447" s="36" t="s">
        <v>153</v>
      </c>
      <c r="B447" s="24" t="s">
        <v>472</v>
      </c>
      <c r="D447" s="63"/>
      <c r="H447" s="282"/>
    </row>
    <row r="448" spans="2:4" ht="27">
      <c r="B448" s="24" t="s">
        <v>542</v>
      </c>
      <c r="D448" s="63"/>
    </row>
    <row r="449" spans="2:4" ht="27">
      <c r="B449" s="24" t="s">
        <v>173</v>
      </c>
      <c r="D449" s="63"/>
    </row>
    <row r="450" spans="2:4" ht="40.5">
      <c r="B450" s="24" t="s">
        <v>538</v>
      </c>
      <c r="D450" s="63"/>
    </row>
    <row r="451" spans="2:8" ht="108" customHeight="1">
      <c r="B451" s="24" t="s">
        <v>536</v>
      </c>
      <c r="D451" s="63"/>
      <c r="H451" s="282"/>
    </row>
    <row r="452" spans="2:4" ht="13.5">
      <c r="B452" s="24" t="s">
        <v>242</v>
      </c>
      <c r="D452" s="63"/>
    </row>
    <row r="453" spans="2:8" ht="190.5" customHeight="1">
      <c r="B453" s="24" t="s">
        <v>543</v>
      </c>
      <c r="D453" s="63"/>
      <c r="H453" s="282"/>
    </row>
    <row r="454" spans="2:4" ht="13.5">
      <c r="B454" s="24" t="s">
        <v>227</v>
      </c>
      <c r="D454" s="63"/>
    </row>
    <row r="455" spans="2:4" ht="13.5">
      <c r="B455" s="24" t="s">
        <v>77</v>
      </c>
      <c r="D455" s="63"/>
    </row>
    <row r="456" spans="2:6" ht="13.5">
      <c r="B456" s="260" t="s">
        <v>86</v>
      </c>
      <c r="C456" s="345" t="s">
        <v>3</v>
      </c>
      <c r="D456" s="366">
        <v>2</v>
      </c>
      <c r="E456" s="342"/>
      <c r="F456" s="343">
        <f>D456*E456</f>
        <v>0</v>
      </c>
    </row>
    <row r="457" spans="2:6" ht="15.75" customHeight="1">
      <c r="B457" s="261" t="s">
        <v>544</v>
      </c>
      <c r="C457" s="345" t="s">
        <v>3</v>
      </c>
      <c r="D457" s="366">
        <v>2</v>
      </c>
      <c r="E457" s="342"/>
      <c r="F457" s="343">
        <f>D457*E457</f>
        <v>0</v>
      </c>
    </row>
    <row r="458" spans="2:4" ht="13.5">
      <c r="B458" s="261"/>
      <c r="D458" s="63"/>
    </row>
    <row r="459" spans="1:4" ht="66.75" customHeight="1">
      <c r="A459" s="36" t="s">
        <v>152</v>
      </c>
      <c r="B459" s="24" t="s">
        <v>473</v>
      </c>
      <c r="D459" s="63"/>
    </row>
    <row r="460" spans="2:4" ht="27">
      <c r="B460" s="24" t="s">
        <v>545</v>
      </c>
      <c r="D460" s="63"/>
    </row>
    <row r="461" spans="2:4" ht="27">
      <c r="B461" s="24" t="s">
        <v>173</v>
      </c>
      <c r="D461" s="63"/>
    </row>
    <row r="462" spans="2:4" ht="40.5">
      <c r="B462" s="24" t="s">
        <v>538</v>
      </c>
      <c r="D462" s="63"/>
    </row>
    <row r="463" spans="2:8" ht="108">
      <c r="B463" s="24" t="s">
        <v>547</v>
      </c>
      <c r="D463" s="63"/>
      <c r="H463" s="282"/>
    </row>
    <row r="464" spans="2:4" ht="13.5">
      <c r="B464" s="24" t="s">
        <v>242</v>
      </c>
      <c r="D464" s="63"/>
    </row>
    <row r="465" spans="2:4" ht="13.5">
      <c r="B465" s="24" t="s">
        <v>77</v>
      </c>
      <c r="D465" s="63"/>
    </row>
    <row r="466" spans="2:6" ht="13.5">
      <c r="B466" s="260" t="s">
        <v>87</v>
      </c>
      <c r="C466" s="345" t="s">
        <v>3</v>
      </c>
      <c r="D466" s="366">
        <v>1</v>
      </c>
      <c r="E466" s="342"/>
      <c r="F466" s="343">
        <f>D466*E466</f>
        <v>0</v>
      </c>
    </row>
    <row r="467" spans="2:4" ht="13.5">
      <c r="B467" s="260"/>
      <c r="D467" s="63"/>
    </row>
    <row r="468" spans="1:4" ht="70.5" customHeight="1">
      <c r="A468" s="36" t="s">
        <v>151</v>
      </c>
      <c r="B468" s="24" t="s">
        <v>473</v>
      </c>
      <c r="D468" s="63"/>
    </row>
    <row r="469" spans="2:4" ht="27">
      <c r="B469" s="24" t="s">
        <v>548</v>
      </c>
      <c r="D469" s="63"/>
    </row>
    <row r="470" spans="2:4" ht="27">
      <c r="B470" s="24" t="s">
        <v>173</v>
      </c>
      <c r="D470" s="63"/>
    </row>
    <row r="471" spans="2:4" ht="67.5">
      <c r="B471" s="24" t="s">
        <v>568</v>
      </c>
      <c r="D471" s="63"/>
    </row>
    <row r="472" spans="2:4" ht="40.5">
      <c r="B472" s="24" t="s">
        <v>538</v>
      </c>
      <c r="D472" s="63"/>
    </row>
    <row r="473" spans="2:8" ht="114.75" customHeight="1">
      <c r="B473" s="24" t="s">
        <v>485</v>
      </c>
      <c r="D473" s="63"/>
      <c r="H473" s="282"/>
    </row>
    <row r="474" spans="2:4" ht="13.5">
      <c r="B474" s="24" t="s">
        <v>242</v>
      </c>
      <c r="D474" s="63"/>
    </row>
    <row r="475" spans="2:4" ht="13.5">
      <c r="B475" s="24" t="s">
        <v>77</v>
      </c>
      <c r="D475" s="63"/>
    </row>
    <row r="476" spans="2:6" ht="13.5">
      <c r="B476" s="260" t="s">
        <v>87</v>
      </c>
      <c r="C476" s="345" t="s">
        <v>3</v>
      </c>
      <c r="D476" s="366">
        <v>1</v>
      </c>
      <c r="E476" s="342"/>
      <c r="F476" s="343">
        <f>D476*E476</f>
        <v>0</v>
      </c>
    </row>
    <row r="477" spans="2:4" ht="13.5">
      <c r="B477" s="261"/>
      <c r="D477" s="63"/>
    </row>
    <row r="478" spans="1:4" ht="82.5" customHeight="1">
      <c r="A478" s="36" t="s">
        <v>150</v>
      </c>
      <c r="B478" s="24" t="s">
        <v>564</v>
      </c>
      <c r="D478" s="63"/>
    </row>
    <row r="479" spans="2:4" ht="15" customHeight="1">
      <c r="B479" s="24" t="s">
        <v>243</v>
      </c>
      <c r="D479" s="63"/>
    </row>
    <row r="480" spans="2:4" ht="40.5">
      <c r="B480" s="24" t="s">
        <v>570</v>
      </c>
      <c r="D480" s="63"/>
    </row>
    <row r="481" spans="2:4" ht="40.5">
      <c r="B481" s="24" t="s">
        <v>538</v>
      </c>
      <c r="D481" s="63"/>
    </row>
    <row r="482" spans="2:8" ht="108.75" customHeight="1">
      <c r="B482" s="24" t="s">
        <v>565</v>
      </c>
      <c r="D482" s="63"/>
      <c r="H482" s="282"/>
    </row>
    <row r="483" spans="2:4" ht="16.5" customHeight="1">
      <c r="B483" s="24" t="s">
        <v>242</v>
      </c>
      <c r="D483" s="63"/>
    </row>
    <row r="484" spans="2:4" ht="16.5" customHeight="1">
      <c r="B484" s="256" t="s">
        <v>271</v>
      </c>
      <c r="D484" s="63"/>
    </row>
    <row r="485" spans="2:4" ht="16.5" customHeight="1">
      <c r="B485" s="24" t="s">
        <v>77</v>
      </c>
      <c r="D485" s="63"/>
    </row>
    <row r="486" spans="2:6" ht="13.5">
      <c r="B486" s="260" t="s">
        <v>294</v>
      </c>
      <c r="C486" s="345" t="s">
        <v>3</v>
      </c>
      <c r="D486" s="366">
        <v>1</v>
      </c>
      <c r="E486" s="342"/>
      <c r="F486" s="343">
        <f>D486*E486</f>
        <v>0</v>
      </c>
    </row>
    <row r="487" spans="2:6" ht="13.5">
      <c r="B487" s="261" t="s">
        <v>549</v>
      </c>
      <c r="C487" s="345" t="s">
        <v>3</v>
      </c>
      <c r="D487" s="366">
        <v>1</v>
      </c>
      <c r="E487" s="342"/>
      <c r="F487" s="343">
        <f>D487*E487</f>
        <v>0</v>
      </c>
    </row>
    <row r="488" spans="2:4" ht="13.5">
      <c r="B488" s="261"/>
      <c r="D488" s="63"/>
    </row>
    <row r="489" spans="1:4" ht="84.75" customHeight="1">
      <c r="A489" s="36" t="s">
        <v>149</v>
      </c>
      <c r="B489" s="24" t="s">
        <v>566</v>
      </c>
      <c r="D489" s="63"/>
    </row>
    <row r="490" spans="2:4" ht="27">
      <c r="B490" s="24" t="s">
        <v>550</v>
      </c>
      <c r="D490" s="63"/>
    </row>
    <row r="491" spans="2:4" ht="40.5">
      <c r="B491" s="24" t="s">
        <v>474</v>
      </c>
      <c r="D491" s="63"/>
    </row>
    <row r="492" spans="2:4" ht="40.5">
      <c r="B492" s="24" t="s">
        <v>538</v>
      </c>
      <c r="D492" s="63"/>
    </row>
    <row r="493" spans="2:8" ht="111.75" customHeight="1">
      <c r="B493" s="24" t="s">
        <v>536</v>
      </c>
      <c r="D493" s="63"/>
      <c r="H493" s="282"/>
    </row>
    <row r="494" spans="2:4" ht="13.5">
      <c r="B494" s="24" t="s">
        <v>242</v>
      </c>
      <c r="D494" s="63"/>
    </row>
    <row r="495" spans="2:4" ht="16.5" customHeight="1">
      <c r="B495" s="256" t="s">
        <v>271</v>
      </c>
      <c r="D495" s="63"/>
    </row>
    <row r="496" spans="2:4" ht="13.5">
      <c r="B496" s="24" t="s">
        <v>77</v>
      </c>
      <c r="D496" s="63"/>
    </row>
    <row r="497" spans="2:6" ht="13.5">
      <c r="B497" s="260" t="s">
        <v>88</v>
      </c>
      <c r="C497" s="345" t="s">
        <v>3</v>
      </c>
      <c r="D497" s="366">
        <v>1</v>
      </c>
      <c r="E497" s="342"/>
      <c r="F497" s="343">
        <f>D497*E497</f>
        <v>0</v>
      </c>
    </row>
    <row r="498" spans="2:6" ht="13.5">
      <c r="B498" s="261" t="s">
        <v>551</v>
      </c>
      <c r="C498" s="345" t="s">
        <v>3</v>
      </c>
      <c r="D498" s="366">
        <v>1</v>
      </c>
      <c r="E498" s="342"/>
      <c r="F498" s="343">
        <f>D498*E498</f>
        <v>0</v>
      </c>
    </row>
    <row r="499" spans="2:4" ht="13.5">
      <c r="B499" s="261"/>
      <c r="D499" s="63"/>
    </row>
    <row r="500" spans="1:4" ht="82.5" customHeight="1">
      <c r="A500" s="36" t="s">
        <v>148</v>
      </c>
      <c r="B500" s="24" t="s">
        <v>475</v>
      </c>
      <c r="D500" s="63"/>
    </row>
    <row r="501" spans="2:4" ht="27">
      <c r="B501" s="24" t="s">
        <v>552</v>
      </c>
      <c r="D501" s="63"/>
    </row>
    <row r="502" spans="2:4" ht="40.5">
      <c r="B502" s="24" t="s">
        <v>538</v>
      </c>
      <c r="D502" s="63"/>
    </row>
    <row r="503" spans="2:8" ht="108">
      <c r="B503" s="24" t="s">
        <v>547</v>
      </c>
      <c r="D503" s="63"/>
      <c r="H503" s="282"/>
    </row>
    <row r="504" spans="2:4" ht="13.5">
      <c r="B504" s="24" t="s">
        <v>242</v>
      </c>
      <c r="D504" s="63"/>
    </row>
    <row r="505" spans="2:4" ht="13.5">
      <c r="B505" s="24" t="s">
        <v>77</v>
      </c>
      <c r="D505" s="63"/>
    </row>
    <row r="506" spans="2:6" ht="13.5">
      <c r="B506" s="263" t="s">
        <v>89</v>
      </c>
      <c r="C506" s="345" t="s">
        <v>3</v>
      </c>
      <c r="D506" s="366">
        <v>1</v>
      </c>
      <c r="E506" s="342"/>
      <c r="F506" s="343">
        <f>D506*E506</f>
        <v>0</v>
      </c>
    </row>
    <row r="507" spans="2:6" ht="13.5">
      <c r="B507" s="261" t="s">
        <v>553</v>
      </c>
      <c r="C507" s="345" t="s">
        <v>3</v>
      </c>
      <c r="D507" s="366">
        <v>1</v>
      </c>
      <c r="E507" s="342"/>
      <c r="F507" s="343">
        <f>D507*E507</f>
        <v>0</v>
      </c>
    </row>
    <row r="508" spans="2:4" ht="13.5" customHeight="1">
      <c r="B508" s="262"/>
      <c r="D508" s="63"/>
    </row>
    <row r="509" spans="1:4" ht="58.5" customHeight="1">
      <c r="A509" s="36" t="s">
        <v>147</v>
      </c>
      <c r="B509" s="24" t="s">
        <v>476</v>
      </c>
      <c r="D509" s="63"/>
    </row>
    <row r="510" spans="2:4" ht="28.5" customHeight="1">
      <c r="B510" s="24" t="s">
        <v>554</v>
      </c>
      <c r="D510" s="63"/>
    </row>
    <row r="511" spans="2:4" ht="27">
      <c r="B511" s="24" t="s">
        <v>490</v>
      </c>
      <c r="D511" s="63"/>
    </row>
    <row r="512" spans="2:4" ht="27.75" customHeight="1">
      <c r="B512" s="24" t="s">
        <v>555</v>
      </c>
      <c r="D512" s="63"/>
    </row>
    <row r="513" spans="2:4" ht="54">
      <c r="B513" s="24" t="s">
        <v>571</v>
      </c>
      <c r="D513" s="63"/>
    </row>
    <row r="514" spans="1:8" s="12" customFormat="1" ht="15.75" customHeight="1">
      <c r="A514" s="36"/>
      <c r="B514" s="24" t="s">
        <v>77</v>
      </c>
      <c r="C514" s="42"/>
      <c r="D514" s="63"/>
      <c r="E514" s="113"/>
      <c r="F514" s="111"/>
      <c r="H514" s="284"/>
    </row>
    <row r="515" spans="1:8" s="12" customFormat="1" ht="15" customHeight="1">
      <c r="A515" s="36"/>
      <c r="B515" s="263" t="s">
        <v>90</v>
      </c>
      <c r="C515" s="345" t="s">
        <v>3</v>
      </c>
      <c r="D515" s="366">
        <v>1</v>
      </c>
      <c r="E515" s="342"/>
      <c r="F515" s="343">
        <f>D515*E515</f>
        <v>0</v>
      </c>
      <c r="H515" s="284"/>
    </row>
    <row r="516" spans="1:8" s="12" customFormat="1" ht="15" customHeight="1">
      <c r="A516" s="36"/>
      <c r="B516" s="262"/>
      <c r="C516" s="31"/>
      <c r="D516" s="63"/>
      <c r="E516" s="108"/>
      <c r="F516" s="113"/>
      <c r="H516" s="284"/>
    </row>
    <row r="517" spans="1:4" ht="70.5" customHeight="1">
      <c r="A517" s="36" t="s">
        <v>145</v>
      </c>
      <c r="B517" s="24" t="s">
        <v>477</v>
      </c>
      <c r="D517" s="63"/>
    </row>
    <row r="518" spans="1:8" s="3" customFormat="1" ht="26.25" customHeight="1">
      <c r="A518" s="36"/>
      <c r="B518" s="24" t="s">
        <v>556</v>
      </c>
      <c r="C518" s="346"/>
      <c r="D518" s="63"/>
      <c r="E518" s="120"/>
      <c r="F518" s="124"/>
      <c r="H518" s="285"/>
    </row>
    <row r="519" spans="2:8" ht="27">
      <c r="B519" s="24" t="s">
        <v>173</v>
      </c>
      <c r="D519" s="63"/>
      <c r="H519" s="285"/>
    </row>
    <row r="520" spans="2:8" ht="40.5" customHeight="1">
      <c r="B520" s="24" t="s">
        <v>538</v>
      </c>
      <c r="D520" s="63"/>
      <c r="H520" s="285"/>
    </row>
    <row r="521" spans="1:24" s="5" customFormat="1" ht="40.5">
      <c r="A521" s="36"/>
      <c r="B521" s="264" t="s">
        <v>557</v>
      </c>
      <c r="C521" s="346"/>
      <c r="D521" s="63"/>
      <c r="E521" s="120"/>
      <c r="F521" s="124"/>
      <c r="G521" s="8"/>
      <c r="H521" s="285"/>
      <c r="I521" s="3"/>
      <c r="J521" s="3"/>
      <c r="K521" s="3"/>
      <c r="L521" s="3"/>
      <c r="M521" s="3"/>
      <c r="N521" s="3"/>
      <c r="O521" s="3"/>
      <c r="P521" s="3"/>
      <c r="Q521" s="3"/>
      <c r="R521" s="3"/>
      <c r="S521" s="3"/>
      <c r="T521" s="3"/>
      <c r="U521" s="3"/>
      <c r="V521" s="3"/>
      <c r="W521" s="3"/>
      <c r="X521" s="3"/>
    </row>
    <row r="522" spans="2:8" ht="12.75" customHeight="1">
      <c r="B522" s="24" t="s">
        <v>242</v>
      </c>
      <c r="D522" s="63"/>
      <c r="G522" s="8"/>
      <c r="H522" s="285"/>
    </row>
    <row r="523" spans="2:8" ht="14.25" customHeight="1">
      <c r="B523" s="24" t="s">
        <v>77</v>
      </c>
      <c r="D523" s="63"/>
      <c r="G523" s="8"/>
      <c r="H523" s="285"/>
    </row>
    <row r="524" spans="2:7" ht="15" customHeight="1">
      <c r="B524" s="260" t="s">
        <v>91</v>
      </c>
      <c r="C524" s="345" t="s">
        <v>3</v>
      </c>
      <c r="D524" s="366">
        <v>1</v>
      </c>
      <c r="E524" s="342"/>
      <c r="F524" s="343">
        <f>D524*E524</f>
        <v>0</v>
      </c>
      <c r="G524" s="8"/>
    </row>
    <row r="525" spans="1:8" s="8" customFormat="1" ht="14.25" customHeight="1">
      <c r="A525" s="36"/>
      <c r="B525" s="261" t="s">
        <v>558</v>
      </c>
      <c r="C525" s="345" t="s">
        <v>3</v>
      </c>
      <c r="D525" s="366">
        <v>1</v>
      </c>
      <c r="E525" s="342"/>
      <c r="F525" s="343">
        <f>D525*E525</f>
        <v>0</v>
      </c>
      <c r="H525" s="286"/>
    </row>
    <row r="526" spans="1:8" s="8" customFormat="1" ht="13.5" customHeight="1">
      <c r="A526" s="36"/>
      <c r="B526" s="265"/>
      <c r="C526" s="356"/>
      <c r="D526" s="63"/>
      <c r="E526" s="112"/>
      <c r="F526" s="125"/>
      <c r="G526" s="1"/>
      <c r="H526" s="286"/>
    </row>
    <row r="527" spans="1:6" ht="175.5">
      <c r="A527" s="36" t="s">
        <v>228</v>
      </c>
      <c r="B527" s="24" t="s">
        <v>567</v>
      </c>
      <c r="D527" s="63"/>
      <c r="F527" s="118"/>
    </row>
    <row r="528" spans="2:6" ht="13.5">
      <c r="B528" s="24" t="s">
        <v>70</v>
      </c>
      <c r="D528" s="63"/>
      <c r="F528" s="118"/>
    </row>
    <row r="529" spans="2:7" ht="13.5">
      <c r="B529" s="261" t="s">
        <v>146</v>
      </c>
      <c r="C529" s="345" t="s">
        <v>3</v>
      </c>
      <c r="D529" s="366">
        <v>2</v>
      </c>
      <c r="E529" s="342"/>
      <c r="F529" s="343">
        <f>D529*E529</f>
        <v>0</v>
      </c>
      <c r="G529" s="8"/>
    </row>
    <row r="530" spans="2:7" ht="13.5">
      <c r="B530" s="261" t="s">
        <v>331</v>
      </c>
      <c r="C530" s="345" t="s">
        <v>3</v>
      </c>
      <c r="D530" s="366">
        <v>1</v>
      </c>
      <c r="E530" s="342"/>
      <c r="F530" s="343">
        <f>D530*E530</f>
        <v>0</v>
      </c>
      <c r="G530" s="8"/>
    </row>
    <row r="531" spans="2:7" ht="13.5">
      <c r="B531" s="261" t="s">
        <v>332</v>
      </c>
      <c r="C531" s="345" t="s">
        <v>3</v>
      </c>
      <c r="D531" s="366">
        <v>1</v>
      </c>
      <c r="E531" s="342"/>
      <c r="F531" s="343">
        <f>D531*E531</f>
        <v>0</v>
      </c>
      <c r="G531" s="8"/>
    </row>
    <row r="533" spans="1:6" ht="13.5">
      <c r="A533" s="26" t="s">
        <v>16</v>
      </c>
      <c r="B533" s="255" t="s">
        <v>598</v>
      </c>
      <c r="C533" s="351"/>
      <c r="D533" s="40"/>
      <c r="E533" s="115"/>
      <c r="F533" s="121">
        <f>SUM(F356:F532)</f>
        <v>0</v>
      </c>
    </row>
    <row r="534" spans="1:6" ht="13.5">
      <c r="A534" s="26"/>
      <c r="B534" s="255"/>
      <c r="C534" s="351"/>
      <c r="D534" s="40"/>
      <c r="E534" s="115"/>
      <c r="F534" s="121"/>
    </row>
    <row r="535" spans="1:6" ht="13.5">
      <c r="A535" s="150" t="s">
        <v>17</v>
      </c>
      <c r="B535" s="252" t="s">
        <v>246</v>
      </c>
      <c r="C535" s="349"/>
      <c r="D535" s="151"/>
      <c r="E535" s="152"/>
      <c r="F535" s="153"/>
    </row>
    <row r="536" spans="1:6" ht="38.25">
      <c r="A536" s="64" t="s">
        <v>49</v>
      </c>
      <c r="B536" s="253" t="s">
        <v>50</v>
      </c>
      <c r="C536" s="89" t="s">
        <v>51</v>
      </c>
      <c r="D536" s="86" t="s">
        <v>52</v>
      </c>
      <c r="E536" s="114" t="s">
        <v>53</v>
      </c>
      <c r="F536" s="65" t="s">
        <v>54</v>
      </c>
    </row>
    <row r="537" ht="13.5">
      <c r="B537" s="257" t="s">
        <v>44</v>
      </c>
    </row>
    <row r="538" ht="57" customHeight="1">
      <c r="B538" s="257" t="s">
        <v>432</v>
      </c>
    </row>
    <row r="540" spans="1:2" ht="94.5">
      <c r="A540" s="36" t="s">
        <v>30</v>
      </c>
      <c r="B540" s="24" t="s">
        <v>572</v>
      </c>
    </row>
    <row r="541" ht="53.25" customHeight="1">
      <c r="B541" s="24" t="s">
        <v>479</v>
      </c>
    </row>
    <row r="542" ht="59.25" customHeight="1">
      <c r="B542" s="24" t="s">
        <v>229</v>
      </c>
    </row>
    <row r="543" ht="54">
      <c r="B543" s="24" t="s">
        <v>595</v>
      </c>
    </row>
    <row r="544" ht="15" customHeight="1">
      <c r="B544" s="256" t="s">
        <v>248</v>
      </c>
    </row>
    <row r="545" spans="2:6" ht="15" customHeight="1">
      <c r="B545" s="24" t="s">
        <v>230</v>
      </c>
      <c r="C545" s="345" t="s">
        <v>3</v>
      </c>
      <c r="D545" s="366">
        <v>1</v>
      </c>
      <c r="E545" s="342"/>
      <c r="F545" s="343">
        <f>D545*E545</f>
        <v>0</v>
      </c>
    </row>
    <row r="546" spans="2:4" ht="15" customHeight="1">
      <c r="B546" s="256" t="s">
        <v>247</v>
      </c>
      <c r="D546" s="63"/>
    </row>
    <row r="547" spans="2:6" ht="15" customHeight="1">
      <c r="B547" s="24" t="s">
        <v>255</v>
      </c>
      <c r="C547" s="345" t="s">
        <v>3</v>
      </c>
      <c r="D547" s="366">
        <v>1</v>
      </c>
      <c r="E547" s="342"/>
      <c r="F547" s="343">
        <f>D547*E547</f>
        <v>0</v>
      </c>
    </row>
    <row r="548" spans="2:4" ht="13.5" customHeight="1">
      <c r="B548" s="260" t="s">
        <v>249</v>
      </c>
      <c r="D548" s="63"/>
    </row>
    <row r="549" spans="2:6" ht="15" customHeight="1">
      <c r="B549" s="24" t="s">
        <v>255</v>
      </c>
      <c r="C549" s="345" t="s">
        <v>3</v>
      </c>
      <c r="D549" s="366">
        <v>1</v>
      </c>
      <c r="E549" s="342"/>
      <c r="F549" s="343">
        <f>D549*E549</f>
        <v>0</v>
      </c>
    </row>
    <row r="550" spans="2:4" ht="15" customHeight="1">
      <c r="B550" s="256" t="s">
        <v>376</v>
      </c>
      <c r="D550" s="63"/>
    </row>
    <row r="551" spans="2:6" ht="15" customHeight="1">
      <c r="B551" s="24" t="s">
        <v>230</v>
      </c>
      <c r="C551" s="345" t="s">
        <v>3</v>
      </c>
      <c r="D551" s="366">
        <v>2</v>
      </c>
      <c r="E551" s="342"/>
      <c r="F551" s="343">
        <f>D551*E551</f>
        <v>0</v>
      </c>
    </row>
    <row r="552" spans="2:4" ht="15" customHeight="1">
      <c r="B552" s="256" t="s">
        <v>250</v>
      </c>
      <c r="C552" s="353"/>
      <c r="D552" s="1"/>
    </row>
    <row r="553" spans="2:6" ht="15" customHeight="1">
      <c r="B553" s="24" t="s">
        <v>255</v>
      </c>
      <c r="C553" s="345" t="s">
        <v>3</v>
      </c>
      <c r="D553" s="366">
        <v>1</v>
      </c>
      <c r="E553" s="342"/>
      <c r="F553" s="343">
        <f>D553*E553</f>
        <v>0</v>
      </c>
    </row>
    <row r="554" spans="2:4" ht="15" customHeight="1">
      <c r="B554" s="260" t="s">
        <v>252</v>
      </c>
      <c r="D554" s="63"/>
    </row>
    <row r="555" spans="2:6" ht="15" customHeight="1">
      <c r="B555" s="24" t="s">
        <v>255</v>
      </c>
      <c r="C555" s="345" t="s">
        <v>3</v>
      </c>
      <c r="D555" s="366">
        <v>1</v>
      </c>
      <c r="E555" s="342"/>
      <c r="F555" s="343">
        <f>D555*E555</f>
        <v>0</v>
      </c>
    </row>
    <row r="556" spans="1:8" s="12" customFormat="1" ht="15" customHeight="1">
      <c r="A556" s="36"/>
      <c r="B556" s="260" t="s">
        <v>251</v>
      </c>
      <c r="C556" s="42"/>
      <c r="D556" s="63"/>
      <c r="E556" s="113"/>
      <c r="F556" s="111"/>
      <c r="H556" s="284"/>
    </row>
    <row r="557" spans="2:6" ht="15" customHeight="1">
      <c r="B557" s="24" t="s">
        <v>255</v>
      </c>
      <c r="C557" s="345" t="s">
        <v>3</v>
      </c>
      <c r="D557" s="366">
        <v>2</v>
      </c>
      <c r="E557" s="342"/>
      <c r="F557" s="343">
        <f>D557*E557</f>
        <v>0</v>
      </c>
    </row>
    <row r="558" spans="2:4" ht="15" customHeight="1">
      <c r="B558" s="260" t="s">
        <v>253</v>
      </c>
      <c r="D558" s="63"/>
    </row>
    <row r="559" spans="2:6" ht="15" customHeight="1">
      <c r="B559" s="24" t="s">
        <v>255</v>
      </c>
      <c r="C559" s="345" t="s">
        <v>3</v>
      </c>
      <c r="D559" s="366">
        <v>1</v>
      </c>
      <c r="E559" s="342"/>
      <c r="F559" s="343">
        <f>D559*E559</f>
        <v>0</v>
      </c>
    </row>
    <row r="560" spans="2:4" ht="15" customHeight="1">
      <c r="B560" s="256" t="s">
        <v>254</v>
      </c>
      <c r="D560" s="63"/>
    </row>
    <row r="561" spans="2:6" ht="15" customHeight="1">
      <c r="B561" s="24" t="s">
        <v>230</v>
      </c>
      <c r="C561" s="345" t="s">
        <v>3</v>
      </c>
      <c r="D561" s="366">
        <v>1</v>
      </c>
      <c r="E561" s="342"/>
      <c r="F561" s="343">
        <f>D561*E561</f>
        <v>0</v>
      </c>
    </row>
    <row r="562" spans="2:4" ht="15" customHeight="1">
      <c r="B562" s="256" t="s">
        <v>231</v>
      </c>
      <c r="D562" s="63"/>
    </row>
    <row r="563" spans="2:6" ht="15" customHeight="1">
      <c r="B563" s="24" t="s">
        <v>230</v>
      </c>
      <c r="C563" s="345" t="s">
        <v>3</v>
      </c>
      <c r="D563" s="366">
        <v>1</v>
      </c>
      <c r="E563" s="342"/>
      <c r="F563" s="343">
        <f>D563*E563</f>
        <v>0</v>
      </c>
    </row>
    <row r="564" ht="15" customHeight="1">
      <c r="D564" s="63"/>
    </row>
    <row r="565" spans="1:6" ht="13.5">
      <c r="A565" s="26" t="s">
        <v>17</v>
      </c>
      <c r="B565" s="255" t="s">
        <v>599</v>
      </c>
      <c r="C565" s="351"/>
      <c r="D565" s="40"/>
      <c r="E565" s="115"/>
      <c r="F565" s="121">
        <f>SUM(F544:F564)</f>
        <v>0</v>
      </c>
    </row>
    <row r="566" spans="1:6" ht="13.5">
      <c r="A566" s="26"/>
      <c r="B566" s="255"/>
      <c r="C566" s="351"/>
      <c r="D566" s="40"/>
      <c r="E566" s="115"/>
      <c r="F566" s="121"/>
    </row>
    <row r="567" spans="1:24" s="5" customFormat="1" ht="15">
      <c r="A567" s="150" t="s">
        <v>18</v>
      </c>
      <c r="B567" s="252" t="s">
        <v>21</v>
      </c>
      <c r="C567" s="349"/>
      <c r="D567" s="151"/>
      <c r="E567" s="159"/>
      <c r="F567" s="160"/>
      <c r="G567" s="1"/>
      <c r="H567" s="285"/>
      <c r="I567" s="3"/>
      <c r="J567" s="3"/>
      <c r="K567" s="3"/>
      <c r="L567" s="3"/>
      <c r="M567" s="3"/>
      <c r="N567" s="3"/>
      <c r="O567" s="3"/>
      <c r="P567" s="3"/>
      <c r="Q567" s="3"/>
      <c r="R567" s="3"/>
      <c r="S567" s="3"/>
      <c r="T567" s="3"/>
      <c r="U567" s="3"/>
      <c r="V567" s="3"/>
      <c r="W567" s="3"/>
      <c r="X567" s="3"/>
    </row>
    <row r="568" spans="1:6" ht="27.75" customHeight="1">
      <c r="A568" s="64" t="s">
        <v>49</v>
      </c>
      <c r="B568" s="253" t="s">
        <v>50</v>
      </c>
      <c r="C568" s="89" t="s">
        <v>51</v>
      </c>
      <c r="D568" s="86" t="s">
        <v>52</v>
      </c>
      <c r="E568" s="114" t="s">
        <v>53</v>
      </c>
      <c r="F568" s="65" t="s">
        <v>54</v>
      </c>
    </row>
    <row r="569" spans="1:24" s="5" customFormat="1" ht="10.5" customHeight="1">
      <c r="A569" s="36"/>
      <c r="B569" s="256"/>
      <c r="C569" s="346"/>
      <c r="D569" s="20"/>
      <c r="E569" s="120"/>
      <c r="F569" s="124"/>
      <c r="G569" s="1"/>
      <c r="H569" s="285"/>
      <c r="I569" s="3"/>
      <c r="J569" s="3"/>
      <c r="K569" s="3"/>
      <c r="L569" s="3"/>
      <c r="M569" s="3"/>
      <c r="N569" s="3"/>
      <c r="O569" s="3"/>
      <c r="P569" s="3"/>
      <c r="Q569" s="3"/>
      <c r="R569" s="3"/>
      <c r="S569" s="3"/>
      <c r="T569" s="3"/>
      <c r="U569" s="3"/>
      <c r="V569" s="3"/>
      <c r="W569" s="3"/>
      <c r="X569" s="3"/>
    </row>
    <row r="570" ht="28.5" customHeight="1">
      <c r="B570" s="257" t="s">
        <v>272</v>
      </c>
    </row>
    <row r="571" ht="12" customHeight="1"/>
    <row r="572" spans="1:8" s="11" customFormat="1" ht="137.25" customHeight="1">
      <c r="A572" s="36" t="s">
        <v>30</v>
      </c>
      <c r="B572" s="24" t="s">
        <v>273</v>
      </c>
      <c r="C572" s="347"/>
      <c r="D572" s="18"/>
      <c r="E572" s="118"/>
      <c r="F572" s="109"/>
      <c r="H572" s="284"/>
    </row>
    <row r="573" spans="1:8" s="11" customFormat="1" ht="207" customHeight="1">
      <c r="A573" s="36"/>
      <c r="B573" s="24" t="s">
        <v>274</v>
      </c>
      <c r="C573" s="347"/>
      <c r="D573" s="18"/>
      <c r="E573" s="118"/>
      <c r="F573" s="109"/>
      <c r="H573" s="284"/>
    </row>
    <row r="574" spans="1:8" s="11" customFormat="1" ht="148.5">
      <c r="A574" s="36"/>
      <c r="B574" s="24" t="s">
        <v>573</v>
      </c>
      <c r="C574" s="347"/>
      <c r="D574" s="18"/>
      <c r="E574" s="118"/>
      <c r="F574" s="109"/>
      <c r="H574" s="284"/>
    </row>
    <row r="575" spans="1:8" s="11" customFormat="1" ht="18" customHeight="1">
      <c r="A575" s="36"/>
      <c r="B575" s="24" t="s">
        <v>275</v>
      </c>
      <c r="C575" s="345" t="s">
        <v>3</v>
      </c>
      <c r="D575" s="366">
        <v>1</v>
      </c>
      <c r="E575" s="342"/>
      <c r="F575" s="343">
        <f>D575*E575</f>
        <v>0</v>
      </c>
      <c r="H575" s="284"/>
    </row>
    <row r="577" spans="1:8" s="11" customFormat="1" ht="258.75" customHeight="1">
      <c r="A577" s="36" t="s">
        <v>32</v>
      </c>
      <c r="B577" s="24" t="s">
        <v>283</v>
      </c>
      <c r="C577" s="347"/>
      <c r="D577" s="18"/>
      <c r="E577" s="118"/>
      <c r="F577" s="109"/>
      <c r="H577" s="284"/>
    </row>
    <row r="578" spans="1:8" s="11" customFormat="1" ht="29.25" customHeight="1">
      <c r="A578" s="36"/>
      <c r="B578" s="256" t="s">
        <v>284</v>
      </c>
      <c r="C578" s="347"/>
      <c r="D578" s="18"/>
      <c r="E578" s="118"/>
      <c r="F578" s="109"/>
      <c r="H578" s="284"/>
    </row>
    <row r="579" spans="1:8" s="11" customFormat="1" ht="16.5" customHeight="1">
      <c r="A579" s="36"/>
      <c r="B579" s="24" t="s">
        <v>94</v>
      </c>
      <c r="C579" s="345" t="s">
        <v>5</v>
      </c>
      <c r="D579" s="341">
        <v>4.5</v>
      </c>
      <c r="E579" s="342"/>
      <c r="F579" s="343">
        <f>D579*E579</f>
        <v>0</v>
      </c>
      <c r="H579" s="284"/>
    </row>
    <row r="581" spans="1:8" s="11" customFormat="1" ht="138" customHeight="1">
      <c r="A581" s="36" t="s">
        <v>0</v>
      </c>
      <c r="B581" s="24" t="s">
        <v>374</v>
      </c>
      <c r="C581" s="347"/>
      <c r="D581" s="18"/>
      <c r="E581" s="118"/>
      <c r="F581" s="105"/>
      <c r="H581" s="284"/>
    </row>
    <row r="582" spans="1:8" s="11" customFormat="1" ht="47.25" customHeight="1">
      <c r="A582" s="36"/>
      <c r="B582" s="24" t="s">
        <v>186</v>
      </c>
      <c r="C582" s="347"/>
      <c r="D582" s="18"/>
      <c r="E582" s="118"/>
      <c r="F582" s="109"/>
      <c r="H582" s="284"/>
    </row>
    <row r="583" spans="1:8" s="11" customFormat="1" ht="27.75" customHeight="1">
      <c r="A583" s="36"/>
      <c r="B583" s="256" t="s">
        <v>187</v>
      </c>
      <c r="C583" s="347"/>
      <c r="D583" s="18"/>
      <c r="E583" s="118"/>
      <c r="F583" s="109"/>
      <c r="H583" s="284"/>
    </row>
    <row r="584" spans="1:8" s="11" customFormat="1" ht="27.75" customHeight="1">
      <c r="A584" s="36"/>
      <c r="B584" s="256" t="s">
        <v>188</v>
      </c>
      <c r="C584" s="347"/>
      <c r="D584" s="18"/>
      <c r="E584" s="118"/>
      <c r="F584" s="109"/>
      <c r="H584" s="284"/>
    </row>
    <row r="585" spans="1:8" s="11" customFormat="1" ht="18" customHeight="1">
      <c r="A585" s="36"/>
      <c r="B585" s="24" t="s">
        <v>183</v>
      </c>
      <c r="C585" s="31"/>
      <c r="D585" s="55"/>
      <c r="E585" s="108"/>
      <c r="F585" s="113"/>
      <c r="H585" s="284"/>
    </row>
    <row r="586" spans="1:8" s="11" customFormat="1" ht="16.5" customHeight="1">
      <c r="A586" s="84" t="s">
        <v>25</v>
      </c>
      <c r="B586" s="266" t="s">
        <v>184</v>
      </c>
      <c r="C586" s="345" t="s">
        <v>5</v>
      </c>
      <c r="D586" s="341">
        <v>25</v>
      </c>
      <c r="E586" s="342"/>
      <c r="F586" s="343">
        <f>D586*E586</f>
        <v>0</v>
      </c>
      <c r="H586" s="284"/>
    </row>
    <row r="587" spans="1:8" s="11" customFormat="1" ht="16.5" customHeight="1">
      <c r="A587" s="84" t="s">
        <v>26</v>
      </c>
      <c r="B587" s="266" t="s">
        <v>245</v>
      </c>
      <c r="C587" s="345" t="s">
        <v>5</v>
      </c>
      <c r="D587" s="341">
        <v>22</v>
      </c>
      <c r="E587" s="342"/>
      <c r="F587" s="343">
        <f>D587*E587</f>
        <v>0</v>
      </c>
      <c r="H587" s="284"/>
    </row>
    <row r="588" spans="1:8" s="11" customFormat="1" ht="16.5" customHeight="1">
      <c r="A588" s="84" t="s">
        <v>27</v>
      </c>
      <c r="B588" s="266" t="s">
        <v>185</v>
      </c>
      <c r="C588" s="345" t="s">
        <v>2</v>
      </c>
      <c r="D588" s="341">
        <v>1.85</v>
      </c>
      <c r="E588" s="342"/>
      <c r="F588" s="343">
        <f>D588*E588</f>
        <v>0</v>
      </c>
      <c r="H588" s="284"/>
    </row>
    <row r="589" spans="1:8" s="11" customFormat="1" ht="16.5" customHeight="1">
      <c r="A589" s="84" t="s">
        <v>38</v>
      </c>
      <c r="B589" s="266" t="s">
        <v>192</v>
      </c>
      <c r="C589" s="345" t="s">
        <v>106</v>
      </c>
      <c r="D589" s="341">
        <v>640</v>
      </c>
      <c r="E589" s="342"/>
      <c r="F589" s="343">
        <f>D589*E589</f>
        <v>0</v>
      </c>
      <c r="H589" s="284"/>
    </row>
    <row r="591" spans="1:2" ht="84" customHeight="1">
      <c r="A591" s="36" t="s">
        <v>33</v>
      </c>
      <c r="B591" s="24" t="s">
        <v>290</v>
      </c>
    </row>
    <row r="592" spans="2:8" ht="121.5" customHeight="1">
      <c r="B592" s="24" t="s">
        <v>575</v>
      </c>
      <c r="H592" s="282"/>
    </row>
    <row r="593" ht="75" customHeight="1">
      <c r="B593" s="24" t="s">
        <v>576</v>
      </c>
    </row>
    <row r="594" ht="58.5" customHeight="1">
      <c r="B594" s="24" t="s">
        <v>291</v>
      </c>
    </row>
    <row r="595" ht="28.5" customHeight="1">
      <c r="B595" s="24" t="s">
        <v>207</v>
      </c>
    </row>
    <row r="596" spans="2:6" ht="13.5">
      <c r="B596" s="24" t="s">
        <v>206</v>
      </c>
      <c r="C596" s="345" t="s">
        <v>106</v>
      </c>
      <c r="D596" s="341">
        <v>490</v>
      </c>
      <c r="E596" s="342"/>
      <c r="F596" s="343">
        <f>D596*E596</f>
        <v>0</v>
      </c>
    </row>
    <row r="598" spans="1:8" s="11" customFormat="1" ht="139.5" customHeight="1">
      <c r="A598" s="36" t="s">
        <v>34</v>
      </c>
      <c r="B598" s="24" t="s">
        <v>292</v>
      </c>
      <c r="C598" s="347"/>
      <c r="D598" s="18"/>
      <c r="E598" s="118"/>
      <c r="F598" s="109"/>
      <c r="H598" s="284"/>
    </row>
    <row r="599" spans="1:8" s="11" customFormat="1" ht="27.75" customHeight="1">
      <c r="A599" s="36"/>
      <c r="B599" s="256" t="s">
        <v>190</v>
      </c>
      <c r="C599" s="347"/>
      <c r="D599" s="18"/>
      <c r="E599" s="118"/>
      <c r="F599" s="109"/>
      <c r="H599" s="284"/>
    </row>
    <row r="600" spans="1:8" s="11" customFormat="1" ht="30" customHeight="1">
      <c r="A600" s="36"/>
      <c r="B600" s="24" t="s">
        <v>293</v>
      </c>
      <c r="C600" s="31"/>
      <c r="D600" s="55"/>
      <c r="E600" s="108"/>
      <c r="F600" s="113"/>
      <c r="H600" s="284"/>
    </row>
    <row r="601" spans="1:8" s="11" customFormat="1" ht="15" customHeight="1">
      <c r="A601" s="36"/>
      <c r="B601" s="24" t="s">
        <v>191</v>
      </c>
      <c r="C601" s="345" t="s">
        <v>2</v>
      </c>
      <c r="D601" s="341">
        <v>23</v>
      </c>
      <c r="E601" s="342"/>
      <c r="F601" s="343">
        <f>D601*E601</f>
        <v>0</v>
      </c>
      <c r="H601" s="284"/>
    </row>
    <row r="602" spans="1:8" s="11" customFormat="1" ht="14.25" customHeight="1">
      <c r="A602" s="36"/>
      <c r="B602" s="24"/>
      <c r="C602" s="31"/>
      <c r="D602" s="20"/>
      <c r="E602" s="108"/>
      <c r="F602" s="113"/>
      <c r="H602" s="284"/>
    </row>
    <row r="603" spans="1:8" s="11" customFormat="1" ht="159.75" customHeight="1">
      <c r="A603" s="36" t="s">
        <v>35</v>
      </c>
      <c r="B603" s="24" t="s">
        <v>577</v>
      </c>
      <c r="C603" s="347"/>
      <c r="D603" s="18"/>
      <c r="E603" s="118"/>
      <c r="F603" s="109"/>
      <c r="H603" s="284"/>
    </row>
    <row r="604" spans="1:8" s="11" customFormat="1" ht="16.5" customHeight="1">
      <c r="A604" s="36"/>
      <c r="B604" s="24" t="s">
        <v>276</v>
      </c>
      <c r="C604" s="347"/>
      <c r="D604" s="18"/>
      <c r="E604" s="118"/>
      <c r="F604" s="109"/>
      <c r="H604" s="284"/>
    </row>
    <row r="605" spans="1:8" s="11" customFormat="1" ht="18" customHeight="1">
      <c r="A605" s="36"/>
      <c r="B605" s="24" t="s">
        <v>70</v>
      </c>
      <c r="C605" s="345" t="s">
        <v>3</v>
      </c>
      <c r="D605" s="366">
        <v>1</v>
      </c>
      <c r="E605" s="342"/>
      <c r="F605" s="343">
        <f>D605*E605</f>
        <v>0</v>
      </c>
      <c r="H605" s="284"/>
    </row>
    <row r="606" spans="1:8" s="11" customFormat="1" ht="14.25" customHeight="1">
      <c r="A606" s="36"/>
      <c r="B606" s="24"/>
      <c r="C606" s="31"/>
      <c r="D606" s="55"/>
      <c r="E606" s="108"/>
      <c r="F606" s="113"/>
      <c r="H606" s="284"/>
    </row>
    <row r="607" spans="1:6" ht="13.5">
      <c r="A607" s="26" t="s">
        <v>18</v>
      </c>
      <c r="B607" s="255" t="s">
        <v>22</v>
      </c>
      <c r="C607" s="351"/>
      <c r="D607" s="40"/>
      <c r="E607" s="115"/>
      <c r="F607" s="121">
        <f>SUM(F575:F606)</f>
        <v>0</v>
      </c>
    </row>
    <row r="609" spans="1:24" s="5" customFormat="1" ht="15">
      <c r="A609" s="161" t="s">
        <v>13</v>
      </c>
      <c r="B609" s="267" t="s">
        <v>92</v>
      </c>
      <c r="C609" s="349"/>
      <c r="D609" s="151"/>
      <c r="E609" s="159"/>
      <c r="F609" s="160"/>
      <c r="G609" s="1"/>
      <c r="H609" s="285"/>
      <c r="I609" s="3"/>
      <c r="J609" s="3"/>
      <c r="K609" s="3"/>
      <c r="L609" s="3"/>
      <c r="M609" s="3"/>
      <c r="N609" s="3"/>
      <c r="O609" s="3"/>
      <c r="P609" s="3"/>
      <c r="Q609" s="3"/>
      <c r="R609" s="3"/>
      <c r="S609" s="3"/>
      <c r="T609" s="3"/>
      <c r="U609" s="3"/>
      <c r="V609" s="3"/>
      <c r="W609" s="3"/>
      <c r="X609" s="3"/>
    </row>
    <row r="610" spans="1:6" ht="38.25">
      <c r="A610" s="64" t="s">
        <v>49</v>
      </c>
      <c r="B610" s="253" t="s">
        <v>50</v>
      </c>
      <c r="C610" s="89" t="s">
        <v>51</v>
      </c>
      <c r="D610" s="86" t="s">
        <v>52</v>
      </c>
      <c r="E610" s="114" t="s">
        <v>53</v>
      </c>
      <c r="F610" s="65" t="s">
        <v>54</v>
      </c>
    </row>
    <row r="612" ht="63.75">
      <c r="B612" s="30" t="s">
        <v>600</v>
      </c>
    </row>
    <row r="613" ht="13.5">
      <c r="B613" s="21"/>
    </row>
    <row r="614" spans="1:2" ht="99.75" customHeight="1">
      <c r="A614" s="36" t="s">
        <v>30</v>
      </c>
      <c r="B614" s="24" t="s">
        <v>441</v>
      </c>
    </row>
    <row r="615" spans="2:8" ht="102" customHeight="1">
      <c r="B615" s="24" t="s">
        <v>442</v>
      </c>
      <c r="H615" s="282"/>
    </row>
    <row r="616" ht="69" customHeight="1">
      <c r="B616" s="24" t="s">
        <v>436</v>
      </c>
    </row>
    <row r="617" ht="44.25" customHeight="1">
      <c r="B617" s="24" t="s">
        <v>277</v>
      </c>
    </row>
    <row r="618" ht="15.75" customHeight="1">
      <c r="B618" s="24" t="s">
        <v>111</v>
      </c>
    </row>
    <row r="619" spans="2:6" ht="13.5">
      <c r="B619" s="24" t="s">
        <v>112</v>
      </c>
      <c r="C619" s="345" t="s">
        <v>106</v>
      </c>
      <c r="D619" s="341">
        <v>490</v>
      </c>
      <c r="E619" s="342"/>
      <c r="F619" s="343">
        <f>D619*E619</f>
        <v>0</v>
      </c>
    </row>
    <row r="620" ht="13.5">
      <c r="B620" s="21"/>
    </row>
    <row r="621" spans="1:8" s="11" customFormat="1" ht="162">
      <c r="A621" s="36" t="s">
        <v>32</v>
      </c>
      <c r="B621" s="24" t="s">
        <v>574</v>
      </c>
      <c r="C621" s="347"/>
      <c r="D621" s="18"/>
      <c r="E621" s="118"/>
      <c r="F621" s="109"/>
      <c r="H621" s="284"/>
    </row>
    <row r="622" spans="1:8" s="11" customFormat="1" ht="45" customHeight="1">
      <c r="A622" s="36"/>
      <c r="B622" s="256" t="s">
        <v>278</v>
      </c>
      <c r="C622" s="347"/>
      <c r="D622" s="18"/>
      <c r="E622" s="118"/>
      <c r="F622" s="109"/>
      <c r="H622" s="284"/>
    </row>
    <row r="623" spans="1:8" s="11" customFormat="1" ht="42.75" customHeight="1">
      <c r="A623" s="36"/>
      <c r="B623" s="24" t="s">
        <v>437</v>
      </c>
      <c r="C623" s="347"/>
      <c r="D623" s="18"/>
      <c r="E623" s="118"/>
      <c r="F623" s="109"/>
      <c r="H623" s="284"/>
    </row>
    <row r="624" spans="1:8" s="11" customFormat="1" ht="16.5" customHeight="1">
      <c r="A624" s="36"/>
      <c r="B624" s="24" t="s">
        <v>24</v>
      </c>
      <c r="C624" s="31"/>
      <c r="D624" s="20"/>
      <c r="E624" s="108"/>
      <c r="F624" s="113"/>
      <c r="H624" s="284"/>
    </row>
    <row r="625" spans="2:6" ht="13.5">
      <c r="B625" s="24" t="s">
        <v>56</v>
      </c>
      <c r="C625" s="345" t="s">
        <v>2</v>
      </c>
      <c r="D625" s="341">
        <v>16</v>
      </c>
      <c r="E625" s="342"/>
      <c r="F625" s="343">
        <f>D625*E625</f>
        <v>0</v>
      </c>
    </row>
    <row r="626" spans="2:6" ht="13.5">
      <c r="B626" s="24" t="s">
        <v>57</v>
      </c>
      <c r="C626" s="345" t="s">
        <v>2</v>
      </c>
      <c r="D626" s="341">
        <v>31</v>
      </c>
      <c r="E626" s="342"/>
      <c r="F626" s="343">
        <f>D626*E626</f>
        <v>0</v>
      </c>
    </row>
    <row r="627" spans="2:6" ht="13.5">
      <c r="B627" s="24" t="s">
        <v>279</v>
      </c>
      <c r="C627" s="345" t="s">
        <v>2</v>
      </c>
      <c r="D627" s="341">
        <v>46</v>
      </c>
      <c r="E627" s="342"/>
      <c r="F627" s="343">
        <f>D627*E627</f>
        <v>0</v>
      </c>
    </row>
    <row r="630" spans="1:6" ht="13.5">
      <c r="A630" s="39" t="s">
        <v>13</v>
      </c>
      <c r="B630" s="255" t="s">
        <v>143</v>
      </c>
      <c r="C630" s="351"/>
      <c r="D630" s="40"/>
      <c r="E630" s="115"/>
      <c r="F630" s="121">
        <f>SUM(F614:F628)</f>
        <v>0</v>
      </c>
    </row>
    <row r="631" spans="1:8" ht="13.5">
      <c r="A631" s="45"/>
      <c r="B631" s="256"/>
      <c r="F631" s="122"/>
      <c r="H631" s="285"/>
    </row>
    <row r="632" ht="13.5">
      <c r="A632" s="56"/>
    </row>
    <row r="633" spans="1:24" s="5" customFormat="1" ht="15">
      <c r="A633" s="162" t="s">
        <v>14</v>
      </c>
      <c r="B633" s="252" t="s">
        <v>93</v>
      </c>
      <c r="C633" s="349"/>
      <c r="D633" s="151"/>
      <c r="E633" s="159"/>
      <c r="F633" s="160"/>
      <c r="G633" s="1"/>
      <c r="H633" s="285"/>
      <c r="I633" s="3"/>
      <c r="J633" s="3"/>
      <c r="K633" s="3"/>
      <c r="L633" s="3"/>
      <c r="M633" s="3"/>
      <c r="N633" s="3"/>
      <c r="O633" s="3"/>
      <c r="P633" s="3"/>
      <c r="Q633" s="3"/>
      <c r="R633" s="3"/>
      <c r="S633" s="3"/>
      <c r="T633" s="3"/>
      <c r="U633" s="3"/>
      <c r="V633" s="3"/>
      <c r="W633" s="3"/>
      <c r="X633" s="3"/>
    </row>
    <row r="634" spans="1:6" ht="27.75" customHeight="1">
      <c r="A634" s="64" t="s">
        <v>49</v>
      </c>
      <c r="B634" s="253" t="s">
        <v>50</v>
      </c>
      <c r="C634" s="89" t="s">
        <v>51</v>
      </c>
      <c r="D634" s="86" t="s">
        <v>52</v>
      </c>
      <c r="E634" s="114" t="s">
        <v>53</v>
      </c>
      <c r="F634" s="65" t="s">
        <v>54</v>
      </c>
    </row>
    <row r="635" spans="1:6" ht="13.5">
      <c r="A635" s="52"/>
      <c r="B635" s="256"/>
      <c r="E635" s="120"/>
      <c r="F635" s="124"/>
    </row>
    <row r="636" ht="28.5" customHeight="1">
      <c r="B636" s="30" t="s">
        <v>282</v>
      </c>
    </row>
    <row r="638" spans="1:8" s="11" customFormat="1" ht="54.75" customHeight="1">
      <c r="A638" s="36" t="s">
        <v>30</v>
      </c>
      <c r="B638" s="24" t="s">
        <v>142</v>
      </c>
      <c r="C638" s="347"/>
      <c r="D638" s="18"/>
      <c r="E638" s="118"/>
      <c r="F638" s="109"/>
      <c r="H638" s="284"/>
    </row>
    <row r="639" spans="1:8" s="11" customFormat="1" ht="16.5" customHeight="1">
      <c r="A639" s="37"/>
      <c r="B639" s="24" t="s">
        <v>24</v>
      </c>
      <c r="C639" s="345" t="s">
        <v>2</v>
      </c>
      <c r="D639" s="341">
        <v>0.7</v>
      </c>
      <c r="E639" s="342"/>
      <c r="F639" s="343">
        <f>D639*E639</f>
        <v>0</v>
      </c>
      <c r="H639" s="284"/>
    </row>
    <row r="641" spans="1:8" s="11" customFormat="1" ht="75.75" customHeight="1">
      <c r="A641" s="36" t="s">
        <v>32</v>
      </c>
      <c r="B641" s="24" t="s">
        <v>280</v>
      </c>
      <c r="C641" s="347"/>
      <c r="D641" s="18"/>
      <c r="E641" s="118"/>
      <c r="F641" s="109"/>
      <c r="H641" s="284"/>
    </row>
    <row r="642" spans="1:8" s="11" customFormat="1" ht="16.5" customHeight="1">
      <c r="A642" s="37"/>
      <c r="B642" s="24" t="s">
        <v>23</v>
      </c>
      <c r="C642" s="345" t="s">
        <v>5</v>
      </c>
      <c r="D642" s="341">
        <v>13</v>
      </c>
      <c r="E642" s="342"/>
      <c r="F642" s="343">
        <f>D642*E642</f>
        <v>0</v>
      </c>
      <c r="H642" s="284"/>
    </row>
    <row r="644" spans="1:8" s="11" customFormat="1" ht="83.25" customHeight="1">
      <c r="A644" s="36" t="s">
        <v>0</v>
      </c>
      <c r="B644" s="24" t="s">
        <v>172</v>
      </c>
      <c r="C644" s="347"/>
      <c r="D644" s="18"/>
      <c r="E644" s="118"/>
      <c r="F644" s="109"/>
      <c r="H644" s="284"/>
    </row>
    <row r="645" spans="1:8" s="11" customFormat="1" ht="16.5" customHeight="1">
      <c r="A645" s="36"/>
      <c r="B645" s="24" t="s">
        <v>24</v>
      </c>
      <c r="C645" s="345" t="s">
        <v>2</v>
      </c>
      <c r="D645" s="341">
        <v>3</v>
      </c>
      <c r="E645" s="342"/>
      <c r="F645" s="343">
        <f>D645*E645</f>
        <v>0</v>
      </c>
      <c r="H645" s="284"/>
    </row>
    <row r="646" spans="1:8" s="11" customFormat="1" ht="16.5" customHeight="1">
      <c r="A646" s="36"/>
      <c r="B646" s="24"/>
      <c r="C646" s="31"/>
      <c r="D646" s="20"/>
      <c r="E646" s="108"/>
      <c r="F646" s="113"/>
      <c r="H646" s="284"/>
    </row>
    <row r="647" spans="1:8" s="11" customFormat="1" ht="56.25" customHeight="1">
      <c r="A647" s="36" t="s">
        <v>33</v>
      </c>
      <c r="B647" s="24" t="s">
        <v>393</v>
      </c>
      <c r="C647" s="347"/>
      <c r="D647" s="18"/>
      <c r="E647" s="118"/>
      <c r="F647" s="109"/>
      <c r="H647" s="284"/>
    </row>
    <row r="648" spans="1:8" s="11" customFormat="1" ht="16.5" customHeight="1">
      <c r="A648" s="37"/>
      <c r="B648" s="24" t="s">
        <v>24</v>
      </c>
      <c r="C648" s="345" t="s">
        <v>2</v>
      </c>
      <c r="D648" s="341">
        <v>150</v>
      </c>
      <c r="E648" s="342"/>
      <c r="F648" s="343">
        <f>D648*E648</f>
        <v>0</v>
      </c>
      <c r="H648" s="284"/>
    </row>
    <row r="650" spans="1:8" s="11" customFormat="1" ht="111.75" customHeight="1">
      <c r="A650" s="36" t="s">
        <v>34</v>
      </c>
      <c r="B650" s="24" t="s">
        <v>438</v>
      </c>
      <c r="C650" s="347"/>
      <c r="D650" s="18"/>
      <c r="E650" s="118"/>
      <c r="F650" s="109"/>
      <c r="H650" s="284"/>
    </row>
    <row r="651" spans="1:8" s="11" customFormat="1" ht="44.25" customHeight="1">
      <c r="A651" s="36"/>
      <c r="B651" s="24" t="s">
        <v>281</v>
      </c>
      <c r="C651" s="347"/>
      <c r="D651" s="18"/>
      <c r="E651" s="118"/>
      <c r="F651" s="109"/>
      <c r="H651" s="284"/>
    </row>
    <row r="652" spans="1:8" s="11" customFormat="1" ht="16.5" customHeight="1">
      <c r="A652" s="37"/>
      <c r="B652" s="24" t="s">
        <v>24</v>
      </c>
      <c r="C652" s="345" t="s">
        <v>2</v>
      </c>
      <c r="D652" s="341">
        <v>9</v>
      </c>
      <c r="E652" s="342"/>
      <c r="F652" s="343">
        <f>D652*E652</f>
        <v>0</v>
      </c>
      <c r="H652" s="284"/>
    </row>
    <row r="654" spans="1:8" s="11" customFormat="1" ht="87.75" customHeight="1">
      <c r="A654" s="36" t="s">
        <v>35</v>
      </c>
      <c r="B654" s="24" t="s">
        <v>210</v>
      </c>
      <c r="C654" s="347"/>
      <c r="D654" s="18"/>
      <c r="E654" s="118"/>
      <c r="F654" s="109"/>
      <c r="H654" s="284"/>
    </row>
    <row r="655" spans="1:8" s="11" customFormat="1" ht="29.25" customHeight="1">
      <c r="A655" s="36"/>
      <c r="B655" s="24" t="s">
        <v>205</v>
      </c>
      <c r="C655" s="347"/>
      <c r="D655" s="18"/>
      <c r="E655" s="118"/>
      <c r="F655" s="109"/>
      <c r="H655" s="284"/>
    </row>
    <row r="656" spans="1:8" s="11" customFormat="1" ht="16.5" customHeight="1">
      <c r="A656" s="36"/>
      <c r="B656" s="24" t="s">
        <v>23</v>
      </c>
      <c r="C656" s="345" t="s">
        <v>5</v>
      </c>
      <c r="D656" s="341">
        <v>9.5</v>
      </c>
      <c r="E656" s="342"/>
      <c r="F656" s="343">
        <f>D656*E656</f>
        <v>0</v>
      </c>
      <c r="H656" s="284"/>
    </row>
    <row r="657" spans="1:8" s="11" customFormat="1" ht="16.5" customHeight="1">
      <c r="A657" s="36"/>
      <c r="B657" s="24"/>
      <c r="C657" s="31"/>
      <c r="D657" s="20"/>
      <c r="E657" s="108"/>
      <c r="F657" s="113"/>
      <c r="H657" s="284"/>
    </row>
    <row r="658" spans="1:6" ht="13.5">
      <c r="A658" s="39" t="s">
        <v>14</v>
      </c>
      <c r="B658" s="255" t="s">
        <v>144</v>
      </c>
      <c r="C658" s="351"/>
      <c r="D658" s="40"/>
      <c r="E658" s="115"/>
      <c r="F658" s="121">
        <f>SUM(F639:F656)</f>
        <v>0</v>
      </c>
    </row>
    <row r="659" spans="1:6" ht="13.5">
      <c r="A659" s="56"/>
      <c r="B659" s="256"/>
      <c r="F659" s="122"/>
    </row>
    <row r="660" spans="1:6" ht="13.5">
      <c r="A660" s="162" t="s">
        <v>12</v>
      </c>
      <c r="B660" s="252" t="s">
        <v>133</v>
      </c>
      <c r="C660" s="349"/>
      <c r="D660" s="151"/>
      <c r="E660" s="159"/>
      <c r="F660" s="160"/>
    </row>
    <row r="661" spans="1:6" ht="27.75" customHeight="1">
      <c r="A661" s="64" t="s">
        <v>49</v>
      </c>
      <c r="B661" s="253" t="s">
        <v>50</v>
      </c>
      <c r="C661" s="89" t="s">
        <v>51</v>
      </c>
      <c r="D661" s="86" t="s">
        <v>52</v>
      </c>
      <c r="E661" s="114" t="s">
        <v>53</v>
      </c>
      <c r="F661" s="65" t="s">
        <v>54</v>
      </c>
    </row>
    <row r="662" spans="1:6" ht="13.5">
      <c r="A662" s="52"/>
      <c r="B662" s="256"/>
      <c r="E662" s="120"/>
      <c r="F662" s="124"/>
    </row>
    <row r="663" ht="28.5" customHeight="1">
      <c r="B663" s="30" t="s">
        <v>282</v>
      </c>
    </row>
    <row r="665" spans="1:6" ht="150.75" customHeight="1">
      <c r="A665" s="36" t="s">
        <v>30</v>
      </c>
      <c r="B665" s="24" t="s">
        <v>372</v>
      </c>
      <c r="C665" s="347"/>
      <c r="D665" s="18"/>
      <c r="E665" s="118"/>
      <c r="F665" s="109"/>
    </row>
    <row r="666" spans="1:6" ht="13.5">
      <c r="A666" s="37"/>
      <c r="B666" s="24" t="s">
        <v>135</v>
      </c>
      <c r="C666" s="345" t="s">
        <v>3</v>
      </c>
      <c r="D666" s="366">
        <v>9</v>
      </c>
      <c r="E666" s="342"/>
      <c r="F666" s="343">
        <f>D666*E666</f>
        <v>0</v>
      </c>
    </row>
    <row r="668" spans="1:6" ht="13.5">
      <c r="A668" s="39" t="s">
        <v>12</v>
      </c>
      <c r="B668" s="255" t="s">
        <v>132</v>
      </c>
      <c r="C668" s="351"/>
      <c r="D668" s="40"/>
      <c r="E668" s="115"/>
      <c r="F668" s="121">
        <f>SUM(F664:F667)</f>
        <v>0</v>
      </c>
    </row>
    <row r="669" spans="1:6" ht="13.5">
      <c r="A669" s="56"/>
      <c r="B669" s="256"/>
      <c r="F669" s="122"/>
    </row>
    <row r="670" spans="1:6" ht="13.5">
      <c r="A670" s="162" t="s">
        <v>11</v>
      </c>
      <c r="B670" s="252" t="s">
        <v>129</v>
      </c>
      <c r="C670" s="349"/>
      <c r="D670" s="151"/>
      <c r="E670" s="159"/>
      <c r="F670" s="160"/>
    </row>
    <row r="671" spans="1:6" ht="27.75" customHeight="1">
      <c r="A671" s="64" t="s">
        <v>49</v>
      </c>
      <c r="B671" s="253" t="s">
        <v>50</v>
      </c>
      <c r="C671" s="89" t="s">
        <v>51</v>
      </c>
      <c r="D671" s="86" t="s">
        <v>52</v>
      </c>
      <c r="E671" s="114" t="s">
        <v>53</v>
      </c>
      <c r="F671" s="65" t="s">
        <v>54</v>
      </c>
    </row>
    <row r="673" spans="1:2" ht="126" customHeight="1">
      <c r="A673" s="36" t="s">
        <v>30</v>
      </c>
      <c r="B673" s="24" t="s">
        <v>394</v>
      </c>
    </row>
    <row r="674" ht="46.5" customHeight="1">
      <c r="B674" s="24" t="s">
        <v>395</v>
      </c>
    </row>
    <row r="676" spans="1:6" ht="71.25" customHeight="1">
      <c r="A676" s="36" t="s">
        <v>25</v>
      </c>
      <c r="B676" s="24" t="s">
        <v>396</v>
      </c>
      <c r="C676" s="347"/>
      <c r="D676" s="18"/>
      <c r="E676" s="118"/>
      <c r="F676" s="109"/>
    </row>
    <row r="677" spans="1:6" ht="13.5">
      <c r="A677" s="37"/>
      <c r="B677" s="24" t="s">
        <v>131</v>
      </c>
      <c r="C677" s="345" t="s">
        <v>2</v>
      </c>
      <c r="D677" s="341">
        <v>8</v>
      </c>
      <c r="E677" s="342"/>
      <c r="F677" s="343">
        <f>D677*E677</f>
        <v>0</v>
      </c>
    </row>
    <row r="678" spans="1:6" ht="13.5">
      <c r="A678" s="37"/>
      <c r="C678" s="31"/>
      <c r="E678" s="108"/>
      <c r="F678" s="113"/>
    </row>
    <row r="679" spans="1:2" ht="70.5" customHeight="1">
      <c r="A679" s="36" t="s">
        <v>26</v>
      </c>
      <c r="B679" s="24" t="s">
        <v>439</v>
      </c>
    </row>
    <row r="680" spans="1:6" ht="13.5">
      <c r="A680" s="37"/>
      <c r="B680" s="24" t="s">
        <v>131</v>
      </c>
      <c r="C680" s="345" t="s">
        <v>2</v>
      </c>
      <c r="D680" s="341">
        <v>8</v>
      </c>
      <c r="E680" s="342"/>
      <c r="F680" s="343">
        <f>D680*E680</f>
        <v>0</v>
      </c>
    </row>
    <row r="681" spans="1:6" ht="13.5">
      <c r="A681" s="37"/>
      <c r="C681" s="31"/>
      <c r="E681" s="108"/>
      <c r="F681" s="113"/>
    </row>
    <row r="682" spans="1:8" ht="71.25" customHeight="1">
      <c r="A682" s="36" t="s">
        <v>27</v>
      </c>
      <c r="B682" s="24" t="s">
        <v>440</v>
      </c>
      <c r="H682" s="282"/>
    </row>
    <row r="683" spans="1:6" ht="13.5">
      <c r="A683" s="37"/>
      <c r="B683" s="24" t="s">
        <v>131</v>
      </c>
      <c r="C683" s="345" t="s">
        <v>2</v>
      </c>
      <c r="D683" s="341">
        <v>8</v>
      </c>
      <c r="E683" s="342"/>
      <c r="F683" s="343">
        <f>D683*E683</f>
        <v>0</v>
      </c>
    </row>
    <row r="685" spans="1:6" ht="13.5">
      <c r="A685" s="39" t="s">
        <v>11</v>
      </c>
      <c r="B685" s="255" t="s">
        <v>130</v>
      </c>
      <c r="C685" s="351"/>
      <c r="D685" s="40"/>
      <c r="E685" s="115"/>
      <c r="F685" s="121">
        <f>SUM(F672:F684)</f>
        <v>0</v>
      </c>
    </row>
    <row r="686" ht="13.5">
      <c r="A686" s="56"/>
    </row>
    <row r="687" spans="1:7" ht="15.75">
      <c r="A687" s="52"/>
      <c r="B687" s="276"/>
      <c r="E687" s="120"/>
      <c r="F687" s="124"/>
      <c r="G687" s="4"/>
    </row>
    <row r="688" spans="1:7" ht="15.75">
      <c r="A688" s="52"/>
      <c r="B688" s="276"/>
      <c r="E688" s="120"/>
      <c r="F688" s="124"/>
      <c r="G688" s="4"/>
    </row>
    <row r="689" spans="1:8" s="15" customFormat="1" ht="15">
      <c r="A689" s="163" t="s">
        <v>361</v>
      </c>
      <c r="B689" s="268" t="s">
        <v>48</v>
      </c>
      <c r="C689" s="357"/>
      <c r="D689" s="164"/>
      <c r="E689" s="165"/>
      <c r="F689" s="165"/>
      <c r="H689" s="287"/>
    </row>
    <row r="690" spans="1:8" s="13" customFormat="1" ht="13.5">
      <c r="A690" s="80"/>
      <c r="B690" s="27"/>
      <c r="C690" s="358"/>
      <c r="D690" s="70"/>
      <c r="E690" s="126"/>
      <c r="F690" s="126"/>
      <c r="H690" s="288"/>
    </row>
    <row r="691" spans="1:8" s="79" customFormat="1" ht="25.5" customHeight="1">
      <c r="A691" s="64" t="s">
        <v>49</v>
      </c>
      <c r="B691" s="253" t="s">
        <v>50</v>
      </c>
      <c r="C691" s="65" t="s">
        <v>51</v>
      </c>
      <c r="D691" s="66" t="s">
        <v>52</v>
      </c>
      <c r="E691" s="65" t="s">
        <v>53</v>
      </c>
      <c r="F691" s="65" t="s">
        <v>54</v>
      </c>
      <c r="H691" s="289"/>
    </row>
    <row r="692" spans="1:8" s="14" customFormat="1" ht="13.5" customHeight="1">
      <c r="A692" s="81"/>
      <c r="B692" s="269"/>
      <c r="C692" s="74"/>
      <c r="D692" s="71"/>
      <c r="E692" s="74"/>
      <c r="F692" s="74"/>
      <c r="H692" s="290"/>
    </row>
    <row r="693" spans="1:8" s="13" customFormat="1" ht="13.5">
      <c r="A693" s="80"/>
      <c r="B693" s="27"/>
      <c r="C693" s="358"/>
      <c r="D693" s="70"/>
      <c r="E693" s="127"/>
      <c r="F693" s="127"/>
      <c r="H693" s="288"/>
    </row>
    <row r="694" spans="1:8" ht="216">
      <c r="A694" s="36" t="s">
        <v>30</v>
      </c>
      <c r="B694" s="24" t="s">
        <v>579</v>
      </c>
      <c r="D694" s="72"/>
      <c r="E694" s="315"/>
      <c r="F694" s="130"/>
      <c r="H694" s="282"/>
    </row>
    <row r="695" spans="1:8" ht="15.75">
      <c r="A695" s="36"/>
      <c r="B695" s="270" t="s">
        <v>176</v>
      </c>
      <c r="C695" s="345" t="s">
        <v>180</v>
      </c>
      <c r="D695" s="341">
        <v>315</v>
      </c>
      <c r="E695" s="342"/>
      <c r="F695" s="343">
        <f>D695*E695</f>
        <v>0</v>
      </c>
      <c r="H695" s="281"/>
    </row>
    <row r="696" spans="1:8" ht="15.75">
      <c r="A696" s="36"/>
      <c r="B696" s="270" t="s">
        <v>177</v>
      </c>
      <c r="C696" s="345" t="s">
        <v>180</v>
      </c>
      <c r="D696" s="341">
        <v>505</v>
      </c>
      <c r="E696" s="342"/>
      <c r="F696" s="343">
        <f>D696*E696</f>
        <v>0</v>
      </c>
      <c r="H696" s="281"/>
    </row>
    <row r="697" spans="1:8" ht="15.75">
      <c r="A697" s="36"/>
      <c r="B697" s="270" t="s">
        <v>178</v>
      </c>
      <c r="C697" s="345" t="s">
        <v>180</v>
      </c>
      <c r="D697" s="341">
        <v>500</v>
      </c>
      <c r="E697" s="342"/>
      <c r="F697" s="343">
        <f>D697*E697</f>
        <v>0</v>
      </c>
      <c r="H697" s="281"/>
    </row>
    <row r="698" spans="1:8" ht="15.75">
      <c r="A698" s="36"/>
      <c r="B698" s="270" t="s">
        <v>179</v>
      </c>
      <c r="C698" s="345" t="s">
        <v>180</v>
      </c>
      <c r="D698" s="341">
        <v>505</v>
      </c>
      <c r="E698" s="342"/>
      <c r="F698" s="343">
        <f>D698*E698</f>
        <v>0</v>
      </c>
      <c r="H698" s="281"/>
    </row>
    <row r="699" spans="2:8" ht="13.5">
      <c r="B699" s="270"/>
      <c r="D699" s="72"/>
      <c r="E699" s="314"/>
      <c r="F699" s="127"/>
      <c r="H699" s="281"/>
    </row>
    <row r="700" spans="2:8" ht="13.5">
      <c r="B700" s="270"/>
      <c r="D700" s="72"/>
      <c r="E700" s="314"/>
      <c r="F700" s="127"/>
      <c r="H700" s="281"/>
    </row>
    <row r="701" spans="1:8" ht="57" customHeight="1">
      <c r="A701" s="36" t="s">
        <v>32</v>
      </c>
      <c r="B701" s="24" t="s">
        <v>397</v>
      </c>
      <c r="D701" s="72"/>
      <c r="E701" s="314"/>
      <c r="F701" s="127"/>
      <c r="H701" s="281"/>
    </row>
    <row r="702" spans="1:8" ht="15.75">
      <c r="A702" s="36"/>
      <c r="B702" s="270" t="s">
        <v>176</v>
      </c>
      <c r="C702" s="345" t="s">
        <v>180</v>
      </c>
      <c r="D702" s="341">
        <v>315</v>
      </c>
      <c r="E702" s="342"/>
      <c r="F702" s="343">
        <f>D702*E702</f>
        <v>0</v>
      </c>
      <c r="H702" s="281"/>
    </row>
    <row r="703" spans="1:8" ht="15.75">
      <c r="A703" s="36"/>
      <c r="B703" s="270" t="s">
        <v>177</v>
      </c>
      <c r="C703" s="345" t="s">
        <v>180</v>
      </c>
      <c r="D703" s="341">
        <v>505</v>
      </c>
      <c r="E703" s="342"/>
      <c r="F703" s="343">
        <f>D703*E703</f>
        <v>0</v>
      </c>
      <c r="H703" s="281"/>
    </row>
    <row r="704" spans="1:8" ht="15.75">
      <c r="A704" s="36"/>
      <c r="B704" s="270" t="s">
        <v>178</v>
      </c>
      <c r="C704" s="345" t="s">
        <v>180</v>
      </c>
      <c r="D704" s="341">
        <v>500</v>
      </c>
      <c r="E704" s="342"/>
      <c r="F704" s="343">
        <f>D704*E704</f>
        <v>0</v>
      </c>
      <c r="H704" s="281"/>
    </row>
    <row r="705" spans="1:8" ht="15.75">
      <c r="A705" s="36"/>
      <c r="B705" s="270" t="s">
        <v>179</v>
      </c>
      <c r="C705" s="345" t="s">
        <v>180</v>
      </c>
      <c r="D705" s="341">
        <v>505</v>
      </c>
      <c r="E705" s="342"/>
      <c r="F705" s="343">
        <f>D705*E705</f>
        <v>0</v>
      </c>
      <c r="H705" s="281"/>
    </row>
    <row r="706" spans="2:8" ht="13.5">
      <c r="B706" s="270"/>
      <c r="D706" s="72"/>
      <c r="E706" s="314"/>
      <c r="F706" s="127"/>
      <c r="H706" s="281"/>
    </row>
    <row r="707" spans="1:8" s="13" customFormat="1" ht="13.5">
      <c r="A707" s="80"/>
      <c r="B707" s="27"/>
      <c r="C707" s="358"/>
      <c r="D707" s="70"/>
      <c r="E707" s="126"/>
      <c r="F707" s="126"/>
      <c r="H707" s="294"/>
    </row>
    <row r="708" spans="1:8" s="13" customFormat="1" ht="13.5">
      <c r="A708" s="83" t="s">
        <v>0</v>
      </c>
      <c r="B708" s="255" t="s">
        <v>55</v>
      </c>
      <c r="C708" s="359"/>
      <c r="D708" s="26"/>
      <c r="E708" s="128"/>
      <c r="F708" s="121">
        <f>SUM(F694:F707)</f>
        <v>0</v>
      </c>
      <c r="H708" s="288"/>
    </row>
    <row r="709" spans="1:8" s="13" customFormat="1" ht="13.5">
      <c r="A709" s="68"/>
      <c r="B709" s="271"/>
      <c r="C709" s="358"/>
      <c r="D709" s="68"/>
      <c r="E709" s="129"/>
      <c r="F709" s="129"/>
      <c r="H709" s="288"/>
    </row>
    <row r="710" spans="1:7" ht="15.75">
      <c r="A710" s="52"/>
      <c r="B710" s="256"/>
      <c r="E710" s="184"/>
      <c r="F710" s="54"/>
      <c r="G710" s="4"/>
    </row>
    <row r="711" spans="1:6" ht="16.5" customHeight="1">
      <c r="A711" s="155" t="s">
        <v>345</v>
      </c>
      <c r="B711" s="251" t="s">
        <v>45</v>
      </c>
      <c r="C711" s="354"/>
      <c r="D711" s="170"/>
      <c r="E711" s="320"/>
      <c r="F711" s="170"/>
    </row>
    <row r="712" spans="1:6" ht="30">
      <c r="A712" s="94"/>
      <c r="B712" s="272" t="s">
        <v>356</v>
      </c>
      <c r="C712" s="360"/>
      <c r="D712" s="97"/>
      <c r="E712" s="321"/>
      <c r="F712" s="97"/>
    </row>
    <row r="713" spans="1:8" ht="15" customHeight="1">
      <c r="A713" s="95"/>
      <c r="B713" s="273"/>
      <c r="E713" s="105"/>
      <c r="F713" s="20"/>
      <c r="H713" s="285"/>
    </row>
    <row r="714" spans="1:8" ht="18" customHeight="1">
      <c r="A714" s="166" t="s">
        <v>359</v>
      </c>
      <c r="B714" s="274" t="s">
        <v>29</v>
      </c>
      <c r="C714" s="361"/>
      <c r="D714" s="168"/>
      <c r="E714" s="322"/>
      <c r="F714" s="169"/>
      <c r="H714" s="285"/>
    </row>
    <row r="715" spans="1:8" ht="19.5" customHeight="1">
      <c r="A715" s="57"/>
      <c r="B715" s="266" t="s">
        <v>319</v>
      </c>
      <c r="C715" s="360"/>
      <c r="D715" s="88"/>
      <c r="E715" s="124"/>
      <c r="F715" s="54">
        <f>F133</f>
        <v>0</v>
      </c>
      <c r="H715" s="285"/>
    </row>
    <row r="716" spans="1:8" ht="19.5" customHeight="1">
      <c r="A716" s="57"/>
      <c r="B716" s="266" t="s">
        <v>320</v>
      </c>
      <c r="C716" s="360"/>
      <c r="D716" s="88"/>
      <c r="E716" s="124"/>
      <c r="F716" s="54">
        <f>F146</f>
        <v>0</v>
      </c>
      <c r="H716" s="285"/>
    </row>
    <row r="717" spans="1:8" ht="19.5" customHeight="1">
      <c r="A717" s="57"/>
      <c r="B717" s="266" t="s">
        <v>323</v>
      </c>
      <c r="C717" s="360"/>
      <c r="D717" s="88"/>
      <c r="E717" s="124"/>
      <c r="F717" s="54">
        <f>F199</f>
        <v>0</v>
      </c>
      <c r="H717" s="285"/>
    </row>
    <row r="718" spans="1:8" ht="19.5" customHeight="1">
      <c r="A718" s="57"/>
      <c r="B718" s="266" t="s">
        <v>321</v>
      </c>
      <c r="C718" s="360"/>
      <c r="D718" s="88"/>
      <c r="E718" s="124"/>
      <c r="F718" s="54">
        <f>F296</f>
        <v>0</v>
      </c>
      <c r="H718" s="285"/>
    </row>
    <row r="719" spans="1:8" ht="19.5" customHeight="1">
      <c r="A719" s="57"/>
      <c r="B719" s="266" t="s">
        <v>322</v>
      </c>
      <c r="C719" s="360"/>
      <c r="D719" s="88"/>
      <c r="E719" s="124"/>
      <c r="F719" s="54">
        <f>F314</f>
        <v>0</v>
      </c>
      <c r="H719" s="285"/>
    </row>
    <row r="720" spans="1:8" ht="17.25" customHeight="1">
      <c r="A720" s="50" t="s">
        <v>359</v>
      </c>
      <c r="B720" s="275" t="s">
        <v>46</v>
      </c>
      <c r="C720" s="362"/>
      <c r="D720" s="147"/>
      <c r="E720" s="323" t="s">
        <v>1</v>
      </c>
      <c r="F720" s="148">
        <f>SUM(F715:F719)</f>
        <v>0</v>
      </c>
      <c r="H720" s="285"/>
    </row>
    <row r="721" spans="1:8" ht="9" customHeight="1">
      <c r="A721" s="57"/>
      <c r="B721" s="276"/>
      <c r="C721" s="360"/>
      <c r="D721" s="88"/>
      <c r="E721" s="124"/>
      <c r="F721" s="54"/>
      <c r="H721" s="285"/>
    </row>
    <row r="722" spans="1:8" ht="16.5" customHeight="1">
      <c r="A722" s="166" t="s">
        <v>360</v>
      </c>
      <c r="B722" s="274" t="s">
        <v>43</v>
      </c>
      <c r="C722" s="361"/>
      <c r="D722" s="168"/>
      <c r="E722" s="322"/>
      <c r="F722" s="169"/>
      <c r="H722" s="285"/>
    </row>
    <row r="723" spans="1:8" ht="18.75" customHeight="1">
      <c r="A723" s="57"/>
      <c r="B723" s="266" t="s">
        <v>329</v>
      </c>
      <c r="C723" s="360"/>
      <c r="D723" s="88"/>
      <c r="E723" s="124"/>
      <c r="F723" s="46">
        <f>F533</f>
        <v>0</v>
      </c>
      <c r="H723" s="285"/>
    </row>
    <row r="724" spans="1:8" s="104" customFormat="1" ht="18.75" customHeight="1">
      <c r="A724" s="57"/>
      <c r="B724" s="266" t="s">
        <v>328</v>
      </c>
      <c r="C724" s="360"/>
      <c r="D724" s="88"/>
      <c r="E724" s="122"/>
      <c r="F724" s="46">
        <f>F565</f>
        <v>0</v>
      </c>
      <c r="G724" s="4"/>
      <c r="H724" s="291"/>
    </row>
    <row r="725" spans="1:8" s="9" customFormat="1" ht="18.75" customHeight="1">
      <c r="A725" s="57"/>
      <c r="B725" s="266" t="s">
        <v>324</v>
      </c>
      <c r="C725" s="360"/>
      <c r="D725" s="88"/>
      <c r="E725" s="122"/>
      <c r="F725" s="46">
        <f>F607</f>
        <v>0</v>
      </c>
      <c r="G725" s="1"/>
      <c r="H725" s="292"/>
    </row>
    <row r="726" spans="1:8" s="9" customFormat="1" ht="18.75" customHeight="1">
      <c r="A726" s="57"/>
      <c r="B726" s="266" t="s">
        <v>325</v>
      </c>
      <c r="C726" s="360"/>
      <c r="D726" s="88"/>
      <c r="E726" s="122"/>
      <c r="F726" s="46">
        <f>F630</f>
        <v>0</v>
      </c>
      <c r="G726" s="1"/>
      <c r="H726" s="292"/>
    </row>
    <row r="727" spans="1:8" s="4" customFormat="1" ht="18.75" customHeight="1">
      <c r="A727" s="57"/>
      <c r="B727" s="266" t="s">
        <v>326</v>
      </c>
      <c r="C727" s="360"/>
      <c r="D727" s="88"/>
      <c r="E727" s="122"/>
      <c r="F727" s="46">
        <f>F658</f>
        <v>0</v>
      </c>
      <c r="H727" s="293"/>
    </row>
    <row r="728" spans="1:8" s="9" customFormat="1" ht="18.75" customHeight="1">
      <c r="A728" s="57"/>
      <c r="B728" s="266" t="s">
        <v>327</v>
      </c>
      <c r="C728" s="360"/>
      <c r="D728" s="88"/>
      <c r="E728" s="122"/>
      <c r="F728" s="46">
        <f>F668</f>
        <v>0</v>
      </c>
      <c r="G728" s="1"/>
      <c r="H728" s="292"/>
    </row>
    <row r="729" spans="1:8" s="9" customFormat="1" ht="18.75" customHeight="1">
      <c r="A729" s="57"/>
      <c r="B729" s="266" t="s">
        <v>330</v>
      </c>
      <c r="C729" s="360"/>
      <c r="D729" s="88"/>
      <c r="E729" s="122"/>
      <c r="F729" s="46">
        <f>F685</f>
        <v>0</v>
      </c>
      <c r="G729" s="1"/>
      <c r="H729" s="292"/>
    </row>
    <row r="730" spans="1:8" s="102" customFormat="1" ht="16.5" customHeight="1">
      <c r="A730" s="50" t="s">
        <v>32</v>
      </c>
      <c r="B730" s="275" t="s">
        <v>47</v>
      </c>
      <c r="C730" s="362"/>
      <c r="D730" s="147"/>
      <c r="E730" s="323" t="s">
        <v>1</v>
      </c>
      <c r="F730" s="148">
        <f>SUM(F723:F729)</f>
        <v>0</v>
      </c>
      <c r="G730" s="1"/>
      <c r="H730" s="285"/>
    </row>
    <row r="731" spans="1:8" s="102" customFormat="1" ht="13.5">
      <c r="A731" s="56"/>
      <c r="B731" s="256"/>
      <c r="C731" s="346"/>
      <c r="D731" s="20"/>
      <c r="E731" s="122"/>
      <c r="F731" s="46"/>
      <c r="G731" s="1"/>
      <c r="H731" s="285"/>
    </row>
    <row r="732" spans="1:8" s="13" customFormat="1" ht="15.75" customHeight="1">
      <c r="A732" s="166" t="s">
        <v>361</v>
      </c>
      <c r="B732" s="274" t="s">
        <v>55</v>
      </c>
      <c r="C732" s="363"/>
      <c r="D732" s="167"/>
      <c r="E732" s="324" t="s">
        <v>1</v>
      </c>
      <c r="F732" s="171">
        <f>F708</f>
        <v>0</v>
      </c>
      <c r="H732" s="294"/>
    </row>
    <row r="733" spans="1:8" s="9" customFormat="1" ht="18.75" customHeight="1">
      <c r="A733" s="59"/>
      <c r="B733" s="277"/>
      <c r="C733" s="352"/>
      <c r="D733" s="61"/>
      <c r="E733" s="325"/>
      <c r="F733" s="62"/>
      <c r="G733" s="1"/>
      <c r="H733" s="292"/>
    </row>
    <row r="734" spans="1:8" ht="28.5">
      <c r="A734" s="375" t="s">
        <v>309</v>
      </c>
      <c r="B734" s="376" t="s">
        <v>370</v>
      </c>
      <c r="C734" s="377"/>
      <c r="D734" s="378"/>
      <c r="E734" s="379" t="s">
        <v>1</v>
      </c>
      <c r="F734" s="379">
        <f>F732+F730+F720</f>
        <v>0</v>
      </c>
      <c r="H734" s="285"/>
    </row>
    <row r="735" spans="1:8" ht="9" customHeight="1">
      <c r="A735" s="185"/>
      <c r="B735" s="278"/>
      <c r="C735" s="364"/>
      <c r="D735" s="186"/>
      <c r="E735" s="326"/>
      <c r="F735" s="187"/>
      <c r="H735" s="285"/>
    </row>
    <row r="736" spans="1:8" ht="19.5" customHeight="1">
      <c r="A736" s="185"/>
      <c r="B736" s="278"/>
      <c r="C736" s="364"/>
      <c r="D736" s="187"/>
      <c r="E736" s="327" t="s">
        <v>357</v>
      </c>
      <c r="F736" s="187">
        <f>F734*0.25</f>
        <v>0</v>
      </c>
      <c r="H736" s="285"/>
    </row>
    <row r="737" spans="1:6" ht="8.25" customHeight="1" thickBot="1">
      <c r="A737" s="188"/>
      <c r="B737" s="279"/>
      <c r="C737" s="365"/>
      <c r="D737" s="189"/>
      <c r="E737" s="190"/>
      <c r="F737" s="191"/>
    </row>
    <row r="738" spans="1:8" s="373" customFormat="1" ht="29.25" thickBot="1">
      <c r="A738" s="367" t="s">
        <v>309</v>
      </c>
      <c r="B738" s="368" t="s">
        <v>369</v>
      </c>
      <c r="C738" s="369"/>
      <c r="D738" s="370"/>
      <c r="E738" s="371" t="s">
        <v>1</v>
      </c>
      <c r="F738" s="372">
        <f>SUM(F734:F736)</f>
        <v>0</v>
      </c>
      <c r="H738" s="374"/>
    </row>
    <row r="739" spans="1:8" ht="20.25" customHeight="1">
      <c r="A739" s="185"/>
      <c r="B739" s="278"/>
      <c r="C739" s="364"/>
      <c r="D739" s="186"/>
      <c r="E739" s="326"/>
      <c r="F739" s="187"/>
      <c r="H739" s="285"/>
    </row>
    <row r="740" spans="1:6" ht="20.25" customHeight="1">
      <c r="A740" s="188"/>
      <c r="B740" s="279"/>
      <c r="C740" s="365"/>
      <c r="D740" s="189"/>
      <c r="E740" s="190"/>
      <c r="F740" s="191"/>
    </row>
    <row r="741" spans="1:6" ht="20.25" customHeight="1">
      <c r="A741" s="188"/>
      <c r="B741" s="279"/>
      <c r="C741" s="365"/>
      <c r="D741" s="189"/>
      <c r="E741" s="190"/>
      <c r="F741" s="191"/>
    </row>
    <row r="742" ht="20.25" customHeight="1"/>
  </sheetData>
  <sheetProtection/>
  <protectedRanges>
    <protectedRange password="B137" sqref="F520" name="Raspon2"/>
    <protectedRange password="B137" sqref="E520" name="Raspon1"/>
    <protectedRange password="B137" sqref="F659 F669" name="Raspon2_1"/>
    <protectedRange password="B137" sqref="E669 E659" name="Raspon1_1"/>
  </protectedRanges>
  <mergeCells count="2">
    <mergeCell ref="B1:F1"/>
    <mergeCell ref="B153:F153"/>
  </mergeCells>
  <printOptions horizontalCentered="1"/>
  <pageMargins left="0.25" right="0.25" top="0.75" bottom="0.75" header="0.3" footer="0.3"/>
  <pageSetup firstPageNumber="1" useFirstPageNumber="1" horizontalDpi="600" verticalDpi="600" orientation="portrait" paperSize="9" scale="85" r:id="rId1"/>
  <headerFooter alignWithMargins="0">
    <oddFooter>&amp;C&amp;P</oddFooter>
  </headerFooter>
  <rowBreaks count="13" manualBreakCount="13">
    <brk id="31" max="5" man="1"/>
    <brk id="252" max="5" man="1"/>
    <brk id="275" max="5" man="1"/>
    <brk id="283" max="5" man="1"/>
    <brk id="299" max="5" man="1"/>
    <brk id="316" max="5" man="1"/>
    <brk id="325" max="5" man="1"/>
    <brk id="336" max="5" man="1"/>
    <brk id="608" max="5" man="1"/>
    <brk id="631" max="5" man="1"/>
    <brk id="659" max="5" man="1"/>
    <brk id="688" max="255" man="1"/>
    <brk id="709" max="5" man="1"/>
  </rowBreaks>
</worksheet>
</file>

<file path=xl/worksheets/sheet3.xml><?xml version="1.0" encoding="utf-8"?>
<worksheet xmlns="http://schemas.openxmlformats.org/spreadsheetml/2006/main" xmlns:r="http://schemas.openxmlformats.org/officeDocument/2006/relationships">
  <dimension ref="A1:L50"/>
  <sheetViews>
    <sheetView showGridLines="0" zoomScaleSheetLayoutView="100" zoomScalePageLayoutView="115" workbookViewId="0" topLeftCell="A33">
      <selection activeCell="E25" sqref="E25"/>
    </sheetView>
  </sheetViews>
  <sheetFormatPr defaultColWidth="9.140625" defaultRowHeight="12.75"/>
  <cols>
    <col min="1" max="1" width="4.421875" style="68" customWidth="1"/>
    <col min="2" max="2" width="42.7109375" style="271" customWidth="1"/>
    <col min="3" max="3" width="8.28125" style="68" customWidth="1"/>
    <col min="4" max="4" width="10.7109375" style="68" customWidth="1"/>
    <col min="5" max="5" width="13.8515625" style="68" customWidth="1"/>
    <col min="6" max="6" width="16.421875" style="68" customWidth="1"/>
    <col min="7" max="7" width="9.140625" style="13" customWidth="1"/>
    <col min="8" max="8" width="26.8515625" style="13" customWidth="1"/>
    <col min="9" max="16384" width="9.140625" style="13" customWidth="1"/>
  </cols>
  <sheetData>
    <row r="1" spans="1:6" s="15" customFormat="1" ht="15">
      <c r="A1" s="172" t="s">
        <v>315</v>
      </c>
      <c r="B1" s="295" t="s">
        <v>303</v>
      </c>
      <c r="C1" s="173"/>
      <c r="D1" s="174"/>
      <c r="E1" s="175"/>
      <c r="F1" s="176"/>
    </row>
    <row r="2" spans="1:6" ht="13.5">
      <c r="A2" s="80"/>
      <c r="B2" s="27"/>
      <c r="C2" s="73"/>
      <c r="D2" s="70"/>
      <c r="E2" s="77"/>
      <c r="F2" s="75"/>
    </row>
    <row r="3" spans="1:6" s="79" customFormat="1" ht="25.5" customHeight="1">
      <c r="A3" s="64" t="s">
        <v>49</v>
      </c>
      <c r="B3" s="253" t="s">
        <v>50</v>
      </c>
      <c r="C3" s="65" t="s">
        <v>51</v>
      </c>
      <c r="D3" s="66" t="s">
        <v>52</v>
      </c>
      <c r="E3" s="144" t="s">
        <v>53</v>
      </c>
      <c r="F3" s="67" t="s">
        <v>54</v>
      </c>
    </row>
    <row r="4" spans="1:6" s="14" customFormat="1" ht="13.5" customHeight="1">
      <c r="A4" s="81"/>
      <c r="B4" s="269"/>
      <c r="C4" s="74"/>
      <c r="D4" s="71"/>
      <c r="E4" s="145"/>
      <c r="F4" s="76"/>
    </row>
    <row r="5" spans="1:7" s="1" customFormat="1" ht="12.75" customHeight="1">
      <c r="A5" s="177" t="s">
        <v>15</v>
      </c>
      <c r="B5" s="296" t="s">
        <v>297</v>
      </c>
      <c r="C5" s="178"/>
      <c r="D5" s="178"/>
      <c r="E5" s="178"/>
      <c r="F5" s="179"/>
      <c r="G5" s="2"/>
    </row>
    <row r="6" spans="1:7" s="1" customFormat="1" ht="12.75" customHeight="1">
      <c r="A6" s="330"/>
      <c r="B6" s="331"/>
      <c r="C6" s="330"/>
      <c r="D6" s="330"/>
      <c r="E6" s="330"/>
      <c r="F6" s="330"/>
      <c r="G6" s="2"/>
    </row>
    <row r="7" spans="1:6" ht="13.5">
      <c r="A7" s="80"/>
      <c r="B7" s="27" t="s">
        <v>298</v>
      </c>
      <c r="C7" s="93"/>
      <c r="D7" s="70"/>
      <c r="E7" s="77"/>
      <c r="F7" s="77"/>
    </row>
    <row r="8" spans="1:6" ht="82.5" customHeight="1">
      <c r="A8" s="80"/>
      <c r="B8" s="27" t="s">
        <v>422</v>
      </c>
      <c r="C8" s="73"/>
      <c r="D8" s="70"/>
      <c r="E8" s="77"/>
      <c r="F8" s="77"/>
    </row>
    <row r="9" spans="1:6" ht="55.5" customHeight="1">
      <c r="A9" s="80"/>
      <c r="B9" s="27" t="s">
        <v>482</v>
      </c>
      <c r="C9" s="73"/>
      <c r="D9" s="70"/>
      <c r="E9" s="77"/>
      <c r="F9" s="77"/>
    </row>
    <row r="10" spans="1:6" ht="137.25" customHeight="1">
      <c r="A10" s="80"/>
      <c r="B10" s="27" t="s">
        <v>483</v>
      </c>
      <c r="C10" s="73"/>
      <c r="D10" s="70"/>
      <c r="E10" s="77"/>
      <c r="F10" s="77"/>
    </row>
    <row r="11" spans="1:6" ht="13.5">
      <c r="A11" s="80"/>
      <c r="B11" s="27"/>
      <c r="C11" s="73"/>
      <c r="D11" s="70"/>
      <c r="E11" s="77"/>
      <c r="F11" s="77"/>
    </row>
    <row r="12" spans="1:6" ht="13.5">
      <c r="A12" s="80"/>
      <c r="B12" s="256" t="s">
        <v>299</v>
      </c>
      <c r="C12" s="73"/>
      <c r="D12" s="70"/>
      <c r="E12" s="77"/>
      <c r="F12" s="77"/>
    </row>
    <row r="13" spans="1:12" ht="45.75" customHeight="1">
      <c r="A13" s="80"/>
      <c r="B13" s="27" t="s">
        <v>300</v>
      </c>
      <c r="C13" s="92"/>
      <c r="D13" s="92"/>
      <c r="E13" s="92"/>
      <c r="F13" s="92"/>
      <c r="G13" s="92"/>
      <c r="H13" s="92"/>
      <c r="I13" s="92"/>
      <c r="J13" s="92"/>
      <c r="K13" s="92"/>
      <c r="L13" s="92"/>
    </row>
    <row r="14" spans="1:12" ht="9" customHeight="1">
      <c r="A14" s="36"/>
      <c r="B14" s="297"/>
      <c r="C14" s="92"/>
      <c r="D14" s="92"/>
      <c r="E14" s="92"/>
      <c r="F14" s="92"/>
      <c r="G14" s="92"/>
      <c r="H14" s="92"/>
      <c r="I14" s="92"/>
      <c r="J14" s="92"/>
      <c r="K14" s="92"/>
      <c r="L14" s="92"/>
    </row>
    <row r="15" spans="1:6" ht="67.5">
      <c r="A15" s="36" t="s">
        <v>30</v>
      </c>
      <c r="B15" s="27" t="s">
        <v>578</v>
      </c>
      <c r="C15" s="69"/>
      <c r="D15" s="72"/>
      <c r="E15" s="143"/>
      <c r="F15" s="78"/>
    </row>
    <row r="16" spans="1:6" ht="13.5">
      <c r="A16" s="36"/>
      <c r="B16" s="270" t="s">
        <v>443</v>
      </c>
      <c r="C16" s="383" t="s">
        <v>301</v>
      </c>
      <c r="D16" s="380">
        <v>1</v>
      </c>
      <c r="E16" s="381"/>
      <c r="F16" s="382">
        <f>E16*D16</f>
        <v>0</v>
      </c>
    </row>
    <row r="17" spans="1:6" ht="13.5">
      <c r="A17" s="36"/>
      <c r="B17" s="270"/>
      <c r="C17" s="69"/>
      <c r="D17" s="72"/>
      <c r="E17" s="143"/>
      <c r="F17" s="78"/>
    </row>
    <row r="18" spans="1:8" ht="306" customHeight="1">
      <c r="A18" s="80" t="s">
        <v>32</v>
      </c>
      <c r="B18" s="27" t="s">
        <v>423</v>
      </c>
      <c r="C18" s="73"/>
      <c r="D18" s="70"/>
      <c r="E18" s="77"/>
      <c r="F18" s="77"/>
      <c r="H18" s="282"/>
    </row>
    <row r="19" spans="1:6" ht="40.5" customHeight="1">
      <c r="A19" s="80"/>
      <c r="B19" s="27" t="s">
        <v>424</v>
      </c>
      <c r="C19" s="13"/>
      <c r="D19" s="13"/>
      <c r="E19" s="13"/>
      <c r="F19" s="13"/>
    </row>
    <row r="20" spans="1:6" ht="15.75" customHeight="1">
      <c r="A20" s="80"/>
      <c r="B20" s="27" t="s">
        <v>481</v>
      </c>
      <c r="C20" s="383" t="s">
        <v>5</v>
      </c>
      <c r="D20" s="389">
        <v>150</v>
      </c>
      <c r="E20" s="381"/>
      <c r="F20" s="382">
        <f>E20*D20</f>
        <v>0</v>
      </c>
    </row>
    <row r="21" spans="1:6" ht="13.5">
      <c r="A21" s="80"/>
      <c r="B21" s="27"/>
      <c r="E21" s="77"/>
      <c r="F21" s="75"/>
    </row>
    <row r="22" spans="1:8" ht="120.75" customHeight="1">
      <c r="A22" s="80"/>
      <c r="B22" s="27" t="s">
        <v>425</v>
      </c>
      <c r="C22" s="73"/>
      <c r="D22" s="70"/>
      <c r="E22" s="77"/>
      <c r="F22" s="75"/>
      <c r="H22" s="282"/>
    </row>
    <row r="23" spans="1:6" ht="13.5">
      <c r="A23" s="80"/>
      <c r="B23" s="27"/>
      <c r="C23" s="73"/>
      <c r="D23" s="70"/>
      <c r="E23" s="77"/>
      <c r="F23" s="75"/>
    </row>
    <row r="24" spans="1:6" ht="94.5">
      <c r="A24" s="80" t="s">
        <v>0</v>
      </c>
      <c r="B24" s="27" t="s">
        <v>480</v>
      </c>
      <c r="C24" s="73"/>
      <c r="D24" s="70"/>
      <c r="E24" s="77"/>
      <c r="F24" s="77"/>
    </row>
    <row r="25" spans="1:6" ht="13.5">
      <c r="A25" s="80"/>
      <c r="B25" s="27"/>
      <c r="C25" s="383" t="s">
        <v>301</v>
      </c>
      <c r="D25" s="380">
        <v>1</v>
      </c>
      <c r="E25" s="381"/>
      <c r="F25" s="382">
        <f>E25*D25</f>
        <v>0</v>
      </c>
    </row>
    <row r="26" spans="1:6" ht="13.5">
      <c r="A26" s="80"/>
      <c r="B26" s="27"/>
      <c r="C26" s="73"/>
      <c r="D26" s="70"/>
      <c r="E26" s="77"/>
      <c r="F26" s="75"/>
    </row>
    <row r="27" spans="1:6" ht="57" customHeight="1">
      <c r="A27" s="80" t="s">
        <v>33</v>
      </c>
      <c r="B27" s="27" t="s">
        <v>445</v>
      </c>
      <c r="C27" s="73"/>
      <c r="D27" s="70"/>
      <c r="E27" s="77"/>
      <c r="F27" s="77"/>
    </row>
    <row r="28" spans="1:6" ht="13.5">
      <c r="A28" s="80"/>
      <c r="B28" s="27"/>
      <c r="C28" s="383" t="s">
        <v>301</v>
      </c>
      <c r="D28" s="380">
        <v>3</v>
      </c>
      <c r="E28" s="381"/>
      <c r="F28" s="382">
        <f>E28*D28</f>
        <v>0</v>
      </c>
    </row>
    <row r="29" spans="1:6" ht="13.5">
      <c r="A29" s="80"/>
      <c r="B29" s="27"/>
      <c r="C29" s="73"/>
      <c r="D29" s="70"/>
      <c r="E29" s="77"/>
      <c r="F29" s="75"/>
    </row>
    <row r="30" spans="1:6" ht="69.75" customHeight="1">
      <c r="A30" s="80" t="s">
        <v>34</v>
      </c>
      <c r="B30" s="27" t="s">
        <v>444</v>
      </c>
      <c r="C30" s="73"/>
      <c r="D30" s="70"/>
      <c r="E30" s="77"/>
      <c r="F30" s="75"/>
    </row>
    <row r="31" spans="1:6" ht="13.5">
      <c r="A31" s="80"/>
      <c r="B31" s="27"/>
      <c r="C31" s="383" t="s">
        <v>301</v>
      </c>
      <c r="D31" s="380">
        <v>3</v>
      </c>
      <c r="E31" s="381"/>
      <c r="F31" s="382">
        <f>E31*D31</f>
        <v>0</v>
      </c>
    </row>
    <row r="32" spans="1:6" ht="13.5">
      <c r="A32" s="80"/>
      <c r="B32" s="27"/>
      <c r="C32" s="73"/>
      <c r="D32" s="70"/>
      <c r="E32" s="77"/>
      <c r="F32" s="75"/>
    </row>
    <row r="33" spans="1:6" ht="13.5">
      <c r="A33" s="180"/>
      <c r="B33" s="255" t="s">
        <v>302</v>
      </c>
      <c r="C33" s="26"/>
      <c r="D33" s="26"/>
      <c r="E33" s="82"/>
      <c r="F33" s="44">
        <f>SUM(F15:F31)</f>
        <v>0</v>
      </c>
    </row>
    <row r="36" spans="1:7" s="1" customFormat="1" ht="15.75" customHeight="1">
      <c r="A36" s="172" t="s">
        <v>315</v>
      </c>
      <c r="B36" s="298" t="s">
        <v>45</v>
      </c>
      <c r="C36" s="181"/>
      <c r="D36" s="182"/>
      <c r="E36" s="182"/>
      <c r="F36" s="182"/>
      <c r="G36" s="2"/>
    </row>
    <row r="37" spans="1:7" s="1" customFormat="1" ht="17.25" customHeight="1">
      <c r="A37" s="94"/>
      <c r="B37" s="299" t="s">
        <v>303</v>
      </c>
      <c r="C37" s="96"/>
      <c r="D37" s="97"/>
      <c r="E37" s="97"/>
      <c r="F37" s="97"/>
      <c r="G37" s="2"/>
    </row>
    <row r="38" spans="1:7" s="1" customFormat="1" ht="19.5" customHeight="1">
      <c r="A38" s="95"/>
      <c r="B38" s="273"/>
      <c r="C38" s="38"/>
      <c r="D38" s="20"/>
      <c r="E38" s="20"/>
      <c r="F38" s="20"/>
      <c r="G38" s="2"/>
    </row>
    <row r="39" spans="1:7" s="1" customFormat="1" ht="19.5" customHeight="1">
      <c r="A39" s="52" t="s">
        <v>15</v>
      </c>
      <c r="B39" s="401" t="str">
        <f>B5</f>
        <v>INSTALACIJA PLINA</v>
      </c>
      <c r="C39" s="401"/>
      <c r="D39" s="401"/>
      <c r="E39" s="53" t="s">
        <v>1</v>
      </c>
      <c r="F39" s="129">
        <f>F33</f>
        <v>0</v>
      </c>
      <c r="G39" s="2"/>
    </row>
    <row r="40" spans="1:7" s="1" customFormat="1" ht="15" customHeight="1">
      <c r="A40" s="57"/>
      <c r="B40" s="276"/>
      <c r="C40" s="88"/>
      <c r="D40" s="88"/>
      <c r="E40" s="58"/>
      <c r="F40" s="54"/>
      <c r="G40" s="2"/>
    </row>
    <row r="41" spans="1:8" s="102" customFormat="1" ht="15.75" customHeight="1">
      <c r="A41" s="244"/>
      <c r="B41" s="300" t="s">
        <v>317</v>
      </c>
      <c r="C41" s="245"/>
      <c r="D41" s="245"/>
      <c r="E41" s="246" t="s">
        <v>1</v>
      </c>
      <c r="F41" s="247">
        <f>SUM(F39:F39)</f>
        <v>0</v>
      </c>
      <c r="G41" s="103"/>
      <c r="H41" s="1"/>
    </row>
    <row r="42" spans="1:8" s="102" customFormat="1" ht="14.25" customHeight="1">
      <c r="A42" s="192"/>
      <c r="B42" s="278"/>
      <c r="C42" s="193"/>
      <c r="D42" s="193"/>
      <c r="E42" s="187"/>
      <c r="F42" s="194"/>
      <c r="G42" s="103"/>
      <c r="H42" s="1"/>
    </row>
    <row r="43" spans="1:8" s="102" customFormat="1" ht="14.25" customHeight="1">
      <c r="A43" s="192"/>
      <c r="B43" s="301" t="s">
        <v>333</v>
      </c>
      <c r="C43" s="195"/>
      <c r="D43" s="196"/>
      <c r="E43" s="197" t="s">
        <v>1</v>
      </c>
      <c r="F43" s="198">
        <f>F41*0.25</f>
        <v>0</v>
      </c>
      <c r="G43" s="103"/>
      <c r="H43" s="1"/>
    </row>
    <row r="44" spans="1:6" ht="17.25" thickBot="1">
      <c r="A44" s="199"/>
      <c r="B44" s="302"/>
      <c r="C44" s="199"/>
      <c r="D44" s="199"/>
      <c r="E44" s="199"/>
      <c r="F44" s="199"/>
    </row>
    <row r="45" spans="1:9" s="388" customFormat="1" ht="17.25" customHeight="1" thickBot="1">
      <c r="A45" s="367" t="s">
        <v>315</v>
      </c>
      <c r="B45" s="384" t="s">
        <v>318</v>
      </c>
      <c r="C45" s="385"/>
      <c r="D45" s="385"/>
      <c r="E45" s="385" t="s">
        <v>1</v>
      </c>
      <c r="F45" s="386">
        <f>F43+F41</f>
        <v>0</v>
      </c>
      <c r="G45" s="387"/>
      <c r="H45" s="373"/>
      <c r="I45" s="373"/>
    </row>
    <row r="48" ht="13.5">
      <c r="B48" s="13"/>
    </row>
    <row r="49" ht="13.5">
      <c r="B49" s="13"/>
    </row>
    <row r="50" ht="13.5">
      <c r="B50" s="13"/>
    </row>
  </sheetData>
  <sheetProtection/>
  <mergeCells count="1">
    <mergeCell ref="B39:D39"/>
  </mergeCells>
  <printOptions/>
  <pageMargins left="0.7874015748031497" right="0.5905511811023622" top="0.7874015748031497" bottom="0.7874015748031497" header="0.31496062992125984" footer="0.31496062992125984"/>
  <pageSetup horizontalDpi="600" verticalDpi="60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L129"/>
  <sheetViews>
    <sheetView showGridLines="0" zoomScaleSheetLayoutView="90" zoomScalePageLayoutView="115" workbookViewId="0" topLeftCell="A103">
      <selection activeCell="B110" sqref="B110"/>
    </sheetView>
  </sheetViews>
  <sheetFormatPr defaultColWidth="9.140625" defaultRowHeight="12.75"/>
  <cols>
    <col min="1" max="1" width="5.8515625" style="80" customWidth="1"/>
    <col min="2" max="2" width="49.28125" style="271" customWidth="1"/>
    <col min="3" max="3" width="8.00390625" style="68" customWidth="1"/>
    <col min="4" max="4" width="8.8515625" style="68" customWidth="1"/>
    <col min="5" max="5" width="10.57421875" style="68" customWidth="1"/>
    <col min="6" max="6" width="15.57421875" style="68" customWidth="1"/>
    <col min="7" max="7" width="9.140625" style="13" customWidth="1"/>
    <col min="8" max="8" width="34.140625" style="304" customWidth="1"/>
    <col min="9" max="16384" width="9.140625" style="13" customWidth="1"/>
  </cols>
  <sheetData>
    <row r="2" spans="1:8" s="15" customFormat="1" ht="15">
      <c r="A2" s="203" t="s">
        <v>316</v>
      </c>
      <c r="B2" s="306" t="s">
        <v>343</v>
      </c>
      <c r="C2" s="200"/>
      <c r="D2" s="201"/>
      <c r="E2" s="202"/>
      <c r="F2" s="202"/>
      <c r="H2" s="303"/>
    </row>
    <row r="3" spans="2:6" ht="13.5">
      <c r="B3" s="27"/>
      <c r="C3" s="73"/>
      <c r="D3" s="70"/>
      <c r="E3" s="75"/>
      <c r="F3" s="75"/>
    </row>
    <row r="4" spans="1:6" s="79" customFormat="1" ht="25.5" customHeight="1">
      <c r="A4" s="204" t="s">
        <v>49</v>
      </c>
      <c r="B4" s="253" t="s">
        <v>50</v>
      </c>
      <c r="C4" s="65" t="s">
        <v>51</v>
      </c>
      <c r="D4" s="66" t="s">
        <v>52</v>
      </c>
      <c r="E4" s="65" t="s">
        <v>53</v>
      </c>
      <c r="F4" s="67" t="s">
        <v>54</v>
      </c>
    </row>
    <row r="5" spans="1:6" s="14" customFormat="1" ht="13.5" customHeight="1">
      <c r="A5" s="205"/>
      <c r="B5" s="269"/>
      <c r="C5" s="74"/>
      <c r="D5" s="71"/>
      <c r="E5" s="74"/>
      <c r="F5" s="76"/>
    </row>
    <row r="6" spans="1:6" ht="13.5" customHeight="1">
      <c r="A6" s="206" t="s">
        <v>15</v>
      </c>
      <c r="B6" s="296" t="s">
        <v>334</v>
      </c>
      <c r="C6" s="178"/>
      <c r="D6" s="178"/>
      <c r="E6" s="178"/>
      <c r="F6" s="179"/>
    </row>
    <row r="7" spans="1:8" s="68" customFormat="1" ht="11.25" customHeight="1">
      <c r="A7" s="207"/>
      <c r="B7" s="307"/>
      <c r="C7" s="131"/>
      <c r="D7" s="132"/>
      <c r="E7" s="133"/>
      <c r="F7" s="133"/>
      <c r="H7" s="304"/>
    </row>
    <row r="8" spans="1:8" s="68" customFormat="1" ht="84" customHeight="1">
      <c r="A8" s="208" t="s">
        <v>30</v>
      </c>
      <c r="B8" s="134" t="s">
        <v>335</v>
      </c>
      <c r="C8" s="131"/>
      <c r="D8" s="132"/>
      <c r="E8" s="133"/>
      <c r="F8" s="133"/>
      <c r="H8" s="304"/>
    </row>
    <row r="9" spans="1:12" s="68" customFormat="1" ht="15.75" customHeight="1">
      <c r="A9" s="208"/>
      <c r="B9" s="134"/>
      <c r="C9" s="393" t="s">
        <v>5</v>
      </c>
      <c r="D9" s="390">
        <v>140</v>
      </c>
      <c r="E9" s="391"/>
      <c r="F9" s="392">
        <f>D9*E9</f>
        <v>0</v>
      </c>
      <c r="G9" s="19"/>
      <c r="H9" s="305"/>
      <c r="I9" s="19"/>
      <c r="J9" s="19"/>
      <c r="K9" s="19"/>
      <c r="L9" s="19"/>
    </row>
    <row r="10" spans="1:12" s="38" customFormat="1" ht="12.75" customHeight="1">
      <c r="A10" s="208"/>
      <c r="B10" s="134"/>
      <c r="C10" s="394"/>
      <c r="D10" s="132"/>
      <c r="E10" s="133"/>
      <c r="F10" s="133"/>
      <c r="G10" s="19"/>
      <c r="H10" s="305"/>
      <c r="I10" s="19"/>
      <c r="J10" s="19"/>
      <c r="K10" s="19"/>
      <c r="L10" s="19"/>
    </row>
    <row r="11" spans="1:8" s="38" customFormat="1" ht="67.5">
      <c r="A11" s="208" t="s">
        <v>32</v>
      </c>
      <c r="B11" s="134" t="s">
        <v>336</v>
      </c>
      <c r="C11" s="394"/>
      <c r="D11" s="132"/>
      <c r="E11" s="133"/>
      <c r="F11" s="133"/>
      <c r="H11" s="3"/>
    </row>
    <row r="12" spans="1:8" s="38" customFormat="1" ht="13.5">
      <c r="A12" s="208"/>
      <c r="B12" s="134"/>
      <c r="C12" s="393" t="s">
        <v>337</v>
      </c>
      <c r="D12" s="395">
        <v>4</v>
      </c>
      <c r="E12" s="391"/>
      <c r="F12" s="392">
        <f>D12*E12</f>
        <v>0</v>
      </c>
      <c r="H12" s="3"/>
    </row>
    <row r="13" spans="1:8" s="38" customFormat="1" ht="13.5">
      <c r="A13" s="208"/>
      <c r="B13" s="134"/>
      <c r="C13" s="394"/>
      <c r="D13" s="132"/>
      <c r="E13" s="133"/>
      <c r="F13" s="133"/>
      <c r="H13" s="3"/>
    </row>
    <row r="14" spans="1:8" s="68" customFormat="1" ht="94.5">
      <c r="A14" s="208" t="s">
        <v>0</v>
      </c>
      <c r="B14" s="134" t="s">
        <v>338</v>
      </c>
      <c r="C14" s="394"/>
      <c r="D14" s="132"/>
      <c r="E14" s="133"/>
      <c r="F14" s="133"/>
      <c r="H14" s="304"/>
    </row>
    <row r="15" spans="1:8" s="68" customFormat="1" ht="13.5">
      <c r="A15" s="208"/>
      <c r="B15" s="134"/>
      <c r="C15" s="393" t="s">
        <v>337</v>
      </c>
      <c r="D15" s="395">
        <v>4</v>
      </c>
      <c r="E15" s="391"/>
      <c r="F15" s="392">
        <f>D15*E15</f>
        <v>0</v>
      </c>
      <c r="H15" s="304"/>
    </row>
    <row r="16" spans="1:8" s="68" customFormat="1" ht="13.5">
      <c r="A16" s="208"/>
      <c r="B16" s="134"/>
      <c r="C16" s="394"/>
      <c r="D16" s="132"/>
      <c r="E16" s="133"/>
      <c r="F16" s="133"/>
      <c r="H16" s="304"/>
    </row>
    <row r="17" spans="1:8" s="68" customFormat="1" ht="28.5" customHeight="1">
      <c r="A17" s="208" t="s">
        <v>33</v>
      </c>
      <c r="B17" s="134" t="s">
        <v>339</v>
      </c>
      <c r="C17" s="394"/>
      <c r="D17" s="132"/>
      <c r="E17" s="133"/>
      <c r="F17" s="133"/>
      <c r="H17" s="304"/>
    </row>
    <row r="18" spans="1:8" s="68" customFormat="1" ht="13.5">
      <c r="A18" s="208"/>
      <c r="B18" s="134"/>
      <c r="C18" s="393" t="s">
        <v>340</v>
      </c>
      <c r="D18" s="395">
        <v>1</v>
      </c>
      <c r="E18" s="391"/>
      <c r="F18" s="392">
        <f>D18*E18</f>
        <v>0</v>
      </c>
      <c r="H18" s="304"/>
    </row>
    <row r="19" spans="1:8" s="68" customFormat="1" ht="15.75" customHeight="1">
      <c r="A19" s="208"/>
      <c r="B19" s="134"/>
      <c r="C19" s="131"/>
      <c r="D19" s="132"/>
      <c r="E19" s="133"/>
      <c r="F19" s="133"/>
      <c r="H19" s="304"/>
    </row>
    <row r="20" spans="1:8" s="68" customFormat="1" ht="15.75" customHeight="1">
      <c r="A20" s="213" t="s">
        <v>15</v>
      </c>
      <c r="B20" s="402" t="str">
        <f>B6&amp;" UKUPNO:"</f>
        <v>DEMONTAŽA I UKLANJANJE POSTOJEĆEG LPS-a UKUPNO:</v>
      </c>
      <c r="C20" s="402"/>
      <c r="D20" s="402"/>
      <c r="E20" s="26"/>
      <c r="F20" s="214">
        <f>SUM(F9:F18)</f>
        <v>0</v>
      </c>
      <c r="H20" s="304"/>
    </row>
    <row r="21" spans="1:8" s="68" customFormat="1" ht="13.5">
      <c r="A21" s="210"/>
      <c r="B21" s="135"/>
      <c r="C21" s="136"/>
      <c r="D21" s="137"/>
      <c r="E21" s="138"/>
      <c r="F21" s="142"/>
      <c r="H21" s="304"/>
    </row>
    <row r="22" spans="1:8" s="68" customFormat="1" ht="14.25" customHeight="1">
      <c r="A22" s="206" t="s">
        <v>19</v>
      </c>
      <c r="B22" s="296" t="s">
        <v>341</v>
      </c>
      <c r="C22" s="178"/>
      <c r="D22" s="178"/>
      <c r="E22" s="178"/>
      <c r="F22" s="179"/>
      <c r="H22" s="304"/>
    </row>
    <row r="23" spans="1:8" s="68" customFormat="1" ht="13.5" customHeight="1">
      <c r="A23" s="207"/>
      <c r="B23" s="307"/>
      <c r="C23" s="131"/>
      <c r="D23" s="132"/>
      <c r="E23" s="133"/>
      <c r="F23" s="133"/>
      <c r="H23" s="304"/>
    </row>
    <row r="24" spans="1:8" s="68" customFormat="1" ht="40.5">
      <c r="A24" s="207"/>
      <c r="B24" s="307" t="s">
        <v>419</v>
      </c>
      <c r="C24" s="131"/>
      <c r="D24" s="132"/>
      <c r="E24" s="133"/>
      <c r="F24" s="133"/>
      <c r="H24" s="134"/>
    </row>
    <row r="25" spans="1:8" s="68" customFormat="1" ht="13.5" customHeight="1">
      <c r="A25" s="207"/>
      <c r="B25" s="307"/>
      <c r="C25" s="131"/>
      <c r="D25" s="132"/>
      <c r="E25" s="133"/>
      <c r="F25" s="133"/>
      <c r="H25" s="304"/>
    </row>
    <row r="26" spans="1:8" s="68" customFormat="1" ht="120.75" customHeight="1">
      <c r="A26" s="208" t="s">
        <v>30</v>
      </c>
      <c r="B26" s="134" t="s">
        <v>491</v>
      </c>
      <c r="C26" s="131"/>
      <c r="D26" s="132"/>
      <c r="E26" s="133"/>
      <c r="F26" s="133"/>
      <c r="H26" s="304"/>
    </row>
    <row r="27" spans="1:8" s="68" customFormat="1" ht="13.5">
      <c r="A27" s="208"/>
      <c r="B27" s="134"/>
      <c r="C27" s="393" t="s">
        <v>5</v>
      </c>
      <c r="D27" s="390">
        <v>110</v>
      </c>
      <c r="E27" s="391"/>
      <c r="F27" s="392">
        <f>D27*E27</f>
        <v>0</v>
      </c>
      <c r="H27" s="304"/>
    </row>
    <row r="28" spans="1:8" s="68" customFormat="1" ht="13.5">
      <c r="A28" s="207"/>
      <c r="B28" s="307"/>
      <c r="C28" s="131"/>
      <c r="D28" s="132"/>
      <c r="E28" s="133"/>
      <c r="F28" s="133"/>
      <c r="H28" s="304"/>
    </row>
    <row r="29" spans="1:8" s="68" customFormat="1" ht="114" customHeight="1">
      <c r="A29" s="208" t="s">
        <v>32</v>
      </c>
      <c r="B29" s="134" t="s">
        <v>492</v>
      </c>
      <c r="C29" s="131"/>
      <c r="D29" s="132"/>
      <c r="E29" s="133"/>
      <c r="F29" s="133"/>
      <c r="H29" s="304"/>
    </row>
    <row r="30" spans="1:8" s="68" customFormat="1" ht="13.5">
      <c r="A30" s="208"/>
      <c r="B30" s="134"/>
      <c r="C30" s="393" t="s">
        <v>5</v>
      </c>
      <c r="D30" s="390">
        <v>85</v>
      </c>
      <c r="E30" s="391"/>
      <c r="F30" s="392">
        <f>D30*E30</f>
        <v>0</v>
      </c>
      <c r="H30" s="304"/>
    </row>
    <row r="31" spans="1:8" s="68" customFormat="1" ht="13.5">
      <c r="A31" s="207"/>
      <c r="B31" s="307"/>
      <c r="C31" s="131"/>
      <c r="D31" s="132"/>
      <c r="E31" s="133"/>
      <c r="F31" s="133"/>
      <c r="H31" s="304"/>
    </row>
    <row r="32" spans="1:8" s="68" customFormat="1" ht="110.25" customHeight="1">
      <c r="A32" s="208" t="s">
        <v>0</v>
      </c>
      <c r="B32" s="134" t="s">
        <v>493</v>
      </c>
      <c r="C32" s="131"/>
      <c r="D32" s="132"/>
      <c r="E32" s="133"/>
      <c r="F32" s="133"/>
      <c r="H32" s="304"/>
    </row>
    <row r="33" spans="1:8" s="68" customFormat="1" ht="13.5">
      <c r="A33" s="208"/>
      <c r="B33" s="134"/>
      <c r="C33" s="393" t="s">
        <v>337</v>
      </c>
      <c r="D33" s="395">
        <v>220</v>
      </c>
      <c r="E33" s="391"/>
      <c r="F33" s="392">
        <f>D33*E33</f>
        <v>0</v>
      </c>
      <c r="H33" s="304"/>
    </row>
    <row r="34" spans="1:8" s="68" customFormat="1" ht="13.5">
      <c r="A34" s="207"/>
      <c r="B34" s="307"/>
      <c r="C34" s="131"/>
      <c r="D34" s="132"/>
      <c r="E34" s="133"/>
      <c r="F34" s="133"/>
      <c r="H34" s="304"/>
    </row>
    <row r="35" spans="1:8" s="68" customFormat="1" ht="96" customHeight="1">
      <c r="A35" s="208" t="s">
        <v>33</v>
      </c>
      <c r="B35" s="134" t="s">
        <v>494</v>
      </c>
      <c r="C35" s="131"/>
      <c r="D35" s="132"/>
      <c r="E35" s="133"/>
      <c r="F35" s="133"/>
      <c r="H35" s="304"/>
    </row>
    <row r="36" spans="1:8" s="68" customFormat="1" ht="13.5">
      <c r="A36" s="208"/>
      <c r="B36" s="134"/>
      <c r="C36" s="393" t="s">
        <v>337</v>
      </c>
      <c r="D36" s="395">
        <v>90</v>
      </c>
      <c r="E36" s="391"/>
      <c r="F36" s="392">
        <f>D36*E36</f>
        <v>0</v>
      </c>
      <c r="H36" s="304"/>
    </row>
    <row r="37" spans="1:8" s="68" customFormat="1" ht="12" customHeight="1">
      <c r="A37" s="207"/>
      <c r="B37" s="307"/>
      <c r="C37" s="131"/>
      <c r="D37" s="132"/>
      <c r="E37" s="133"/>
      <c r="F37" s="133"/>
      <c r="H37" s="304"/>
    </row>
    <row r="38" spans="1:8" s="68" customFormat="1" ht="44.25" customHeight="1">
      <c r="A38" s="208" t="s">
        <v>34</v>
      </c>
      <c r="B38" s="134" t="s">
        <v>495</v>
      </c>
      <c r="C38" s="131"/>
      <c r="D38" s="132"/>
      <c r="E38" s="133"/>
      <c r="F38" s="133"/>
      <c r="H38" s="304"/>
    </row>
    <row r="39" spans="1:8" s="68" customFormat="1" ht="13.5">
      <c r="A39" s="208"/>
      <c r="B39" s="134"/>
      <c r="C39" s="393" t="s">
        <v>337</v>
      </c>
      <c r="D39" s="395">
        <v>90</v>
      </c>
      <c r="E39" s="391"/>
      <c r="F39" s="392">
        <f>D39*E39</f>
        <v>0</v>
      </c>
      <c r="H39" s="304"/>
    </row>
    <row r="40" spans="1:8" s="38" customFormat="1" ht="12.75" customHeight="1">
      <c r="A40" s="208"/>
      <c r="B40" s="134"/>
      <c r="C40" s="131"/>
      <c r="D40" s="132"/>
      <c r="E40" s="133"/>
      <c r="F40" s="133"/>
      <c r="G40" s="105"/>
      <c r="H40" s="3"/>
    </row>
    <row r="41" spans="1:8" s="38" customFormat="1" ht="54">
      <c r="A41" s="208" t="s">
        <v>35</v>
      </c>
      <c r="B41" s="134" t="s">
        <v>496</v>
      </c>
      <c r="C41" s="131"/>
      <c r="D41" s="132"/>
      <c r="E41" s="133"/>
      <c r="F41" s="133"/>
      <c r="G41" s="105"/>
      <c r="H41" s="304"/>
    </row>
    <row r="42" spans="1:9" s="60" customFormat="1" ht="14.25">
      <c r="A42" s="208"/>
      <c r="B42" s="134"/>
      <c r="C42" s="393" t="s">
        <v>337</v>
      </c>
      <c r="D42" s="395">
        <v>40</v>
      </c>
      <c r="E42" s="391"/>
      <c r="F42" s="392">
        <f>D42*E42</f>
        <v>0</v>
      </c>
      <c r="G42" s="107"/>
      <c r="H42" s="3"/>
      <c r="I42" s="38"/>
    </row>
    <row r="43" spans="1:8" s="68" customFormat="1" ht="13.5">
      <c r="A43" s="208"/>
      <c r="B43" s="134"/>
      <c r="C43" s="131"/>
      <c r="D43" s="132"/>
      <c r="E43" s="133"/>
      <c r="F43" s="133"/>
      <c r="H43" s="304"/>
    </row>
    <row r="44" spans="1:8" s="68" customFormat="1" ht="67.5">
      <c r="A44" s="208" t="s">
        <v>36</v>
      </c>
      <c r="B44" s="134" t="s">
        <v>497</v>
      </c>
      <c r="C44" s="131"/>
      <c r="D44" s="132"/>
      <c r="E44" s="133"/>
      <c r="F44" s="133"/>
      <c r="H44" s="304"/>
    </row>
    <row r="45" spans="1:8" s="68" customFormat="1" ht="13.5">
      <c r="A45" s="208"/>
      <c r="B45" s="134"/>
      <c r="C45" s="393" t="s">
        <v>337</v>
      </c>
      <c r="D45" s="395">
        <v>10</v>
      </c>
      <c r="E45" s="391"/>
      <c r="F45" s="392">
        <f>D45*E45</f>
        <v>0</v>
      </c>
      <c r="H45" s="304"/>
    </row>
    <row r="46" spans="1:8" s="68" customFormat="1" ht="13.5">
      <c r="A46" s="208"/>
      <c r="B46" s="134"/>
      <c r="C46" s="131"/>
      <c r="D46" s="132"/>
      <c r="E46" s="133"/>
      <c r="F46" s="133"/>
      <c r="H46" s="304"/>
    </row>
    <row r="47" spans="1:8" s="68" customFormat="1" ht="67.5">
      <c r="A47" s="208" t="s">
        <v>37</v>
      </c>
      <c r="B47" s="134" t="s">
        <v>498</v>
      </c>
      <c r="C47" s="131"/>
      <c r="D47" s="132"/>
      <c r="E47" s="133"/>
      <c r="F47" s="133"/>
      <c r="H47" s="304"/>
    </row>
    <row r="48" spans="1:8" s="68" customFormat="1" ht="13.5">
      <c r="A48" s="208"/>
      <c r="B48" s="134"/>
      <c r="C48" s="393" t="s">
        <v>337</v>
      </c>
      <c r="D48" s="395">
        <v>25</v>
      </c>
      <c r="E48" s="391"/>
      <c r="F48" s="392">
        <f>D48*E48</f>
        <v>0</v>
      </c>
      <c r="H48" s="304"/>
    </row>
    <row r="49" spans="1:8" s="68" customFormat="1" ht="13.5">
      <c r="A49" s="208"/>
      <c r="B49" s="134"/>
      <c r="C49" s="131"/>
      <c r="D49" s="132"/>
      <c r="E49" s="133"/>
      <c r="F49" s="133"/>
      <c r="H49" s="304"/>
    </row>
    <row r="50" spans="1:8" s="68" customFormat="1" ht="72.75" customHeight="1">
      <c r="A50" s="208" t="s">
        <v>138</v>
      </c>
      <c r="B50" s="134" t="s">
        <v>499</v>
      </c>
      <c r="C50" s="131"/>
      <c r="D50" s="132"/>
      <c r="E50" s="133"/>
      <c r="F50" s="133"/>
      <c r="H50" s="304"/>
    </row>
    <row r="51" spans="1:8" s="68" customFormat="1" ht="13.5">
      <c r="A51" s="208"/>
      <c r="B51" s="134"/>
      <c r="C51" s="393" t="s">
        <v>337</v>
      </c>
      <c r="D51" s="395">
        <v>30</v>
      </c>
      <c r="E51" s="391"/>
      <c r="F51" s="392">
        <f>D51*E51</f>
        <v>0</v>
      </c>
      <c r="H51" s="304"/>
    </row>
    <row r="52" spans="1:8" s="68" customFormat="1" ht="13.5">
      <c r="A52" s="208"/>
      <c r="B52" s="134"/>
      <c r="C52" s="131"/>
      <c r="D52" s="132"/>
      <c r="E52" s="133"/>
      <c r="F52" s="133"/>
      <c r="H52" s="304"/>
    </row>
    <row r="53" spans="1:8" s="68" customFormat="1" ht="67.5">
      <c r="A53" s="208" t="s">
        <v>153</v>
      </c>
      <c r="B53" s="134" t="s">
        <v>500</v>
      </c>
      <c r="C53" s="131"/>
      <c r="D53" s="132"/>
      <c r="E53" s="133"/>
      <c r="F53" s="133"/>
      <c r="H53" s="304"/>
    </row>
    <row r="54" spans="1:8" s="68" customFormat="1" ht="13.5">
      <c r="A54" s="208"/>
      <c r="B54" s="134"/>
      <c r="C54" s="393" t="s">
        <v>337</v>
      </c>
      <c r="D54" s="395">
        <v>4</v>
      </c>
      <c r="E54" s="391"/>
      <c r="F54" s="392">
        <f>D54*E54</f>
        <v>0</v>
      </c>
      <c r="H54" s="304"/>
    </row>
    <row r="55" spans="1:8" s="68" customFormat="1" ht="13.5">
      <c r="A55" s="208"/>
      <c r="B55" s="134"/>
      <c r="C55" s="131"/>
      <c r="D55" s="132"/>
      <c r="E55" s="133"/>
      <c r="F55" s="133"/>
      <c r="H55" s="304"/>
    </row>
    <row r="56" spans="1:8" s="68" customFormat="1" ht="58.5" customHeight="1">
      <c r="A56" s="208" t="s">
        <v>152</v>
      </c>
      <c r="B56" s="134" t="s">
        <v>501</v>
      </c>
      <c r="C56" s="131"/>
      <c r="D56" s="132"/>
      <c r="E56" s="133"/>
      <c r="F56" s="133"/>
      <c r="H56" s="304"/>
    </row>
    <row r="57" spans="1:8" s="68" customFormat="1" ht="13.5">
      <c r="A57" s="208"/>
      <c r="B57" s="134"/>
      <c r="C57" s="393" t="s">
        <v>337</v>
      </c>
      <c r="D57" s="395">
        <v>12</v>
      </c>
      <c r="E57" s="391"/>
      <c r="F57" s="392">
        <f>D57*E57</f>
        <v>0</v>
      </c>
      <c r="H57" s="304"/>
    </row>
    <row r="58" spans="1:8" s="68" customFormat="1" ht="13.5">
      <c r="A58" s="208"/>
      <c r="B58" s="134"/>
      <c r="C58" s="131"/>
      <c r="D58" s="132"/>
      <c r="E58" s="133"/>
      <c r="F58" s="133"/>
      <c r="H58" s="304"/>
    </row>
    <row r="59" spans="1:8" s="68" customFormat="1" ht="81">
      <c r="A59" s="208" t="s">
        <v>151</v>
      </c>
      <c r="B59" s="134" t="s">
        <v>502</v>
      </c>
      <c r="C59" s="131"/>
      <c r="D59" s="132"/>
      <c r="E59" s="133"/>
      <c r="F59" s="133"/>
      <c r="H59" s="304"/>
    </row>
    <row r="60" spans="1:8" s="68" customFormat="1" ht="13.5">
      <c r="A60" s="208"/>
      <c r="B60" s="134"/>
      <c r="C60" s="393" t="s">
        <v>340</v>
      </c>
      <c r="D60" s="395">
        <v>1</v>
      </c>
      <c r="E60" s="391"/>
      <c r="F60" s="392">
        <f>D60*E60</f>
        <v>0</v>
      </c>
      <c r="H60" s="304"/>
    </row>
    <row r="61" spans="1:8" s="68" customFormat="1" ht="13.5">
      <c r="A61" s="208"/>
      <c r="B61" s="134"/>
      <c r="C61" s="131"/>
      <c r="D61" s="132"/>
      <c r="E61" s="133"/>
      <c r="F61" s="133"/>
      <c r="H61" s="304"/>
    </row>
    <row r="62" spans="1:8" s="68" customFormat="1" ht="88.5" customHeight="1">
      <c r="A62" s="208" t="s">
        <v>150</v>
      </c>
      <c r="B62" s="134" t="s">
        <v>503</v>
      </c>
      <c r="C62" s="131"/>
      <c r="D62" s="132"/>
      <c r="E62" s="133"/>
      <c r="F62" s="133"/>
      <c r="H62" s="304"/>
    </row>
    <row r="63" spans="1:8" s="68" customFormat="1" ht="13.5">
      <c r="A63" s="208"/>
      <c r="B63" s="134"/>
      <c r="C63" s="393" t="s">
        <v>340</v>
      </c>
      <c r="D63" s="395">
        <v>1</v>
      </c>
      <c r="E63" s="391"/>
      <c r="F63" s="392">
        <f>D63*E63</f>
        <v>0</v>
      </c>
      <c r="H63" s="304"/>
    </row>
    <row r="64" spans="1:8" s="68" customFormat="1" ht="13.5">
      <c r="A64" s="208"/>
      <c r="B64" s="134"/>
      <c r="C64" s="131"/>
      <c r="D64" s="132"/>
      <c r="E64" s="133"/>
      <c r="F64" s="133"/>
      <c r="H64" s="304"/>
    </row>
    <row r="65" spans="1:8" s="68" customFormat="1" ht="82.5" customHeight="1">
      <c r="A65" s="208" t="s">
        <v>149</v>
      </c>
      <c r="B65" s="134" t="s">
        <v>417</v>
      </c>
      <c r="C65" s="131"/>
      <c r="D65" s="132"/>
      <c r="E65" s="133"/>
      <c r="F65" s="133"/>
      <c r="H65" s="304"/>
    </row>
    <row r="66" spans="1:8" s="68" customFormat="1" ht="13.5">
      <c r="A66" s="208"/>
      <c r="B66" s="134"/>
      <c r="C66" s="393" t="s">
        <v>337</v>
      </c>
      <c r="D66" s="395">
        <v>10</v>
      </c>
      <c r="E66" s="391"/>
      <c r="F66" s="392">
        <f>D66*E66</f>
        <v>0</v>
      </c>
      <c r="H66" s="304"/>
    </row>
    <row r="67" spans="1:8" s="68" customFormat="1" ht="13.5">
      <c r="A67" s="208"/>
      <c r="B67" s="134"/>
      <c r="C67" s="131"/>
      <c r="D67" s="132"/>
      <c r="E67" s="133"/>
      <c r="F67" s="133"/>
      <c r="H67" s="304"/>
    </row>
    <row r="68" spans="1:8" s="68" customFormat="1" ht="83.25" customHeight="1">
      <c r="A68" s="208" t="s">
        <v>148</v>
      </c>
      <c r="B68" s="134" t="s">
        <v>418</v>
      </c>
      <c r="C68" s="131"/>
      <c r="D68" s="132"/>
      <c r="E68" s="133"/>
      <c r="F68" s="133"/>
      <c r="H68" s="304"/>
    </row>
    <row r="69" spans="1:8" s="68" customFormat="1" ht="13.5">
      <c r="A69" s="208"/>
      <c r="B69" s="134"/>
      <c r="C69" s="393" t="s">
        <v>337</v>
      </c>
      <c r="D69" s="395">
        <v>2</v>
      </c>
      <c r="E69" s="391"/>
      <c r="F69" s="392">
        <f>D69*E69</f>
        <v>0</v>
      </c>
      <c r="H69" s="304"/>
    </row>
    <row r="70" spans="1:8" s="68" customFormat="1" ht="13.5">
      <c r="A70" s="207"/>
      <c r="B70" s="307"/>
      <c r="C70" s="131"/>
      <c r="D70" s="132"/>
      <c r="E70" s="133"/>
      <c r="F70" s="133"/>
      <c r="H70" s="304"/>
    </row>
    <row r="71" spans="1:8" s="68" customFormat="1" ht="121.5">
      <c r="A71" s="208" t="s">
        <v>147</v>
      </c>
      <c r="B71" s="134" t="s">
        <v>580</v>
      </c>
      <c r="C71" s="131"/>
      <c r="D71" s="132"/>
      <c r="E71" s="133"/>
      <c r="F71" s="133"/>
      <c r="H71" s="304"/>
    </row>
    <row r="72" spans="1:8" s="68" customFormat="1" ht="13.5">
      <c r="A72" s="208"/>
      <c r="B72" s="134"/>
      <c r="C72" s="393" t="s">
        <v>5</v>
      </c>
      <c r="D72" s="390">
        <v>100</v>
      </c>
      <c r="E72" s="391"/>
      <c r="F72" s="392">
        <f>D72*E72</f>
        <v>0</v>
      </c>
      <c r="H72" s="304"/>
    </row>
    <row r="73" spans="1:8" s="68" customFormat="1" ht="13.5">
      <c r="A73" s="207"/>
      <c r="B73" s="307"/>
      <c r="C73" s="131"/>
      <c r="D73" s="132"/>
      <c r="E73" s="133"/>
      <c r="F73" s="133"/>
      <c r="H73" s="304"/>
    </row>
    <row r="74" spans="1:8" s="68" customFormat="1" ht="111" customHeight="1">
      <c r="A74" s="208" t="s">
        <v>145</v>
      </c>
      <c r="B74" s="134" t="s">
        <v>504</v>
      </c>
      <c r="C74" s="131"/>
      <c r="D74" s="132"/>
      <c r="E74" s="133"/>
      <c r="F74" s="133"/>
      <c r="H74" s="304"/>
    </row>
    <row r="75" spans="1:8" s="68" customFormat="1" ht="13.5">
      <c r="A75" s="208"/>
      <c r="B75" s="134"/>
      <c r="C75" s="393" t="s">
        <v>337</v>
      </c>
      <c r="D75" s="395">
        <v>100</v>
      </c>
      <c r="E75" s="391"/>
      <c r="F75" s="392">
        <f>D75*E75</f>
        <v>0</v>
      </c>
      <c r="H75" s="304"/>
    </row>
    <row r="76" spans="1:8" s="68" customFormat="1" ht="13.5">
      <c r="A76" s="208"/>
      <c r="B76" s="134"/>
      <c r="C76" s="131"/>
      <c r="D76" s="132"/>
      <c r="E76" s="133"/>
      <c r="F76" s="133"/>
      <c r="H76" s="304"/>
    </row>
    <row r="77" spans="1:8" s="68" customFormat="1" ht="81">
      <c r="A77" s="208" t="s">
        <v>228</v>
      </c>
      <c r="B77" s="134" t="s">
        <v>505</v>
      </c>
      <c r="C77" s="131"/>
      <c r="D77" s="132"/>
      <c r="E77" s="133"/>
      <c r="F77" s="133"/>
      <c r="H77" s="304"/>
    </row>
    <row r="78" spans="1:8" s="68" customFormat="1" ht="13.5">
      <c r="A78" s="208"/>
      <c r="B78" s="134"/>
      <c r="C78" s="393" t="s">
        <v>337</v>
      </c>
      <c r="D78" s="395">
        <v>5</v>
      </c>
      <c r="E78" s="391"/>
      <c r="F78" s="392">
        <f>D78*E78</f>
        <v>0</v>
      </c>
      <c r="H78" s="304"/>
    </row>
    <row r="79" spans="1:8" s="68" customFormat="1" ht="13.5">
      <c r="A79" s="208"/>
      <c r="B79" s="134"/>
      <c r="C79" s="131"/>
      <c r="D79" s="132"/>
      <c r="E79" s="133"/>
      <c r="F79" s="133"/>
      <c r="H79" s="304"/>
    </row>
    <row r="80" spans="1:8" s="68" customFormat="1" ht="63" customHeight="1">
      <c r="A80" s="208" t="s">
        <v>347</v>
      </c>
      <c r="B80" s="134" t="s">
        <v>506</v>
      </c>
      <c r="C80" s="131"/>
      <c r="D80" s="132"/>
      <c r="E80" s="133"/>
      <c r="F80" s="133"/>
      <c r="H80" s="304"/>
    </row>
    <row r="81" spans="1:8" s="68" customFormat="1" ht="13.5">
      <c r="A81" s="207"/>
      <c r="B81" s="404"/>
      <c r="C81" s="131"/>
      <c r="D81" s="132"/>
      <c r="E81" s="133"/>
      <c r="F81" s="133"/>
      <c r="H81" s="304"/>
    </row>
    <row r="82" spans="1:8" s="68" customFormat="1" ht="13.5">
      <c r="A82" s="207"/>
      <c r="B82" s="404"/>
      <c r="C82" s="131"/>
      <c r="D82" s="132"/>
      <c r="E82" s="133"/>
      <c r="F82" s="133"/>
      <c r="H82" s="304"/>
    </row>
    <row r="83" spans="1:8" s="68" customFormat="1" ht="13.5">
      <c r="A83" s="207"/>
      <c r="B83" s="404"/>
      <c r="C83" s="131"/>
      <c r="D83" s="132"/>
      <c r="E83" s="133"/>
      <c r="F83" s="133"/>
      <c r="H83" s="304"/>
    </row>
    <row r="84" spans="1:8" s="68" customFormat="1" ht="13.5">
      <c r="A84" s="208"/>
      <c r="B84" s="134"/>
      <c r="C84" s="393" t="s">
        <v>337</v>
      </c>
      <c r="D84" s="395">
        <v>5</v>
      </c>
      <c r="E84" s="391"/>
      <c r="F84" s="392">
        <f>D84*E84</f>
        <v>0</v>
      </c>
      <c r="H84" s="304"/>
    </row>
    <row r="85" spans="1:8" s="68" customFormat="1" ht="13.5">
      <c r="A85" s="208"/>
      <c r="B85" s="134"/>
      <c r="C85" s="131"/>
      <c r="D85" s="132"/>
      <c r="E85" s="133"/>
      <c r="F85" s="133"/>
      <c r="H85" s="304"/>
    </row>
    <row r="86" spans="1:8" s="68" customFormat="1" ht="67.5">
      <c r="A86" s="208" t="s">
        <v>348</v>
      </c>
      <c r="B86" s="134" t="s">
        <v>507</v>
      </c>
      <c r="C86" s="131"/>
      <c r="D86" s="132"/>
      <c r="E86" s="133"/>
      <c r="F86" s="133"/>
      <c r="H86" s="304"/>
    </row>
    <row r="87" spans="1:8" s="68" customFormat="1" ht="13.5">
      <c r="A87" s="208"/>
      <c r="B87" s="134"/>
      <c r="C87" s="393" t="s">
        <v>337</v>
      </c>
      <c r="D87" s="395">
        <v>4</v>
      </c>
      <c r="E87" s="391"/>
      <c r="F87" s="392">
        <f>D87*E87</f>
        <v>0</v>
      </c>
      <c r="H87" s="304"/>
    </row>
    <row r="88" spans="1:8" s="68" customFormat="1" ht="13.5">
      <c r="A88" s="208"/>
      <c r="B88" s="134"/>
      <c r="C88" s="131"/>
      <c r="D88" s="132"/>
      <c r="E88" s="133"/>
      <c r="F88" s="133"/>
      <c r="H88" s="304"/>
    </row>
    <row r="89" spans="1:8" s="68" customFormat="1" ht="105.75" customHeight="1">
      <c r="A89" s="208" t="s">
        <v>349</v>
      </c>
      <c r="B89" s="134" t="s">
        <v>508</v>
      </c>
      <c r="C89" s="131"/>
      <c r="D89" s="132"/>
      <c r="E89" s="133"/>
      <c r="F89" s="133"/>
      <c r="H89" s="304"/>
    </row>
    <row r="90" spans="1:8" s="68" customFormat="1" ht="13.5">
      <c r="A90" s="208"/>
      <c r="B90" s="134"/>
      <c r="C90" s="393" t="s">
        <v>337</v>
      </c>
      <c r="D90" s="395">
        <v>1</v>
      </c>
      <c r="E90" s="391"/>
      <c r="F90" s="392">
        <f>D90*E90</f>
        <v>0</v>
      </c>
      <c r="H90" s="304"/>
    </row>
    <row r="91" spans="1:8" s="68" customFormat="1" ht="13.5">
      <c r="A91" s="208"/>
      <c r="B91" s="134"/>
      <c r="C91" s="131"/>
      <c r="D91" s="132"/>
      <c r="E91" s="133"/>
      <c r="F91" s="133"/>
      <c r="H91" s="304"/>
    </row>
    <row r="92" spans="1:8" s="68" customFormat="1" ht="13.5">
      <c r="A92" s="208"/>
      <c r="B92" s="134"/>
      <c r="C92" s="131"/>
      <c r="D92" s="132"/>
      <c r="E92" s="133"/>
      <c r="F92" s="133"/>
      <c r="H92" s="304"/>
    </row>
    <row r="93" spans="1:8" s="68" customFormat="1" ht="13.5">
      <c r="A93" s="213" t="str">
        <f>A22</f>
        <v>II</v>
      </c>
      <c r="B93" s="255" t="str">
        <f>B22&amp;" UKUPNO:"</f>
        <v>SANACIJA LPS-a UKUPNO:</v>
      </c>
      <c r="C93" s="26"/>
      <c r="D93" s="26"/>
      <c r="E93" s="26"/>
      <c r="F93" s="214">
        <f>SUM(F27:F91)</f>
        <v>0</v>
      </c>
      <c r="H93" s="304"/>
    </row>
    <row r="94" spans="1:8" s="68" customFormat="1" ht="13.5">
      <c r="A94" s="210"/>
      <c r="B94" s="135"/>
      <c r="C94" s="136"/>
      <c r="D94" s="137"/>
      <c r="E94" s="138"/>
      <c r="F94" s="138"/>
      <c r="H94" s="304"/>
    </row>
    <row r="95" spans="1:8" s="68" customFormat="1" ht="14.25" customHeight="1">
      <c r="A95" s="206" t="s">
        <v>20</v>
      </c>
      <c r="B95" s="403" t="s">
        <v>342</v>
      </c>
      <c r="C95" s="403"/>
      <c r="D95" s="403"/>
      <c r="E95" s="403"/>
      <c r="F95" s="179"/>
      <c r="H95" s="304"/>
    </row>
    <row r="96" spans="1:8" s="68" customFormat="1" ht="13.5">
      <c r="A96" s="80"/>
      <c r="B96" s="308"/>
      <c r="C96" s="139"/>
      <c r="D96" s="73"/>
      <c r="H96" s="304"/>
    </row>
    <row r="97" spans="1:8" s="68" customFormat="1" ht="27">
      <c r="A97" s="80"/>
      <c r="B97" s="308" t="s">
        <v>420</v>
      </c>
      <c r="C97" s="139"/>
      <c r="D97" s="73"/>
      <c r="H97" s="304"/>
    </row>
    <row r="98" spans="1:8" s="68" customFormat="1" ht="13.5">
      <c r="A98" s="80"/>
      <c r="B98" s="308"/>
      <c r="C98" s="139"/>
      <c r="D98" s="73"/>
      <c r="H98" s="304"/>
    </row>
    <row r="99" spans="1:8" s="68" customFormat="1" ht="67.5">
      <c r="A99" s="208" t="s">
        <v>30</v>
      </c>
      <c r="B99" s="134" t="s">
        <v>581</v>
      </c>
      <c r="C99" s="139"/>
      <c r="D99" s="73"/>
      <c r="H99" s="304"/>
    </row>
    <row r="100" spans="1:8" s="68" customFormat="1" ht="13.5">
      <c r="A100" s="208"/>
      <c r="B100" s="134"/>
      <c r="C100" s="393" t="s">
        <v>340</v>
      </c>
      <c r="D100" s="395">
        <v>1</v>
      </c>
      <c r="E100" s="391"/>
      <c r="F100" s="392">
        <f>D100*E100</f>
        <v>0</v>
      </c>
      <c r="H100" s="304"/>
    </row>
    <row r="101" spans="1:8" s="68" customFormat="1" ht="13.5">
      <c r="A101" s="80"/>
      <c r="B101" s="309"/>
      <c r="C101" s="131"/>
      <c r="D101" s="132"/>
      <c r="E101" s="133"/>
      <c r="F101" s="133"/>
      <c r="H101" s="304"/>
    </row>
    <row r="102" spans="1:8" s="68" customFormat="1" ht="53.25" customHeight="1">
      <c r="A102" s="208" t="s">
        <v>32</v>
      </c>
      <c r="B102" s="317" t="s">
        <v>421</v>
      </c>
      <c r="C102" s="131"/>
      <c r="D102" s="132"/>
      <c r="E102" s="133"/>
      <c r="F102" s="133"/>
      <c r="H102" s="282"/>
    </row>
    <row r="103" spans="1:8" s="68" customFormat="1" ht="13.5">
      <c r="A103" s="208"/>
      <c r="B103" s="134"/>
      <c r="C103" s="393" t="s">
        <v>337</v>
      </c>
      <c r="D103" s="395">
        <v>1</v>
      </c>
      <c r="E103" s="391"/>
      <c r="F103" s="392">
        <f>D103*E103</f>
        <v>0</v>
      </c>
      <c r="H103" s="304"/>
    </row>
    <row r="104" spans="1:8" s="68" customFormat="1" ht="13.5">
      <c r="A104" s="208"/>
      <c r="B104" s="134"/>
      <c r="C104" s="131"/>
      <c r="D104" s="132"/>
      <c r="E104" s="133"/>
      <c r="F104" s="133"/>
      <c r="H104" s="304"/>
    </row>
    <row r="105" spans="1:8" s="68" customFormat="1" ht="14.25" customHeight="1">
      <c r="A105" s="209" t="str">
        <f>A95</f>
        <v>III</v>
      </c>
      <c r="B105" s="402" t="str">
        <f>B95&amp;" UKUPNO:"</f>
        <v>ISPITIVANJE INSTALACIJE I TEHNIČKA DOKUMENTACIJA UKUPNO:</v>
      </c>
      <c r="C105" s="402"/>
      <c r="D105" s="402"/>
      <c r="E105" s="26"/>
      <c r="F105" s="141">
        <f>SUM(F100:F104)</f>
        <v>0</v>
      </c>
      <c r="H105" s="304"/>
    </row>
    <row r="106" spans="1:8" s="68" customFormat="1" ht="13.5">
      <c r="A106" s="80"/>
      <c r="B106" s="308"/>
      <c r="C106" s="139"/>
      <c r="D106" s="73"/>
      <c r="H106" s="304"/>
    </row>
    <row r="107" spans="1:8" s="68" customFormat="1" ht="13.5">
      <c r="A107" s="80"/>
      <c r="B107" s="308"/>
      <c r="C107" s="139"/>
      <c r="D107" s="73"/>
      <c r="H107" s="304"/>
    </row>
    <row r="108" spans="1:8" s="68" customFormat="1" ht="13.5">
      <c r="A108" s="206" t="s">
        <v>8</v>
      </c>
      <c r="B108" s="403" t="s">
        <v>509</v>
      </c>
      <c r="C108" s="403"/>
      <c r="D108" s="403"/>
      <c r="E108" s="403"/>
      <c r="F108" s="179"/>
      <c r="H108" s="304"/>
    </row>
    <row r="109" spans="1:8" s="68" customFormat="1" ht="13.5">
      <c r="A109" s="80"/>
      <c r="B109" s="308"/>
      <c r="C109" s="139"/>
      <c r="D109" s="73"/>
      <c r="H109" s="304"/>
    </row>
    <row r="110" spans="1:8" s="68" customFormat="1" ht="361.5" customHeight="1">
      <c r="A110" s="208" t="s">
        <v>30</v>
      </c>
      <c r="B110" s="24" t="s">
        <v>602</v>
      </c>
      <c r="C110" s="139"/>
      <c r="D110" s="73"/>
      <c r="H110" s="304"/>
    </row>
    <row r="111" spans="1:8" s="68" customFormat="1" ht="27">
      <c r="A111" s="80"/>
      <c r="B111" s="24" t="s">
        <v>511</v>
      </c>
      <c r="C111" s="38"/>
      <c r="D111" s="20"/>
      <c r="E111" s="113"/>
      <c r="F111" s="105"/>
      <c r="H111" s="304"/>
    </row>
    <row r="112" spans="1:8" s="68" customFormat="1" ht="13.5">
      <c r="A112" s="80"/>
      <c r="B112" s="24"/>
      <c r="C112" s="393" t="s">
        <v>3</v>
      </c>
      <c r="D112" s="395">
        <v>6</v>
      </c>
      <c r="E112" s="391"/>
      <c r="F112" s="392">
        <f>D112*E112</f>
        <v>0</v>
      </c>
      <c r="H112" s="304"/>
    </row>
    <row r="113" spans="1:8" s="68" customFormat="1" ht="13.5">
      <c r="A113" s="80"/>
      <c r="B113" s="308"/>
      <c r="C113" s="139"/>
      <c r="D113" s="73"/>
      <c r="E113" s="140"/>
      <c r="F113" s="140"/>
      <c r="H113" s="304"/>
    </row>
    <row r="114" spans="1:8" s="68" customFormat="1" ht="13.5">
      <c r="A114" s="209" t="s">
        <v>8</v>
      </c>
      <c r="B114" s="402" t="s">
        <v>510</v>
      </c>
      <c r="C114" s="402"/>
      <c r="D114" s="402"/>
      <c r="E114" s="26"/>
      <c r="F114" s="141">
        <f>SUM(F112:F113)</f>
        <v>0</v>
      </c>
      <c r="H114" s="304"/>
    </row>
    <row r="115" spans="1:8" s="68" customFormat="1" ht="13.5">
      <c r="A115" s="80"/>
      <c r="B115" s="308"/>
      <c r="C115" s="139"/>
      <c r="D115" s="73"/>
      <c r="E115" s="140"/>
      <c r="F115" s="140"/>
      <c r="H115" s="304"/>
    </row>
    <row r="116" spans="1:8" s="68" customFormat="1" ht="13.5">
      <c r="A116" s="211"/>
      <c r="B116" s="401"/>
      <c r="C116" s="401"/>
      <c r="D116" s="401"/>
      <c r="F116" s="129"/>
      <c r="H116" s="304"/>
    </row>
    <row r="117" spans="1:8" s="1" customFormat="1" ht="15.75" customHeight="1">
      <c r="A117" s="215" t="s">
        <v>316</v>
      </c>
      <c r="B117" s="310" t="s">
        <v>45</v>
      </c>
      <c r="C117" s="216"/>
      <c r="D117" s="217"/>
      <c r="E117" s="217"/>
      <c r="F117" s="217"/>
      <c r="G117" s="2"/>
      <c r="H117" s="3"/>
    </row>
    <row r="118" spans="1:8" s="1" customFormat="1" ht="17.25" customHeight="1">
      <c r="A118" s="94"/>
      <c r="B118" s="311" t="s">
        <v>343</v>
      </c>
      <c r="C118" s="96"/>
      <c r="D118" s="97"/>
      <c r="E118" s="97"/>
      <c r="F118" s="97"/>
      <c r="G118" s="2"/>
      <c r="H118" s="3"/>
    </row>
    <row r="119" spans="1:8" s="1" customFormat="1" ht="19.5" customHeight="1">
      <c r="A119" s="212"/>
      <c r="B119" s="273"/>
      <c r="C119" s="38"/>
      <c r="D119" s="20"/>
      <c r="E119" s="20"/>
      <c r="F119" s="20"/>
      <c r="G119" s="2"/>
      <c r="H119" s="3"/>
    </row>
    <row r="120" spans="1:8" s="1" customFormat="1" ht="19.5" customHeight="1">
      <c r="A120" s="37" t="s">
        <v>15</v>
      </c>
      <c r="B120" s="401" t="str">
        <f>B6</f>
        <v>DEMONTAŽA I UKLANJANJE POSTOJEĆEG LPS-a</v>
      </c>
      <c r="C120" s="401"/>
      <c r="D120" s="401"/>
      <c r="E120" s="53" t="s">
        <v>1</v>
      </c>
      <c r="F120" s="129">
        <f>F20</f>
        <v>0</v>
      </c>
      <c r="G120" s="2"/>
      <c r="H120" s="3"/>
    </row>
    <row r="121" spans="1:8" s="1" customFormat="1" ht="16.5" customHeight="1">
      <c r="A121" s="37" t="s">
        <v>19</v>
      </c>
      <c r="B121" s="256" t="str">
        <f>B22</f>
        <v>SANACIJA LPS-a</v>
      </c>
      <c r="C121" s="38"/>
      <c r="D121" s="20"/>
      <c r="E121" s="53" t="s">
        <v>1</v>
      </c>
      <c r="F121" s="20">
        <f>F93</f>
        <v>0</v>
      </c>
      <c r="G121" s="2"/>
      <c r="H121" s="3"/>
    </row>
    <row r="122" spans="1:8" s="1" customFormat="1" ht="30.75" customHeight="1">
      <c r="A122" s="37" t="s">
        <v>20</v>
      </c>
      <c r="B122" s="276" t="s">
        <v>342</v>
      </c>
      <c r="C122" s="88"/>
      <c r="D122" s="46"/>
      <c r="E122" s="53" t="s">
        <v>1</v>
      </c>
      <c r="F122" s="53">
        <f>F105</f>
        <v>0</v>
      </c>
      <c r="G122" s="2"/>
      <c r="H122" s="3"/>
    </row>
    <row r="123" spans="1:8" s="1" customFormat="1" ht="19.5" customHeight="1">
      <c r="A123" s="37" t="s">
        <v>8</v>
      </c>
      <c r="B123" s="276" t="s">
        <v>510</v>
      </c>
      <c r="C123" s="88"/>
      <c r="D123" s="46"/>
      <c r="E123" s="53" t="s">
        <v>1</v>
      </c>
      <c r="F123" s="53">
        <f>F114</f>
        <v>0</v>
      </c>
      <c r="G123" s="2"/>
      <c r="H123" s="3"/>
    </row>
    <row r="124" spans="1:8" s="1" customFormat="1" ht="19.5" customHeight="1">
      <c r="A124" s="36"/>
      <c r="B124" s="276"/>
      <c r="C124" s="88"/>
      <c r="D124" s="88"/>
      <c r="E124" s="101"/>
      <c r="F124" s="54"/>
      <c r="G124" s="2"/>
      <c r="H124" s="3"/>
    </row>
    <row r="125" spans="1:8" s="102" customFormat="1" ht="18" customHeight="1">
      <c r="A125" s="218" t="s">
        <v>316</v>
      </c>
      <c r="B125" s="312" t="s">
        <v>317</v>
      </c>
      <c r="C125" s="219"/>
      <c r="D125" s="219"/>
      <c r="E125" s="220" t="s">
        <v>1</v>
      </c>
      <c r="F125" s="221">
        <f>SUM(F120:F123)</f>
        <v>0</v>
      </c>
      <c r="G125" s="103"/>
      <c r="H125" s="3"/>
    </row>
    <row r="126" spans="1:8" s="102" customFormat="1" ht="14.25" customHeight="1">
      <c r="A126" s="37"/>
      <c r="B126" s="276"/>
      <c r="C126" s="58"/>
      <c r="D126" s="58"/>
      <c r="E126" s="54"/>
      <c r="F126" s="183"/>
      <c r="G126" s="103"/>
      <c r="H126" s="3"/>
    </row>
    <row r="127" spans="1:8" s="102" customFormat="1" ht="12.75" customHeight="1">
      <c r="A127" s="36"/>
      <c r="B127" s="266" t="s">
        <v>333</v>
      </c>
      <c r="C127" s="101"/>
      <c r="D127" s="101"/>
      <c r="E127" s="53" t="s">
        <v>1</v>
      </c>
      <c r="F127" s="184">
        <f>F125*0.25</f>
        <v>0</v>
      </c>
      <c r="G127" s="103"/>
      <c r="H127" s="3"/>
    </row>
    <row r="128" ht="14.25" thickBot="1"/>
    <row r="129" spans="1:9" s="102" customFormat="1" ht="17.25" customHeight="1" thickBot="1">
      <c r="A129" s="248" t="s">
        <v>316</v>
      </c>
      <c r="B129" s="313" t="s">
        <v>318</v>
      </c>
      <c r="C129" s="249"/>
      <c r="D129" s="249"/>
      <c r="E129" s="249" t="s">
        <v>1</v>
      </c>
      <c r="F129" s="250">
        <f>F127+F125</f>
        <v>0</v>
      </c>
      <c r="G129" s="103"/>
      <c r="H129" s="3"/>
      <c r="I129" s="1"/>
    </row>
  </sheetData>
  <sheetProtection/>
  <mergeCells count="7">
    <mergeCell ref="B116:D116"/>
    <mergeCell ref="B120:D120"/>
    <mergeCell ref="B20:D20"/>
    <mergeCell ref="B95:E95"/>
    <mergeCell ref="B105:D105"/>
    <mergeCell ref="B108:E108"/>
    <mergeCell ref="B114:D114"/>
  </mergeCells>
  <printOptions/>
  <pageMargins left="0.7874015748031497" right="0.5905511811023622" top="0.5706521739130435" bottom="0.7874015748031497" header="0.31496062992125984" footer="0.31496062992125984"/>
  <pageSetup fitToHeight="0" fitToWidth="1" horizontalDpi="600" verticalDpi="600" orientation="portrait" scale="94" r:id="rId1"/>
  <headerFooter>
    <oddHeader>&amp;R
</oddHeader>
    <oddFooter xml:space="preserve">&amp;C&amp;P </oddFooter>
  </headerFooter>
  <rowBreaks count="1" manualBreakCount="1">
    <brk id="21" max="255" man="1"/>
  </rowBreaks>
</worksheet>
</file>

<file path=xl/worksheets/sheet5.xml><?xml version="1.0" encoding="utf-8"?>
<worksheet xmlns="http://schemas.openxmlformats.org/spreadsheetml/2006/main" xmlns:r="http://schemas.openxmlformats.org/officeDocument/2006/relationships">
  <dimension ref="A1:I18"/>
  <sheetViews>
    <sheetView showGridLines="0" zoomScaleSheetLayoutView="100" workbookViewId="0" topLeftCell="A1">
      <selection activeCell="G5" sqref="G5"/>
    </sheetView>
  </sheetViews>
  <sheetFormatPr defaultColWidth="9.140625" defaultRowHeight="12.75"/>
  <cols>
    <col min="1" max="1" width="5.7109375" style="36" customWidth="1"/>
    <col min="2" max="2" width="44.00390625" style="19" customWidth="1"/>
    <col min="3" max="3" width="8.140625" style="38" customWidth="1"/>
    <col min="4" max="4" width="8.57421875" style="20" customWidth="1"/>
    <col min="5" max="5" width="7.57421875" style="20" customWidth="1"/>
    <col min="6" max="6" width="15.00390625" style="20" customWidth="1"/>
    <col min="7" max="7" width="16.57421875" style="2" customWidth="1"/>
    <col min="8" max="9" width="10.7109375" style="1" bestFit="1" customWidth="1"/>
    <col min="10" max="16384" width="9.140625" style="1" customWidth="1"/>
  </cols>
  <sheetData>
    <row r="1" spans="2:8" ht="34.5">
      <c r="B1" s="396" t="s">
        <v>601</v>
      </c>
      <c r="H1" s="397"/>
    </row>
    <row r="2" spans="1:9" ht="49.5" customHeight="1">
      <c r="A2" s="52"/>
      <c r="B2" s="25"/>
      <c r="E2" s="53"/>
      <c r="F2" s="54"/>
      <c r="I2" s="4"/>
    </row>
    <row r="3" spans="1:6" ht="22.5" customHeight="1">
      <c r="A3" s="222"/>
      <c r="B3" s="223" t="s">
        <v>364</v>
      </c>
      <c r="C3" s="224"/>
      <c r="D3" s="225"/>
      <c r="E3" s="225"/>
      <c r="F3" s="225"/>
    </row>
    <row r="4" spans="1:6" ht="17.25" customHeight="1">
      <c r="A4" s="94"/>
      <c r="B4" s="95"/>
      <c r="C4" s="96"/>
      <c r="D4" s="97"/>
      <c r="E4" s="97"/>
      <c r="F4" s="97"/>
    </row>
    <row r="5" spans="1:6" ht="15.75" customHeight="1">
      <c r="A5" s="51" t="s">
        <v>309</v>
      </c>
      <c r="B5" s="37" t="s">
        <v>368</v>
      </c>
      <c r="C5" s="37"/>
      <c r="D5" s="37"/>
      <c r="E5" s="37" t="s">
        <v>1</v>
      </c>
      <c r="F5" s="226">
        <f>'A_Građevinsko obrtnički'!F734</f>
        <v>0</v>
      </c>
    </row>
    <row r="6" spans="1:9" s="9" customFormat="1" ht="17.25">
      <c r="A6" s="94"/>
      <c r="B6" s="227"/>
      <c r="C6" s="47"/>
      <c r="D6" s="228"/>
      <c r="E6" s="229"/>
      <c r="F6" s="229"/>
      <c r="G6" s="2"/>
      <c r="H6" s="1"/>
      <c r="I6" s="1"/>
    </row>
    <row r="7" spans="1:9" s="102" customFormat="1" ht="17.25" customHeight="1">
      <c r="A7" s="37" t="s">
        <v>366</v>
      </c>
      <c r="B7" s="51" t="s">
        <v>365</v>
      </c>
      <c r="C7" s="37"/>
      <c r="D7" s="226"/>
      <c r="E7" s="226" t="s">
        <v>1</v>
      </c>
      <c r="F7" s="226">
        <f>'B_Strojarske instalacije'!F41</f>
        <v>0</v>
      </c>
      <c r="G7" s="2"/>
      <c r="H7" s="1"/>
      <c r="I7" s="1"/>
    </row>
    <row r="8" spans="1:9" s="102" customFormat="1" ht="14.25" customHeight="1">
      <c r="A8" s="36"/>
      <c r="B8" s="51"/>
      <c r="C8" s="36"/>
      <c r="D8" s="230"/>
      <c r="E8" s="226"/>
      <c r="F8" s="226"/>
      <c r="G8" s="2"/>
      <c r="H8" s="1"/>
      <c r="I8" s="1"/>
    </row>
    <row r="9" spans="1:7" s="13" customFormat="1" ht="18" customHeight="1">
      <c r="A9" s="37" t="s">
        <v>367</v>
      </c>
      <c r="B9" s="51" t="s">
        <v>343</v>
      </c>
      <c r="C9" s="51"/>
      <c r="D9" s="51"/>
      <c r="E9" s="226" t="s">
        <v>1</v>
      </c>
      <c r="F9" s="226">
        <f>C_Elektroinstalacije!F125</f>
        <v>0</v>
      </c>
      <c r="G9" s="2"/>
    </row>
    <row r="10" spans="1:7" s="13" customFormat="1" ht="18" customHeight="1">
      <c r="A10" s="37"/>
      <c r="B10" s="51"/>
      <c r="C10" s="51"/>
      <c r="D10" s="51"/>
      <c r="E10" s="226"/>
      <c r="F10" s="226"/>
      <c r="G10" s="2"/>
    </row>
    <row r="11" spans="1:9" s="102" customFormat="1" ht="17.25" customHeight="1">
      <c r="A11" s="236"/>
      <c r="B11" s="234" t="s">
        <v>317</v>
      </c>
      <c r="C11" s="233"/>
      <c r="D11" s="233"/>
      <c r="E11" s="235" t="s">
        <v>1</v>
      </c>
      <c r="F11" s="237">
        <f>SUM(F5:F9)</f>
        <v>0</v>
      </c>
      <c r="G11" s="2"/>
      <c r="H11" s="1"/>
      <c r="I11" s="1"/>
    </row>
    <row r="12" spans="1:9" s="102" customFormat="1" ht="21.75" customHeight="1">
      <c r="A12" s="146"/>
      <c r="B12" s="212"/>
      <c r="C12" s="146"/>
      <c r="D12" s="146"/>
      <c r="E12" s="232"/>
      <c r="F12" s="238"/>
      <c r="G12" s="2"/>
      <c r="H12" s="1"/>
      <c r="I12" s="1"/>
    </row>
    <row r="13" spans="1:9" s="102" customFormat="1" ht="16.5" customHeight="1">
      <c r="A13" s="94"/>
      <c r="B13" s="239" t="s">
        <v>344</v>
      </c>
      <c r="C13" s="94"/>
      <c r="D13" s="94"/>
      <c r="E13" s="231" t="s">
        <v>1</v>
      </c>
      <c r="F13" s="240">
        <f>F11*0.25</f>
        <v>0</v>
      </c>
      <c r="G13" s="2"/>
      <c r="H13" s="1"/>
      <c r="I13" s="1"/>
    </row>
    <row r="14" spans="1:9" s="102" customFormat="1" ht="21.75" customHeight="1" thickBot="1">
      <c r="A14" s="94"/>
      <c r="B14" s="212"/>
      <c r="C14" s="94"/>
      <c r="D14" s="231"/>
      <c r="E14" s="232"/>
      <c r="F14" s="232"/>
      <c r="G14" s="2"/>
      <c r="H14" s="1"/>
      <c r="I14" s="1"/>
    </row>
    <row r="15" spans="1:9" s="102" customFormat="1" ht="15.75" customHeight="1" thickBot="1">
      <c r="A15" s="241"/>
      <c r="B15" s="242" t="s">
        <v>318</v>
      </c>
      <c r="C15" s="242"/>
      <c r="D15" s="242"/>
      <c r="E15" s="242" t="s">
        <v>1</v>
      </c>
      <c r="F15" s="243">
        <f>SUM(F11:F13)</f>
        <v>0</v>
      </c>
      <c r="G15" s="2"/>
      <c r="H15" s="1"/>
      <c r="I15" s="1"/>
    </row>
    <row r="16" spans="1:9" s="9" customFormat="1" ht="13.5">
      <c r="A16" s="47"/>
      <c r="B16" s="227"/>
      <c r="C16" s="47"/>
      <c r="D16" s="228"/>
      <c r="E16" s="229"/>
      <c r="F16" s="229"/>
      <c r="G16" s="2"/>
      <c r="H16" s="1"/>
      <c r="I16" s="1"/>
    </row>
    <row r="17" spans="1:9" s="9" customFormat="1" ht="13.5">
      <c r="A17" s="47"/>
      <c r="B17" s="227"/>
      <c r="C17" s="47"/>
      <c r="D17" s="228"/>
      <c r="E17" s="229"/>
      <c r="F17" s="229"/>
      <c r="G17" s="2"/>
      <c r="H17" s="1"/>
      <c r="I17" s="1"/>
    </row>
    <row r="18" spans="1:6" ht="14.25">
      <c r="A18" s="59"/>
      <c r="B18" s="29"/>
      <c r="C18" s="60"/>
      <c r="D18" s="61"/>
      <c r="E18" s="62"/>
      <c r="F18" s="62"/>
    </row>
  </sheetData>
  <sheetProtection/>
  <printOptions horizontalCentered="1"/>
  <pageMargins left="0.984251968503937" right="0.3937007874015748" top="0.8661417322834646" bottom="0.7086614173228347" header="0.3937007874015748" footer="0.3937007874015748"/>
  <pageSetup firstPageNumber="1" useFirstPageNumber="1" horizontalDpi="600" verticalDpi="600" orientation="portrait" paperSize="9" r:id="rId1"/>
  <headerFooter alignWithMargins="0">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Pangos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 građevinskih radova rekonstrukcije</dc:title>
  <dc:subject>Morović Ranđelović Tinka, Praputnjak 52a</dc:subject>
  <dc:creator>RG</dc:creator>
  <cp:keywords/>
  <dc:description/>
  <cp:lastModifiedBy>Ibriks Goran</cp:lastModifiedBy>
  <cp:lastPrinted>2019-03-20T08:24:30Z</cp:lastPrinted>
  <dcterms:created xsi:type="dcterms:W3CDTF">2008-08-26T21:58:36Z</dcterms:created>
  <dcterms:modified xsi:type="dcterms:W3CDTF">2019-03-25T13:33:05Z</dcterms:modified>
  <cp:category/>
  <cp:version/>
  <cp:contentType/>
  <cp:contentStatus/>
</cp:coreProperties>
</file>