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87" activeTab="0"/>
  </bookViews>
  <sheets>
    <sheet name="arhitektura i konstrukcija" sheetId="1" r:id="rId1"/>
    <sheet name="elektroinstalacije" sheetId="2" r:id="rId2"/>
    <sheet name="strojarske inst" sheetId="3" r:id="rId3"/>
    <sheet name="rekapitulacija" sheetId="4" r:id="rId4"/>
  </sheets>
  <definedNames>
    <definedName name="_xlnm.Print_Area" localSheetId="0">'arhitektura i konstrukcija'!$A$33:$F$679</definedName>
    <definedName name="_xlnm.Print_Area" localSheetId="3">'rekapitulacija'!$A$1:$E$15</definedName>
    <definedName name="_xlnm.Print_Area_0" localSheetId="0">'arhitektura i konstrukcija'!$A$33:$F$679</definedName>
    <definedName name="_xlnm.Print_Area_0" localSheetId="3">'rekapitulacija'!$A$1:$E$15</definedName>
    <definedName name="_xlnm.Print_Area" localSheetId="0">'arhitektura i konstrukcija'!$A$1:$E$689</definedName>
    <definedName name="_xlnm.Print_Area" localSheetId="1">'elektroinstalacije'!$A$1:$F$198</definedName>
    <definedName name="_xlnm.Print_Area" localSheetId="3">'rekapitulacija'!$A$1:$E$22</definedName>
    <definedName name="_xlnm.Print_Area" localSheetId="2">'strojarske inst'!$A$1:$F$614</definedName>
    <definedName name="_xlnm.Print_Titles" localSheetId="1">'elektroinstalacije'!$1:$4</definedName>
    <definedName name="_xlnm.Print_Titles" localSheetId="2">'strojarske inst'!$2:$3</definedName>
  </definedNames>
  <calcPr fullCalcOnLoad="1" fullPrecision="0"/>
</workbook>
</file>

<file path=xl/sharedStrings.xml><?xml version="1.0" encoding="utf-8"?>
<sst xmlns="http://schemas.openxmlformats.org/spreadsheetml/2006/main" count="1264" uniqueCount="852">
  <si>
    <t>I</t>
  </si>
  <si>
    <t>DEMONTAŽE I RUŠENJA</t>
  </si>
  <si>
    <t>DEMONTAŽE</t>
  </si>
  <si>
    <t>kom</t>
  </si>
  <si>
    <t>m2</t>
  </si>
  <si>
    <t>RAZNI RADOVI</t>
  </si>
  <si>
    <t>h</t>
  </si>
  <si>
    <t>m'</t>
  </si>
  <si>
    <t>UKUPNO</t>
  </si>
  <si>
    <t>II</t>
  </si>
  <si>
    <t>III</t>
  </si>
  <si>
    <t>ZIDARSKI RADOVI</t>
  </si>
  <si>
    <t>IV</t>
  </si>
  <si>
    <t>GIPSKARTONSKI RADOVI</t>
  </si>
  <si>
    <t>VI</t>
  </si>
  <si>
    <t>NOVA STOLARIJA</t>
  </si>
  <si>
    <t>VII</t>
  </si>
  <si>
    <t>SOBOSLIKARSKI I LIČILAČKI RADOVI</t>
  </si>
  <si>
    <t>VIII</t>
  </si>
  <si>
    <t>REKAPITULACIJA</t>
  </si>
  <si>
    <t>UKUPNO RADOVI</t>
  </si>
  <si>
    <t>UKLANJANJE ZIDOVA</t>
  </si>
  <si>
    <t>UKLANJANJE PODOVA</t>
  </si>
  <si>
    <t>m3</t>
  </si>
  <si>
    <t>IZRADA PODNIH I ZIDNIH OBLOGA</t>
  </si>
  <si>
    <t>V</t>
  </si>
  <si>
    <t>IX</t>
  </si>
  <si>
    <t>X</t>
  </si>
  <si>
    <t>4</t>
  </si>
  <si>
    <t>5</t>
  </si>
  <si>
    <t>kn</t>
  </si>
  <si>
    <t>PDV (25%):</t>
  </si>
  <si>
    <t>UKUPNO S PDV-om:</t>
  </si>
  <si>
    <t>Elektroinstalacije</t>
  </si>
  <si>
    <t>Strojarske instalacije</t>
  </si>
  <si>
    <t xml:space="preserve">REKAPITULACIJA </t>
  </si>
  <si>
    <t>SVEUKUPNA</t>
  </si>
  <si>
    <t>PRIPREMNI RADOVI</t>
  </si>
  <si>
    <t>Fasadna skela visine do 8,0 m. Izvedba u skladu sa tehničkim propisima i mjerama zaštite na radu. Skelu izvesti sa svim spojnim elementima. sa svim potrebnim ukrućenjima. sidrenjima ,uzemljenjem isl. Sa vanjske strane postaviti zaštitu od jutenih ili plastičnih traka. Prije izvedbe skele izvođač je dužan izraditi projekt skele što je uračnato jediničnu cijenu ove stavke. Jedinična cijena sadrži dobavu i dopremu materijala. izradu i skidanje skele po završetku radova i otpremu.
Obračun po m2 izvedene skele.</t>
  </si>
  <si>
    <t>ZAŠTITA OD PRODORA KAPILARNE VLAGE</t>
  </si>
  <si>
    <t>SANACIJA KAMENIH DIJELOVA</t>
  </si>
  <si>
    <t>DIMNJAK</t>
  </si>
  <si>
    <t>geotekstil - m2</t>
  </si>
  <si>
    <t>PREGRADNI ZIDOVI</t>
  </si>
  <si>
    <t>IZOLATERSKI RADOVI</t>
  </si>
  <si>
    <t>JUŽNO I ISTOČNO PROČELJE</t>
  </si>
  <si>
    <t>VIJENCI</t>
  </si>
  <si>
    <t>XI</t>
  </si>
  <si>
    <t>SJEVERNO I ZAPADNO PROČELJE</t>
  </si>
  <si>
    <t>Podnožje zgrade</t>
  </si>
  <si>
    <t>završna žbuka - m2</t>
  </si>
  <si>
    <t>ETICS sustav</t>
  </si>
  <si>
    <t>U cijenu su uključeni svi potrebni sokl profili, okapni profili na nadvojima otvora, te brtvljenje spojeva pročelja i vanjske stolarije i bravarije brtvom Sd=0,50.</t>
  </si>
  <si>
    <t>mineralna vuna - m2</t>
  </si>
  <si>
    <t>LIMARSKI RADOVI</t>
  </si>
  <si>
    <t>XIII</t>
  </si>
  <si>
    <t>REKONSTRUKCIJA KROVA</t>
  </si>
  <si>
    <t>TESARSKI RADOVI</t>
  </si>
  <si>
    <t>KROVOPOKRIVAČKI RADOVI</t>
  </si>
  <si>
    <t>Napomena: ugrađuju se protuklizne podne keramičke pločice klase 4 zbog mogučnosti klizavog poda zbog vanjskih atmosferskih utjecaja.</t>
  </si>
  <si>
    <t>GRILJE</t>
  </si>
  <si>
    <t>JEDNOKRILNI PROZORI</t>
  </si>
  <si>
    <t>DVOKRILNI PROZORI</t>
  </si>
  <si>
    <t>JEDNOKRILNA I DVOKRILNA VRATA</t>
  </si>
  <si>
    <t>STOLARSKI I BRAVARSKI RADOVI</t>
  </si>
  <si>
    <t>PROČELJNA ŽBUKA</t>
  </si>
  <si>
    <t>PRIZEMLJE</t>
  </si>
  <si>
    <t>POTKROVLJE</t>
  </si>
  <si>
    <t>SANITARNA OPREMA I HIDROINSTALACIJSKI RADOVI</t>
  </si>
  <si>
    <t>KONZERVATORSKO RESTAURATORSKI RADOVI</t>
  </si>
  <si>
    <t>komplet</t>
  </si>
  <si>
    <t>ZIDARSKI I ARMIRANO BETONSKI RADOVI</t>
  </si>
  <si>
    <t>NOVI POD RAVNOG KROVA</t>
  </si>
  <si>
    <t>SANITARNI ČVOROVI</t>
  </si>
  <si>
    <t>PE folija - m2</t>
  </si>
  <si>
    <t>IZOLACIJA ZIDOVA I STROPOVA S UNUTARNJE STRANE</t>
  </si>
  <si>
    <t>Tunelska skela za prolaz pješaka oko pročelja zgrade. Izvedba iz čeličnih bešavnih cijevi sa potrebnim spojnim elementima, sa svim potrebnim ukrućenjima i sidrenjima. Pokrov izraditi iz mosnica, a preko njih postaviti bitumensku ljepenku. Nakon postave skele potrebno je postaviti svu potrebnu privremenu signalizaciju za sigurno odvijanje prometa pješaka. Jedinična cijena sadrži dobavu i dopremu materijala, izradu i skidanje skele po završetku radova i otpremu. Obračun po m2 plošne površine.</t>
  </si>
  <si>
    <t>pod, m2</t>
  </si>
  <si>
    <t>zid, m2</t>
  </si>
  <si>
    <t>8</t>
  </si>
  <si>
    <t xml:space="preserve">RAVNI KROV </t>
  </si>
  <si>
    <t>XII</t>
  </si>
  <si>
    <t>XIV</t>
  </si>
  <si>
    <t>TROŠKOVNIK ELEKTROINSTALACIJA
Dječji vrtić PPO Vidrice, Finderleove stube 1</t>
  </si>
  <si>
    <t>R. br.</t>
  </si>
  <si>
    <t>OPISNA STAVKA</t>
  </si>
  <si>
    <t>Jed. mj.</t>
  </si>
  <si>
    <t>Količina</t>
  </si>
  <si>
    <t>Jed. cijena</t>
  </si>
  <si>
    <t>Ukupno</t>
  </si>
  <si>
    <t>1. RAZDJELNICI</t>
  </si>
  <si>
    <t>1</t>
  </si>
  <si>
    <t>a</t>
  </si>
  <si>
    <t xml:space="preserve">  -   rasvjetna tijela</t>
  </si>
  <si>
    <t>b</t>
  </si>
  <si>
    <t xml:space="preserve">  -   sklopke i priključnice</t>
  </si>
  <si>
    <t>Dobava plastičnog nadgradnog razdjelnog ormara te nabava, isporuka i montaža kompletnog materijala.</t>
  </si>
  <si>
    <t xml:space="preserve">Ormar razdjelnice treba biti izveden kao zidni ormar s vratima s bravicom, jednopolnim sabirničkim razvodom. Ostaviti 30% prostora u svrhu proširenja strujnih krugova. </t>
  </si>
  <si>
    <t>Izvedba ormara mora zadovoljavati uvjete II klase zaštite od električnog udara, kao i odgovarajuću zaštitu od neizravnog dodira.</t>
  </si>
  <si>
    <r>
      <t xml:space="preserve">U </t>
    </r>
    <r>
      <rPr>
        <b/>
        <sz val="10"/>
        <rFont val="Arial"/>
        <family val="2"/>
      </rPr>
      <t>RO-KOTLOVNICA</t>
    </r>
    <r>
      <rPr>
        <sz val="10"/>
        <rFont val="Arial"/>
        <family val="2"/>
      </rPr>
      <t xml:space="preserve"> ugraditi slijedeću opremu:</t>
    </r>
  </si>
  <si>
    <t>-</t>
  </si>
  <si>
    <t>minijaturni zaštitni prekidač, B 6 A, 1P</t>
  </si>
  <si>
    <t>minijaturni zaštitni prekidač, B 10 A, 1P</t>
  </si>
  <si>
    <t>minijaturni zaštitni prekidač, B 16 A, 1P</t>
  </si>
  <si>
    <t>RCD 63/0,03 A, 2P</t>
  </si>
  <si>
    <t>ugradnja i spajanje elemenata, sabirnice i nosači sabirnica, ožičenje, stezaljke, plastične kanalice, DIN nosači, plastične uvodnice, označavanje, funkcionalno ispitivanje prije isporuke, atesti, ispitni protokoli, korisnička dokumentacija</t>
  </si>
  <si>
    <t>1. RAZDJELNICI UKUPNO:</t>
  </si>
  <si>
    <t>2. GLAVNI RAZVOD</t>
  </si>
  <si>
    <t>Nabava i ugradnja u pod ili u iskopane šliceve u  postojećim zidovima, ili u pregradnim zidovima (u jediničnu cijenu uračunati i kopanje šliceva) sljedeće rebraste plastične samougasive cijevi.</t>
  </si>
  <si>
    <t xml:space="preserve"> - PVC instalacijska cijev promjera 32mm</t>
  </si>
  <si>
    <t>m</t>
  </si>
  <si>
    <t>Nabava i isporuka kabela, komplet potrebnog instalacijskog materijala, uvlačenje voda u već položene cijevi i izrada završnica i spajanje:</t>
  </si>
  <si>
    <r>
      <t>NYY-J 3x6 mm</t>
    </r>
    <r>
      <rPr>
        <vertAlign val="superscript"/>
        <sz val="10"/>
        <rFont val="Arial"/>
        <family val="2"/>
      </rPr>
      <t>2</t>
    </r>
  </si>
  <si>
    <t>2. KABELSKE TRASE UKUPNO:</t>
  </si>
  <si>
    <t>3. INSTALACIJA RASVJETE</t>
  </si>
  <si>
    <t>2</t>
  </si>
  <si>
    <t>3</t>
  </si>
  <si>
    <t>NYY-J 3x1,5 mm2</t>
  </si>
  <si>
    <t>Cijevi se ugrađuju u zid (u jediničnu cijenu uračunati i kopanje šliceva). Komplet sa svim potrebnim priborom za montažu.</t>
  </si>
  <si>
    <t>PNT cijev promjera 20 mm</t>
  </si>
  <si>
    <t>3. INSTALACIJA RASVJETE UKUPNO:</t>
  </si>
  <si>
    <t>4. INSTALACIJA PRIKLJUČNICA I TEHNOLOŠKE OPREME</t>
  </si>
  <si>
    <r>
      <t>NYY-J 3x2,5 mm</t>
    </r>
    <r>
      <rPr>
        <vertAlign val="superscript"/>
        <sz val="10"/>
        <rFont val="Arial"/>
        <family val="2"/>
      </rPr>
      <t>2</t>
    </r>
  </si>
  <si>
    <t>20</t>
  </si>
  <si>
    <r>
      <t>NYY-J 3x1,5 mm</t>
    </r>
    <r>
      <rPr>
        <vertAlign val="superscript"/>
        <sz val="10"/>
        <rFont val="Arial"/>
        <family val="2"/>
      </rPr>
      <t xml:space="preserve">2  </t>
    </r>
  </si>
  <si>
    <t>15</t>
  </si>
  <si>
    <t>c</t>
  </si>
  <si>
    <t>JY(st)Y 1x2x0,8 mm2</t>
  </si>
  <si>
    <t>d</t>
  </si>
  <si>
    <t>LiYCY 4x0,75 mm2</t>
  </si>
  <si>
    <t>PNT16 mm</t>
  </si>
  <si>
    <t>10</t>
  </si>
  <si>
    <t>PNT 25 mm</t>
  </si>
  <si>
    <t>Električko spajanje monofaznih el. motora pumpi.</t>
  </si>
  <si>
    <t>Grijač u spremniku PTV</t>
  </si>
  <si>
    <t>Vanjska i unutarnja klima jedinica (U TROŠKOVNIKU STROJARSKIH INSTALACIJA)</t>
  </si>
  <si>
    <t>6</t>
  </si>
  <si>
    <t>7</t>
  </si>
  <si>
    <t>Dobava i polaganje vodiča P/F-Y.
Cijena stavke uključuje dobavu, polaganje u zid, uvlačenje vodiča u zaštitnu cijev, polaganje po konstrukciji, polaganje u/na prethodno postavljene  kabelske kanale i police, spajanje na izvod uzemljivača, metalne mase, te na sabirnice za uzemljenje te spojni i montažni pribor  (stopice, toplo skupljajući bužir za zaštitu).
Obračun po m1 položenog vodiča.</t>
  </si>
  <si>
    <t>P/F-Y 1x6 mm2</t>
  </si>
  <si>
    <t>Dobava i polaganje FeZn trake za izradu prstena u kotlovnici zajedno sa spajanjem na postojeće izvode uzemljivača u kotlovnici. U cijenu uračunati pričvrsni pribor i 3 križne spojnice za spoj trake na traku.
Obračun po m položene trake.</t>
  </si>
  <si>
    <t>4. INSTALACIJA PRIKLJUČNICA I TEHNOLOŠKE OPREME UKUPNO:</t>
  </si>
  <si>
    <t>5. INSTALACIJE SUSTAVA DALJINSKOG OČITANJA ENERGENATA</t>
  </si>
  <si>
    <t>5. INSTALACIJE SUSTAVA ZA DALJINSKO OČITANJE UKUPNO:</t>
  </si>
  <si>
    <t>stavka</t>
  </si>
  <si>
    <t xml:space="preserve">ukupno </t>
  </si>
  <si>
    <t>(kn)</t>
  </si>
  <si>
    <t>A) PRIPREMNI RADOVI I DEMONTAŽE, ZAVRŠNA OBRADA</t>
  </si>
  <si>
    <t xml:space="preserve">Pražnjenje sustava toplovodnog radijatorskog grijanja. </t>
  </si>
  <si>
    <t>kompl</t>
  </si>
  <si>
    <t xml:space="preserve">Pažljiva demontaža radijatora s ventilima i detentorima radi ponovne montaže. </t>
  </si>
  <si>
    <t xml:space="preserve">Ponovna montaža nakon izvedbe unutarnje izolacije zida. </t>
  </si>
  <si>
    <t>Predvidjeti produženje postojećeg ovjesnog pribora za debljinu izolacije ili nabavu i montažu novog (konzole i distanceri).</t>
  </si>
  <si>
    <t>Obračun po bateriji radijatora</t>
  </si>
  <si>
    <t xml:space="preserve"> kom</t>
  </si>
  <si>
    <t xml:space="preserve">Demontaža radijatorskih ventila i detentora. Izvesti pažljivo jer se ugrađuju novi.   </t>
  </si>
  <si>
    <t>izvodi se na mjestima gdje se ne demontiraju radijatori.</t>
  </si>
  <si>
    <t>U cijenu uračunati potreban materijal za eventualni popravak ili prilagodbu navoja.</t>
  </si>
  <si>
    <t>Uračunati odvoz i zbrinjavanje otpada na odgovarajući deponij.</t>
  </si>
  <si>
    <t>ventili 1/2"</t>
  </si>
  <si>
    <t>detentori 1/2"</t>
  </si>
  <si>
    <t>Demontaža postojećeg cijevovoda.</t>
  </si>
  <si>
    <t>Cijevni razvod grijanja izveden od crnih čeličnih cijevi uključujući nosače i ostali ovjesni pribor i odvoz na zbrinjavanje.</t>
  </si>
  <si>
    <t>Cjevovodi DN15 do DN40</t>
  </si>
  <si>
    <t xml:space="preserve"> m'</t>
  </si>
  <si>
    <t xml:space="preserve">Građevinska izrada i obrada prodora novih cijevi kroz građevinsku konstrukciju.    </t>
  </si>
  <si>
    <t>Prodori kroz zid ili drvenu stolariju. Uračunati rozete i sav materijal i rad.</t>
  </si>
  <si>
    <t>prodor kroz zid 85cm za cijevi 2xDN20</t>
  </si>
  <si>
    <t>Demontaža postojećg kotla na ekstralako loživo ulje.</t>
  </si>
  <si>
    <t>Izvesti pažljivo, radi ponovne upotrebe.</t>
  </si>
  <si>
    <t>zajedno s plamenikom, dimnjačom,  elektro kablovima</t>
  </si>
  <si>
    <t>Demontaža postojećih cirkulacijskih pumpi .</t>
  </si>
  <si>
    <t>tip G4  proizvod Ikom</t>
  </si>
  <si>
    <t>Demontaža postojeće ekspanzijske posude.</t>
  </si>
  <si>
    <t>Izvesti pažljivo, radi ponovne montaže.</t>
  </si>
  <si>
    <t xml:space="preserve">Pražnjenje i inertizacija postojećeg spremnika ekstralakog loživog ulja </t>
  </si>
  <si>
    <t>Zbrinjavanje loživog ulja od strane ovlaštene tvrtke .</t>
  </si>
  <si>
    <t>Čišćenje kotlovnice nakon demontaže kotla.</t>
  </si>
  <si>
    <t>Zbrinjavanje zaostalog loživog ulja od strane ovlaštene tvrtke.</t>
  </si>
  <si>
    <t>Čišćenje  i ispitivanje postojećeg dimnjaka</t>
  </si>
  <si>
    <t>Dimnjačar mora temeljito očistiti okna na koja su prethodno bili priključeni kotlovi na ulje i kruta goriva. Na unutarnjoj površini dimnjaka ne smiju preostati ostaci sumpora i čađe.</t>
  </si>
  <si>
    <t>radna visina dimnjaka:</t>
  </si>
  <si>
    <t xml:space="preserve"> 6m</t>
  </si>
  <si>
    <t>unutarnji promjer:</t>
  </si>
  <si>
    <t xml:space="preserve"> 160mm</t>
  </si>
  <si>
    <t xml:space="preserve"> UKUPNO</t>
  </si>
  <si>
    <t>B) RADIJATORSKO GRIJANJE - INSTALATERSKI RADOVI</t>
  </si>
  <si>
    <t>U ovu su stavku uključeni su svi potrebni kotlovski termostati (radni i granični), gruba i fina armatura kotla (sigurnosni ventil, manometar, termometar), automatski odzračni ventil, slavina za punjenje i pražnjenje, zaporni ventili za CG, vodu, zapornog ventila za plin, nosivi i ovjesni materijal, kao i spajanje na instalaciju grijanja te puštanje u pogon i atestiranjem.</t>
  </si>
  <si>
    <t>Digitalna regulacija kruga kotla.</t>
  </si>
  <si>
    <t>Kotao je  izvedbi za rad u ovisnosti o zraku u prostoru kao i neovisan u zraku u prostoru (zatvorenom komorom izgaranja).</t>
  </si>
  <si>
    <t>Kotao mora biti prilagođen za rad s zemnim plinom.</t>
  </si>
  <si>
    <t>Učin kotla:</t>
  </si>
  <si>
    <t xml:space="preserve">17 - 45 kW </t>
  </si>
  <si>
    <t>Potrošnja plina:</t>
  </si>
  <si>
    <t>Tlak priključenja plina:</t>
  </si>
  <si>
    <t>25 mbar</t>
  </si>
  <si>
    <t>El. priključak:</t>
  </si>
  <si>
    <t>220 V / 50 Hz</t>
  </si>
  <si>
    <t>El. snaga:</t>
  </si>
  <si>
    <t>65 W</t>
  </si>
  <si>
    <t>Zrako/dimovodni priključak:</t>
  </si>
  <si>
    <t>80/ 125 mm</t>
  </si>
  <si>
    <r>
      <t>stupanj iskorištenja 40/30</t>
    </r>
    <r>
      <rPr>
        <sz val="10"/>
        <rFont val="Calibri"/>
        <family val="2"/>
      </rPr>
      <t>˚</t>
    </r>
    <r>
      <rPr>
        <sz val="10"/>
        <rFont val="Arial"/>
        <family val="2"/>
      </rPr>
      <t>C:</t>
    </r>
  </si>
  <si>
    <t>98 Hs /109 Hi</t>
  </si>
  <si>
    <t>Širina kotla:</t>
  </si>
  <si>
    <t>480 mm</t>
  </si>
  <si>
    <t>Visina kotla:</t>
  </si>
  <si>
    <t>850 mm</t>
  </si>
  <si>
    <t>Dubina kotla:</t>
  </si>
  <si>
    <t xml:space="preserve">380 mm </t>
  </si>
  <si>
    <t>Masa:</t>
  </si>
  <si>
    <t>48 kg</t>
  </si>
  <si>
    <t>Zaštita:</t>
  </si>
  <si>
    <t>IP x 4D</t>
  </si>
  <si>
    <t>Dobava i ugradba  dimovoda  kotla .</t>
  </si>
  <si>
    <t>Vertikalno provođenje kroz postojeće okno (dimnjak).</t>
  </si>
  <si>
    <t xml:space="preserve">Sustav </t>
  </si>
  <si>
    <t>Okno postojeće :</t>
  </si>
  <si>
    <t>160 mm</t>
  </si>
  <si>
    <t>Dimnjača
duljine 1,95 m</t>
  </si>
  <si>
    <t>revizijski dio , ravni</t>
  </si>
  <si>
    <t>koljeno 87</t>
  </si>
  <si>
    <t>Dozračni zaslon</t>
  </si>
  <si>
    <t>obujmice</t>
  </si>
  <si>
    <t>rozete</t>
  </si>
  <si>
    <t>Kompl.</t>
  </si>
  <si>
    <t xml:space="preserve">Pažljiva demontaža radi ponovne montaže na novu lokaciju postojeće automatske regulacije (razvodne kutije). </t>
  </si>
  <si>
    <t>Stavka obuhvaća kablove i kompletan materijal potreban za ugradbu i funkcionalan rad</t>
  </si>
  <si>
    <t>Regulator temperature za vremensko upravljanje i upravljanje zavisno o sobnoj temperaturi. Vođenje kruga PTV, Digitalni s grafičkim programiranjem.</t>
  </si>
  <si>
    <t xml:space="preserve">Proizvod  </t>
  </si>
  <si>
    <t>RMH 760B Siemens</t>
  </si>
  <si>
    <t xml:space="preserve">Visokoučinkovite pumpe s EC motorom, odabirom krivulje rada. </t>
  </si>
  <si>
    <t xml:space="preserve">PUMPA RADIJATORSKOG GRIJANJA  </t>
  </si>
  <si>
    <t>dobava kod napora:</t>
  </si>
  <si>
    <t>- Snaga el. motora:</t>
  </si>
  <si>
    <t>130 W</t>
  </si>
  <si>
    <t>- Napon priključenja:</t>
  </si>
  <si>
    <t>230 V; ~1f;  50 Hz</t>
  </si>
  <si>
    <t xml:space="preserve">PUMPA GRIJANJA PTV </t>
  </si>
  <si>
    <t>dobava i napor</t>
  </si>
  <si>
    <t>40 W</t>
  </si>
  <si>
    <t>240 V; ~1f;  50 Hz</t>
  </si>
  <si>
    <t>CIRKULACIJSKI VOD</t>
  </si>
  <si>
    <t>8 W</t>
  </si>
  <si>
    <t>230 V; 1f;  50 Hz</t>
  </si>
  <si>
    <t>Unutarnj/vanjski navoj odrediti na licu mjesta.</t>
  </si>
  <si>
    <r>
      <t>Ø 12</t>
    </r>
    <r>
      <rPr>
        <sz val="10"/>
        <rFont val="Arial CE"/>
        <family val="0"/>
      </rPr>
      <t>x1 m'</t>
    </r>
  </si>
  <si>
    <r>
      <t>Ø 28</t>
    </r>
    <r>
      <rPr>
        <sz val="10"/>
        <rFont val="Arial CE"/>
        <family val="0"/>
      </rPr>
      <t>x1,2 m'</t>
    </r>
  </si>
  <si>
    <r>
      <t>Ø 35</t>
    </r>
    <r>
      <rPr>
        <sz val="10"/>
        <rFont val="Arial CE"/>
        <family val="0"/>
      </rPr>
      <t>x1,5 m'</t>
    </r>
  </si>
  <si>
    <r>
      <t>Ø 42</t>
    </r>
    <r>
      <rPr>
        <sz val="10"/>
        <rFont val="Arial CE"/>
        <family val="0"/>
      </rPr>
      <t>x1,5 m'</t>
    </r>
  </si>
  <si>
    <t>Dobava i ugradba cijevne armature NP 10.</t>
  </si>
  <si>
    <t>Ventili kuglasti NP10</t>
  </si>
  <si>
    <t>NO15 kom</t>
  </si>
  <si>
    <t>NO20 kom</t>
  </si>
  <si>
    <t>Nepovratni ventili NP10</t>
  </si>
  <si>
    <t>Hvatači nečistoća NP10</t>
  </si>
  <si>
    <t>Termometar</t>
  </si>
  <si>
    <t>Manometar</t>
  </si>
  <si>
    <t>DN 32</t>
  </si>
  <si>
    <t xml:space="preserve">S predtlakom dušika 2  bar. </t>
  </si>
  <si>
    <t>Volumen 80 lit</t>
  </si>
  <si>
    <t>Stavka obuhvaća čišćenje cijevi, dvostruko dvobojno bojadisanje temeljnom bojom .</t>
  </si>
  <si>
    <t>NO15 m'</t>
  </si>
  <si>
    <t>NO20 m'</t>
  </si>
  <si>
    <t>22x9 m'</t>
  </si>
  <si>
    <t>35x9 m'</t>
  </si>
  <si>
    <t>42x13 m'</t>
  </si>
  <si>
    <t>Odvoz otpadnog instalacijskog i građevinskog materijala, te čišćenje gradilišta.</t>
  </si>
  <si>
    <t>Izvoditi na dnevnoj bazi, korisnik koristi građevinu za vrijeme izvođenja.</t>
  </si>
  <si>
    <t>C) MJERENI DIO PLINSKE INSTALACIJE</t>
  </si>
  <si>
    <t xml:space="preserve">Dobava i ugradba plinomjera . </t>
  </si>
  <si>
    <t xml:space="preserve">Plinski mjerač protoka - plinomjer s mijehom, atestiran i  baždaren </t>
  </si>
  <si>
    <t xml:space="preserve"> vrsta plina</t>
  </si>
  <si>
    <t>zemni</t>
  </si>
  <si>
    <t xml:space="preserve"> mjerni princip</t>
  </si>
  <si>
    <t>s mjehom</t>
  </si>
  <si>
    <t xml:space="preserve"> mjerno područje</t>
  </si>
  <si>
    <t xml:space="preserve"> max. dopušteni tlak</t>
  </si>
  <si>
    <t>0,5 bar</t>
  </si>
  <si>
    <t xml:space="preserve"> priključci</t>
  </si>
  <si>
    <t>Dobava</t>
  </si>
  <si>
    <t>Ugradba</t>
  </si>
  <si>
    <t>Napomena:</t>
  </si>
  <si>
    <t xml:space="preserve">Dobava i ugradba limenog ormarića za plinomjer. </t>
  </si>
  <si>
    <t>Ormarić s prozorčićem od stakla, vratašca s bravicom.</t>
  </si>
  <si>
    <t>dim 800x1000x350</t>
  </si>
  <si>
    <t xml:space="preserve">Dobava i ugradba kuglastih plinskih ventila na niskotlačnom plinovodu. </t>
  </si>
  <si>
    <t>Stavka obuhvaća kompletan materijal potreban za ugradbu i funkcionalan rad plinske slavine.</t>
  </si>
  <si>
    <t xml:space="preserve">Dobava i ugradba kuglastih plinskih ventila s termičkim okidačem atestirani. </t>
  </si>
  <si>
    <t xml:space="preserve">Plinovod nadžbukni </t>
  </si>
  <si>
    <t>Stavka obuhvaća čišćenje cijevi, dvostruko dvobojno bojadisanje temeljnom bojom, te dvostrukim slojem lak boje (žute), kao i kompletan materijal potreban za montažu, uzemljenje i funkcionalan rad plinovoda.</t>
  </si>
  <si>
    <t>Izvesti prespajanje dvije vertikale postojećih potrošača.</t>
  </si>
  <si>
    <t>Priključci sa čepovima, za čišćenje i odvodnju kondenzata.</t>
  </si>
  <si>
    <t xml:space="preserve">Stavka obuhvaća kompletan materijal potreban za ugradbu i funkcionalan rad priključka. </t>
  </si>
  <si>
    <t>Dobava čeličnih profila i limova, te izrada i ugradba ukrućenja i oslonaca priključnog plinovoda i sl.</t>
  </si>
  <si>
    <t>Stavka obuhvaća kompletan materijal potreban za učvršćenje i ugradbu, uključujući vijke podmetače, spojni i pričvrsni materijal.</t>
  </si>
  <si>
    <t>Miniziranje oslonaca i ostalih metalnih dijelova podložnih koroziji dvostrukim dvobojnim temeljnim premazom.</t>
  </si>
  <si>
    <t>Sitan montažni, pričvrsni materijal, kao što je plin, kisik, žica za zavarivanje, vijci, brtve, nosači cjevovoda i sl., te unutrašnji transport materijala.</t>
  </si>
  <si>
    <t>Ispitivanja nepropusnosti pomoću komprimiranog zraka (prethodno i glavno ispitivanje).</t>
  </si>
  <si>
    <t>Ispitivanja vrši izvoditelj radova uz obvezno prisutstvo distributera plina i nadzornog inženjera, a stavka podrazumjeva izradu pismenog izvješća u četiri primjerka.</t>
  </si>
  <si>
    <t>Pripremno završni radovi, uključivo s upoznavanjem građevine, kontakti s distributerom plina, nadzornom službom, obilježavanje prodora i proboja cijevne instalacije. Usklađivanje s ostalim sudionicima u gradnji o položaju elemenata sistema, te vođenje dokumentacije gradilišta.</t>
  </si>
  <si>
    <t>Probni pogon, te puštanje u pogon u prisutstvu nadzornog inženjera i predstavnika distributera plina.</t>
  </si>
  <si>
    <t>Ishodovanje atestne dokumentacije. Primopredaja izvedenih radova, izrada potrebne primopredajne dokumentacije, izrada pismenih uputa za rad i održavanje</t>
  </si>
  <si>
    <t xml:space="preserve"> UKUPNO:</t>
  </si>
  <si>
    <t>D) INSTALACIJA SPLIT SISTEMA</t>
  </si>
  <si>
    <t xml:space="preserve">Demontaža postojećeg klima uređaja (mono split sustav) težina cca 100kg, vanjska  jedinica sa spojnim cjevovodom osloncima i kablovima. </t>
  </si>
  <si>
    <t xml:space="preserve">Unutarnja jedinica ostaje na istom mjestu, predvidjeti radove oko zamjene cjevovoda i kablova. </t>
  </si>
  <si>
    <t xml:space="preserve">Izvesti pažljivo jer se jedinica montira na drugu lokaciju. </t>
  </si>
  <si>
    <t xml:space="preserve">Zbrinjavanje freona prema protokolu. </t>
  </si>
  <si>
    <t>Ugradnja, te puštanje u rad, prethodno demontiranih jedinica .</t>
  </si>
  <si>
    <t>Ožičenje između vanjske i unutrašnje jedinice, spojnice i poluspojnice, vijci, daljinski upravljač i sl.,  Stavka obuhvaća vakumiranje, punjenje rashladnim sredstvom R410A te kompletan materijal potreban za ugradbu i funkcionalan rad uređaja.</t>
  </si>
  <si>
    <t>Termička snaga uređaja prosječno</t>
  </si>
  <si>
    <t>3,6 kW</t>
  </si>
  <si>
    <t>Cijevni priključci:</t>
  </si>
  <si>
    <t>Tekuća faza:  6,35mm x 4</t>
  </si>
  <si>
    <t>Plinska faza:  9,52mm x 4</t>
  </si>
  <si>
    <t>kondenzat</t>
  </si>
  <si>
    <t>18 mm</t>
  </si>
  <si>
    <t xml:space="preserve">Dobava i ugradba predizoliranih bakrenih cijevi za spoj klimatizera. Za maximalni radni tlak 50 bar deb. stjenke 0,8mm  ili za d12 - 1mm. Fleksibilna cijevna izolacije, deb 9mm. </t>
  </si>
  <si>
    <r>
      <t>Ø</t>
    </r>
    <r>
      <rPr>
        <sz val="10"/>
        <rFont val="Arial CE"/>
        <family val="0"/>
      </rPr>
      <t xml:space="preserve"> 6,4 m'</t>
    </r>
  </si>
  <si>
    <r>
      <t xml:space="preserve">Ø </t>
    </r>
    <r>
      <rPr>
        <sz val="10"/>
        <rFont val="Arial CE"/>
        <family val="0"/>
      </rPr>
      <t>9,5 m'</t>
    </r>
  </si>
  <si>
    <t>Dobava i ugradba PVC cijevi za odvod kondenzata, kompletno sa svim osloncima, spojnim i pričvrsnim materijalom. Cijevi se vode u podu i zidovima objekta.</t>
  </si>
  <si>
    <t>Stavka obuhvaća postavljanje cijevi u zidu, podu, čišćenje istih, kao i  materijal za montažu .</t>
  </si>
  <si>
    <t>d 20 m'</t>
  </si>
  <si>
    <t>d 32 m'</t>
  </si>
  <si>
    <t>Dobava i ugradba nosača za montažu vanjske jedinice od kutnog željeza 50x50x5 te pričvrsnog pribora za unutarnje jedinice i ovješenje cjevovoda.</t>
  </si>
  <si>
    <t xml:space="preserve"> Stavka obuhvća dvostruko dvobojno miniziranje, završno dvoslojno lakiranje lakom otpornim na atmosferilije, kao i kompletan materijal potreban za ugradbu (vijci za beton, tiple i sl.)</t>
  </si>
  <si>
    <t>Montaža na ravni krov</t>
  </si>
  <si>
    <t xml:space="preserve">Montaža pri podu </t>
  </si>
  <si>
    <t>Izrada antivandalskog kaveza za vanjske jednice. Veličina za dvije vanjske jedinice . Mreža oka 2 cm , jedna strana vrata sa šarkama na dužoj stranici i lokot s ključem .</t>
  </si>
  <si>
    <t xml:space="preserve">Dimenzije </t>
  </si>
  <si>
    <t>1,8x0,5x 1 m</t>
  </si>
  <si>
    <t>1,0x0,5x 1 m</t>
  </si>
  <si>
    <t>Ispitivanje instalacije, funkcionalna proba, probni pogon, balansiranje i regulacija sistema.</t>
  </si>
  <si>
    <t>Elektro povezivanje uređaja i automatike, ispitivanje instalacije, puštanje u pogon od strane ovlaštenog servisera, funkcionalna proba, balansiranje i regulacija sistema.</t>
  </si>
  <si>
    <t xml:space="preserve"> Ukupno:</t>
  </si>
  <si>
    <t xml:space="preserve">SVEUKUPNA </t>
  </si>
  <si>
    <t>REKAPITULACIJA :</t>
  </si>
  <si>
    <t>UKUPNO:</t>
  </si>
  <si>
    <t>PDV.</t>
  </si>
  <si>
    <t>UKUPNO S PDV:</t>
  </si>
  <si>
    <t>Arhitektura i konstrukcija</t>
  </si>
  <si>
    <t>Ploče mineralne vune su lijepljene na podlogu u dva sloja sa izmaknutim reškama i mehanički učvršćene plastičnim pričvrsnicama sa širokim glavama, sve prema preporuci proizvođača. U cijenu je uključena i izvedba špaleta oko vanjske stolarije od mineralne vune debljine min 2 cm.</t>
  </si>
  <si>
    <t>BETONSKI I ARMIRANO BETONSKI  RADOVI</t>
  </si>
  <si>
    <t>čelik S235 14,3 m*62=  kg</t>
  </si>
  <si>
    <t>spojevi (pločice i varovi), kg'</t>
  </si>
  <si>
    <t>ČELIČNA KONSTRUKCIJA</t>
  </si>
  <si>
    <t>kg</t>
  </si>
  <si>
    <t>Demontaža postojećeg plinomjera .</t>
  </si>
  <si>
    <t>Osnovni paket okna (PPS, )
Sastoji se od:
 Potporni luk
 Položni nosač
 Poklopac okna
 Distancer (5kom)</t>
  </si>
  <si>
    <t>Predvidjeti troškove skladišćenja do završetka fasade.</t>
  </si>
  <si>
    <t>Nabava i montaža kabela, komplet potrebnog instalacijskog materijala, probijanje zidova i panela uz izvedbu brtvljenja, polaganje voda u već položene cijevi ili pocinčane perforirane kabelske kanale, uvlačenje voda  i izrada završnica i spajanje.</t>
  </si>
  <si>
    <t>Stavka obuhvća dvostruko dvobojno miniziranje, završno dvoslojno lakiranje lakom otpornim na atmosferilije, kao i kompletan materijal potreban za ugradbu (vijci za beton, tiple i sl.)</t>
  </si>
  <si>
    <t>zatvaranje i odzračivanje plinovoda</t>
  </si>
  <si>
    <t>lit</t>
  </si>
  <si>
    <t>Ø 22x1,2 m'</t>
  </si>
  <si>
    <t>Dobava i ugradba zaštitne aluminijske folije</t>
  </si>
  <si>
    <t>Zaštita od UV zraka za vidljivi vanjski dio izolacije cjevovoda. Debljina 0,2mm .</t>
  </si>
  <si>
    <t>Bijela ukrasna PVC kanalica za razvod freona kondenzata i kabela, unutarnja ugradnja, poklopac sa skočnim spojem.</t>
  </si>
  <si>
    <t>Dobava i ugradnja, uračunati tiple i vijke</t>
  </si>
  <si>
    <t>Dim 4,5x6 cm</t>
  </si>
  <si>
    <t>Dobava i ugradnja materijala za sanaciju onih dijelova sjevernog i zapadnog pročelja gdje se morala skinuti postojeća obloga. Sanirati na odgovarajući način i odgovarajućim materijalom do faze da se može postaviti toplinska izolacija. Obračun po m2. Stvarni obračun na licu mjesta po izvedenim radovima.</t>
  </si>
  <si>
    <t>Krpanje podnih šliceva/kanala u postojećim podovima nakon izoliranja unutarnjih zidova cementnim mortom. U slučaju pojave većih udubina u podu mort je potrebno ojačati rabicnom ili armaturnom mrežicom. Obračun se vrši po m' zakrpanog kanala. U cijenu uključeni rad i materijal.</t>
  </si>
  <si>
    <t>Izrada kalupa za stupić balustrade (ograde) na balkonu i ravnom krovu. Obračun po komadu. U cijenu uključeni rad i materijal.</t>
  </si>
  <si>
    <t>Izrada odljevaka stupića balustrade (ograde) odgovarjućim kalupima (rad izvodi ovlašteni resataurator). Odljevci se izvode kamenim brašnom i cementom, potpuno glatki, metodom kiparske tehnike. Odljevci moraju imati žičana sidra za ugradnju na pročelju. Stavka obuhvaća dopremu i ugradnju odljevaka, obračun po komadu. U cijenu uključeni rad i materijal.</t>
  </si>
  <si>
    <t>Izvođenje polimercementne hidroizolacije.
Izrada horizontalne hidroizolacije površine poda sanitanih čvorova, hidroizolacija se podiže i na zidove u visini od 40 cm te se na spojevima sa zidom dodatno ljepe sigurnosne trake. Proizvod se nanosi u dva sloja u svemu prema uputstvu proizvođača. Prosječna potrošnja je 2,0 kg/m2 po jednom sloju, ukupno 4,0 kg/m2. Slojeve nanositi u razmaku od 24 sata. Obračun po m2 razvijene površine. U cijenu uključeni rad i materijal.</t>
  </si>
  <si>
    <t>Izvođenje polimercementne hidroizolacije.
Izrada horizontalne hidroizolacije površine poda ravnog krova, hidroizolacija se podiže i na zid pročelja u visini od 40 cm te se na spojevima sa zidom dodatno ljepe sigurnosne trake. Proizvod se nanosi u dva sloja u svemu prema uputstvu proizvođača. Prosječna potrošnja je 2,0 kg/m2 po jednom sloju, ukupno 4,0 kg/m2. Slojeve nanositi u razmaku od 24 sata. Obračun po m2 razvijene površine. U cijenu uključeni rad i materijal.</t>
  </si>
  <si>
    <t>Dobava i ugradnja razdjelnog sloja geotekstila i  PE folije između slojeva poda ravnog krova. Obračun po m2. U cijenu uključeni rad i materijal.</t>
  </si>
  <si>
    <t>Izolacija istočnih i južnih obodnih zidova s unutarnje strane s lakim porobetonskim pločama debljine 5 cm. Obračun po m2 u cijenu uključen sav materijal i rad potreban za pričvršćenje ploča za zid.</t>
  </si>
  <si>
    <t>Dobava i ugradnja podložnih OSB ploča debljine 22 mm na postojeći pod sa ljepljenjem te pažljivim tiplanjem. Obračun po m2. U cijenu uključeni rad i materijal.</t>
  </si>
  <si>
    <t>Preinaka postojećih hidroinstalacija u sanitarnom čvorovu na sjeveroistočnom djelu prizemlja zgrade. Na istočnom zidu sanitarnog čvora ugrađuje se sloj termoizolacijskih ploča od laganog porotbetona debljine 5 cm, te je potrebno postojeće instalacijske spojeve (dovod i odvodnja vode) produljiti, a sanitarne uređaje montirati u novi položaj u proširenom zidu. Obračun po komadu sanitarnog uređaja kojeg je potrebno demontirati, a potom montirati sa pomakom od 5 cm uz produljenje spojne hidroinstalacije. U cijenu uključeni rad i materijal.</t>
  </si>
  <si>
    <t>Nabava i postava razdjelno/zaštitnog sloja, PE folije ispod toplinske izolacije te iznad gipskartonski ploča. PE foliju postaviti sa urednim preklopima, u svemu prema uputstvu proizvođača. Međusobni preklopi traka PE folije lijepe se odgovarajućom samoljepivom trakom. Obračun po m2. U cijenu uključeni rad i materijal.</t>
  </si>
  <si>
    <t>Izrada, dobava i montaža horizontalnog visećeg žljeba od pocinčanog lima d=0,6 mm, razvijene širine cca 40 cm. Žljeb okruglog presjeka. U cijenu su uključeni svi prijelazni i fazonski elementi kao i nosači od limenih obujmica sa gumenim umetkom i inox spojnim vijkom, te izrada koljena i priključaka. Cijena uključuje komplet od horizontalnog žljeba do ispusta vertiklalnog žlijeb. Obračun po m' cijevi oluka. U cijenu uključeni rad i materijal.</t>
  </si>
  <si>
    <t>Izrada, dobava i montaža vertikalnog oluka od pocinčanog lima d=0,55 mm, razvijene širine cca 35 cm. Oluk okruglog presjeka. U cijenu su uključeni svi prijelazni i fazonski elementi kao i nosači od limenih obujmica sa gumenim umetkom i inox spojnim vijkom, te izrada koljena i priključaka. Cijena uključuje komplet od horirizontalnog žljeba do ispusta u revizijsko okno. Obračun po m' cijevi oluka duljine najviše do 7,5 m. U cijenu uključeni rad i materijal.</t>
  </si>
  <si>
    <t>Izrada opšava dimnjaka pocinčanim limom debljine 0,55, razvijene širine 60 cm. U cijenu su uključene vrijednosti svih radova i materijala, vertikalni lim uzdignut min. 200 mm, ukklj. "putz" lajsnu i niskoekspandirajuću pjenu, izradu i stručno spajanje. Obračun po m'. U cijenu uključeni rad i materijal.</t>
  </si>
  <si>
    <t>Izrada opšava zabatnih rubova krova pocinčanim limom debljine 0,55, razvijene širine 80 cm. U cijenu su uključene vrijednosti svih radova i materijala. Obračun po m'. U cijenu uključeni rad i materijal.</t>
  </si>
  <si>
    <t>Izrada i opšivanje krovnih prozora pocinčanim limom debljine 0,55 mm razvijene površinje 0,75m2. U cijenu su uključene vrijednost svih radova i materijala. Obračun po m'. U cijenu uključeni rad i materijal.</t>
  </si>
  <si>
    <t>Glavna sklopka s modulom za daljinski isklop, 40A, 230 V</t>
  </si>
  <si>
    <t>Cjelokupno visokotlačno pranje svih pročelja pod pritiskom da se dobije čista površina za daljnje radove na postavljanju toplinske izolacije zida. Obračun po m2.</t>
  </si>
  <si>
    <t>Dobava i ugradnja hrastovog parketa I. klase kao podne obloge. Ukupna debljina parketa iznosi 24 mm. Površina parketa se strojno obrađuje te završno lakira u najmanje dva sloja laka. Parketi se polažu ljepljenjem na postojeće OSB ploče i to na suhu podlogu vlažnosti od najviše 1,8% vlage. Obračun po m2. U cijenu uključeni rad i materijal.</t>
  </si>
  <si>
    <t>Izolacija stropa s lakim porobetonskim pločama debljine 15 cm. Obračun po m2, u cijenu uključen sav materijal i rad potreban za pričvršćenje ploča za strop (ljepilo, pričvršnice...).</t>
  </si>
  <si>
    <t>Dobava i ugradba kondenzacijskog plinskog cirko kotla.</t>
  </si>
  <si>
    <r>
      <t>Izolacija  ima parnu branu. Koeficijent otpora difuzije vodene  pare  ni =5000,  temperaturno  područje primjene -50 - +105</t>
    </r>
    <r>
      <rPr>
        <sz val="10"/>
        <rFont val="Arial"/>
        <family val="2"/>
      </rPr>
      <t>˚</t>
    </r>
    <r>
      <rPr>
        <sz val="10"/>
        <rFont val="Arial CE"/>
        <family val="0"/>
      </rPr>
      <t xml:space="preserve">C, koeficijent toplinske vodljivosti  0,04 W/mK. </t>
    </r>
  </si>
  <si>
    <r>
      <t>Ø 12</t>
    </r>
    <r>
      <rPr>
        <sz val="10"/>
        <rFont val="Arial CE"/>
        <family val="0"/>
      </rPr>
      <t>,7 m'</t>
    </r>
  </si>
  <si>
    <t xml:space="preserve">  -   postojeći vodovi u kotlovnici duljine cca 3m</t>
  </si>
  <si>
    <t xml:space="preserve">DN 32 NP10 </t>
  </si>
  <si>
    <t>NO32 kom</t>
  </si>
  <si>
    <t xml:space="preserve">Navojni, te materijal za ugradbu i funkcionalan rad </t>
  </si>
  <si>
    <t xml:space="preserve">Zamjena armiranog fleksibilnog plinskog priključka postojećeg štednjaka.  </t>
  </si>
  <si>
    <t>NO32 m'</t>
  </si>
  <si>
    <r>
      <t>0,1 - 16 m</t>
    </r>
    <r>
      <rPr>
        <vertAlign val="superscript"/>
        <sz val="10"/>
        <rFont val="Arial CE"/>
        <family val="0"/>
      </rPr>
      <t>3</t>
    </r>
    <r>
      <rPr>
        <sz val="10"/>
        <rFont val="Arial CE"/>
        <family val="0"/>
      </rPr>
      <t>/h</t>
    </r>
  </si>
  <si>
    <r>
      <t xml:space="preserve"> m</t>
    </r>
    <r>
      <rPr>
        <vertAlign val="superscript"/>
        <sz val="10"/>
        <rFont val="Arial"/>
        <family val="2"/>
      </rPr>
      <t>2</t>
    </r>
  </si>
  <si>
    <r>
      <t>4,47 m</t>
    </r>
    <r>
      <rPr>
        <vertAlign val="superscript"/>
        <sz val="10"/>
        <rFont val="Arial"/>
        <family val="2"/>
      </rPr>
      <t>3</t>
    </r>
    <r>
      <rPr>
        <sz val="10"/>
        <rFont val="Arial"/>
        <family val="2"/>
      </rPr>
      <t xml:space="preserve">/h </t>
    </r>
  </si>
  <si>
    <r>
      <t>m</t>
    </r>
    <r>
      <rPr>
        <vertAlign val="superscript"/>
        <sz val="10"/>
        <rFont val="Arial CE"/>
        <family val="0"/>
      </rPr>
      <t>2</t>
    </r>
  </si>
  <si>
    <t>5. INSTALACIJE SUSTAVA ZA DALJINSKO OČITANJE</t>
  </si>
  <si>
    <t>sanitarije prizemlja m2</t>
  </si>
  <si>
    <t>sanitarije tavana m2</t>
  </si>
  <si>
    <t>Nabava i ugradnja višeslojne armirane hidroizolacijeske membrane koja je s donje strane visokoparopropusna, s gornje strane vodonepropusna, izvedena u obliku folije od polietilenskog pletiva, gramature minimalno 140 g/m2. Obračun po m2. U cijenu uključeni rad i materijal.</t>
  </si>
  <si>
    <t>Dobava i montaža glatkih prirodnih sljemenjaka. Mokra izvedba sljemena uključuje isporuku i montažu mrežice za žbuku, te cementni mort. Mrežica se postavlja na već postavljene ciglene odzračnike. Preko mrežice se postavlja mort i konačno glatki sljemenjak prema specifikacijama proizvoda i uputama proizvođača.. Obračun po m'. U cijenu uključeni rad i materijal.</t>
  </si>
  <si>
    <t>Dobava i montaža pričvrsnih pocinčani čavala s PE poluokruglom brtvom u boji ploča. Otpornost na izvlačenje 105 N. Učvršćivanje s čavlima, dim 2,8x70 mm vrši se u drvenu konstrukciji. Obračun po komadu. U cijenu uključeni rad i materijal.</t>
  </si>
  <si>
    <t xml:space="preserve">Izvedba ETICS sustava toplinske izolacije vanjskih zidova sa svim potrebnim predradnjama i pripremom podloge. Toplinska izolacija se izvodi mineralnom vunom klase negorivosti A1, računske toplinske provodljivosti λ= 0,032 W/mK, deb. 10 cm, sa tankoslojnim polimer cementnim mortom debljine 0,5 cm nanesenom u dva sloja i armiranom staklenom alkalnootpornom mrežicom između slojeva. Ploče d = 10 cm se lijepe na prethodno očišćenu podlogu građevinskim ljepilom te dodatno učvrščuju pričvrsnicama (tiplama) promjera fi 8 mm te s podloškom fi 90 mm, dužine prema preporuci proizvođača, minimalno 5 cm dubine sidrenja u fasadni zidd – min. 6 kom/m2 (W uzorak). Točan raspored pričvrsnica treba se odrediti proračunom, nakon ispitivanja nosivosti istih na licu mjesta (nakon postave fasadne skele). Proračun nosivosti pričvrsnica uključen je u ovoj stavci. Završni dekorativni sloj izvesti od tankoslojne mineralne žbuke debljine 3 mm na prethodno impregniranu podlogu. Izbor završne žbuke, boja i tekstura žbuke po odabiru projektanta - nikakva dodatna obrada ploha nije potrebna. </t>
  </si>
  <si>
    <t>Montaža i demontaža posebne dizalice za spuštanje i dizanje materijala s krova. U cijenu stavke uključiti i potrebna osiguranja za siguran prolaz pješaka. Obračun po kompletu.</t>
  </si>
  <si>
    <t>Pažljiva demontaža ulaznih metalnih vrata kotlovnice dimenzija 101x225cm te potkrovlja dimenzija 92x200cm. Demontirana vrata je potrebno ukrcati u kamion i odvesti na odlagalište predviđeno za tu namjenu sukladno zakonskim propisima do udaljenosti od 25 km. Obračun po komadu.</t>
  </si>
  <si>
    <t>Demontaža sanitarnih uređaja, komplet sa slavinama i priključcima. Demontirani materijal potrebno je ukrcati u kamion i odvesti na odlagalište predviđeno za tu namjenu sukladno zakonskim propisima do udaljenosti od 25 km. Obračun po komadu.</t>
  </si>
  <si>
    <t>Demontaža spuštenih gipskartonskih stropova  zbog rekonstrukcije i pravilne izolacije krova sa ukrcajem u kamion te transportom  na odlagalište predviđeno za tu namjenu sukladno zakonskim propisima  do udaljenosti od 25 km. Obračun po m2.</t>
  </si>
  <si>
    <t>Rušenje pregradnih zidova od gipskartonskih ploča prosječne širine 12 cm. Zidovi se nalaze u potkrovlju te ih je potrebno demontirati kako bi se krov rekonstruirao, statički ojačao te pravilno toplinski izolirao i hidroizoliarao. Otpadni materijal potrebno je ukrcati u kamion i odvesti na odlagalište predviđeno za tu namjenu sukladno zakonskim propisima do udaljenosti od 25 km. Obračun po m2 zida.</t>
  </si>
  <si>
    <t>Rušenje pregradnih zidova od opeke prosječne širine 12 cm, pažljivim štemanjem ili rezanjem pri čemu materijal ne smije padati s visine prema tlu kako se ne bi izazvale velike vibracije. Zid se ruši radi proširenja i novih tehničkih zahtjeva plinske kotlovnice. Otpadni materijal potrebno je ukrcati u kamion i odvesti na odlagalište predviđeno za tu namjenu sukladno zakonskim propisima do udaljenosti od 25 km. Obračun po m3.</t>
  </si>
  <si>
    <t>Uklanjanje završnog sloja od keramičkih pločica i postojećeg cementnog estriha sve do betonske podloge u zoni prizemlja uz obodne zidove južnog i istočnog pročelja. Završni sloj poda potrebno je ukloniti zbog postavljanja novog termoizolacijskkog sloja za poboljšanje energetske učinkovitosti zgrade. Podni šlic potrebno je napraviti u širini od cca 7 cm obzirom da je potreno dodati 5 cm novog termoizolacijskog sloja sa unutarnje strane zidova . Cijena uključuje ukrcaj otpadnog materijala u kamion i odvoz na odlagalište predviđeno za tu namjenu sukladno zakonskim propisima do udaljenosti od 25 km. Obračun po m' materijala.</t>
  </si>
  <si>
    <t>Uklanjanje završnog sloja od laminata u potkrovlju zgrade sve do postojećeg sloja od OSB ploča  sa ukrcajem u kamion i odvoz na odlagalište predviđeno za tu namjenu sukladno zakonskim propisima do udaljenosti od 25 km. Završni sloj poda potrebno je ukloniti zbog postavljanja novog termoizolacijskkog sloja za poboljšanje energetske učinkovitosti zgrade.</t>
  </si>
  <si>
    <t>Uklanjanje završnog sloja od betonskih ploča i djela betonske podloge ravnog krova zbog pravilne postave nove hidroizolacije. Završni sloj poda potrebno je ukloniti zbog postavljanja novog termoizolacijskkog sloja za poboljšanje energetske učinkovitosti zgrade. Ukupna debljina slojeva koji se ukljanjaju iznosi 7cm. Cijena uključuje ukrcaj otpadnog materijala u kamion i odvoz na odlagalište predviđeno za tu namjenu sukladno zakonskim propisima do udaljenosti od 25 km. Obračun po m2.</t>
  </si>
  <si>
    <t>Dobava i ugradnja materijala za krpanje oštećenih kamenih elemenata pročelja masom umjetnog kamena, reparaturnim sanacijskim sustavom koji se odlikuje vrlo dobrom prionljivošću na svakoj mineralnoj podlozi. Sustav se nanosi u više slojeva debljine 2-2,5 cm okomito, odnosno 2-3,5 cm vodoravno, te se tako zapunjavaju oštećenja bez pojave tzv. "plombi".  Točna količina kamena predviđena za krpanje odredit će se nakon izvedenih pripremnih radova montaže pročeljne skele, obijanja stare žbuke i naknadnih namaza, te pregleda od strane nadzornog inženjera i konzervatorskog stručnjaka. Obračun po m2.</t>
  </si>
  <si>
    <t>Dobava i ugradnja materijala za impregnaciju svih kamenih površina na pročelju građevine prozirnom otopinom sa razrijeđivačima na bazi silikona, namijenjenom za vodonepropusnu impregnaciju neorganskih podloga- kamena. Mora se koristiti materijal koji je otporan na utjecaj vode, paropropusan, ne mijenja izgled kamena i štiti površinu kamena od slanih mrlja i negativnog utjecaja aerozagađenja, kišnice i smoga. Impregnacija se nanosi u dva sloja. Obračun po m2.</t>
  </si>
  <si>
    <t>Svi radovi i dobave materijala na pripremi, sanaciji fuga i injektiranju zatečenih pukotina na krovnom dimjaku. Osnovni sanacijski zahvat ojačanja zidova jest odgovarajuća obrada sljubnica (fuga). To zahtijeva da se sljubnice očiste u dubinu od 2 do 3 cm i u njih se ugradi novo vezivo. To treba biti vapneni mort eventualno s dodatkom bijelog cementa. Mort se u sljubnice ugrađuje zidarskim žlicama ili utiskuje mlaznicom pod tlakom. ’Injektiranje’ se najčešće izvodi preko niza injekcijskih bušotina raspoređenih po tzv. šah-shemi. Obračun po m2.</t>
  </si>
  <si>
    <t>Dobava i ugradnja materijala za ojačanje oslabljenih uglova zidova dimnjaka i njihovih sudara ugradnjom štapnih sidara. Ugrađuju se štapna sidra od rebraste armature (od nahrđajućeg čelika, odnosno korozivno zaštićena). Sidra se ugrađuju u prethodno izvedene bušotine (promjera oko 20 - 30 mm, duljine oko 20 cm više od duljine čeličnog sidra). Nakon ugradnje sidra bušotina se zapunjava injekcijskim smjesama, i to obvezno odozdo prema gore. U tu svrhu treba uz čeličnu šipku pričvrstiti odgovarajuću injekcijsku cjevčicu. Obračun po m2.</t>
  </si>
  <si>
    <t>Dobava i ugradnja materijala za izvedbu novih slojeva poda ravnog krova završno sa estrihom. Izvode se: sloj polimercementne hidroizolacije, razdjelni sloj geotekstila, PE folija, cem. Estrih, završni sloj kao keramičke pločice sa protukliznim svojstvom. Obračun po m2.</t>
  </si>
  <si>
    <t>Dobava i ugradnja materijala za zidanje pregradnih zidova zidnim pločama porozne opeke debljine 15 cm. U cijenu uključeni rad i materijal. Obračun po m2 zida.</t>
  </si>
  <si>
    <t>Žbukanje unutarnjih zidova nabacivanjem cementnog šprica omjera 1:3, izrada grube žbuke produžnim mortom omjera 1:3:9, debljine d=2 cm te izrada fine žbuke vapnenim mortom omjera 1:2 d=1-2 cm sa uređivanjem prozorskih i vratnih špaleta. U cijenu uključeni rad i materijal. Obračun po m2.</t>
  </si>
  <si>
    <t>Žbukanje unutarnjih ploha zidova i stropova  laganom gips-vapnenom žbukom. Uključivo priprema podloge za žbukanje. Zidovi moraju biti očiščeni i otprašeni. Na sve otvore postavljaju se kutne alu profili, a svi šlicevi i druga udubljenja moraju se popuniti mortom. Tanko slojni mort nanosi se na zidove ručno ili strojno u debljini 2- 9 mm. Kod debljina manjih od 4mm za porobetonski zid moraju se površine prethodno premazati premazom za impregnaciju. Naneseni tankoslojni mort obrađuje se aluminijskom letvom, te se završno obrađuje poslje 60 - 90 minuta zavisno od brzine upijanja podloge i vanjske temperature.  Radna skela za rad do 3,3m visine u cijeni. U cijenu uključeni rad i materijal. Obračun po m2.</t>
  </si>
  <si>
    <t>Potpuno obijanje stare dotrajale žbuke pročelja sve do nosive strukture zida na južnom i istočnom pročelju radi izrade novih toplinskih i ostalih obloga vanjskog zida. Cijena uključuje ukrcaj obijene žbuke u kamion i odvoz na odlagalište predviđeno za tu namjenu sukladno zakonskim propisima do udaljenosti od 25 km. Obračun po m2.</t>
  </si>
  <si>
    <t>Popravak stropova na mjestu uklonjenih pregradnih zidova  nabacivanjem cementnog šprica omjera 1:3, izrada grube žbuke produžnim mortom omjera 1:3:9, debljine d=2 cm te izrada fine žbuke vapnenim mortom omjera 1:2 d=1-2 cm. U cijenu uključeni rad i materijal. Obračun po m2 popravljenog stropa.</t>
  </si>
  <si>
    <t>Troškovi izrade elaborata ovlaštenog restauratora na istraživanju izvorne boje pročelja te izvorne boje stolarije sa izradom elaborata istražnih radova i kataloga povjesne boje kojom treba ličiti pročelja i elemente stolarije. Obračun po kompletu.</t>
  </si>
  <si>
    <t>komad</t>
  </si>
  <si>
    <t>Izvedba pregradnih zidova debljine d= 10 cm od protupožarnih gipskartonskih ploča  debljine 12,5 mm pričvršćene na pocinčane profile. U cijenu uključiti polaganje termoizolacije od mineralne vune debljine 5-6 cm, gletanje spojeva sa standardnom glet masom i obradu bandažnim trakama, te nanošenje završne mase za izravnavanje po cijeloj površini. U cijenu uključeni rad i materijal. Obračun po m2 zida.</t>
  </si>
  <si>
    <t>Izvedba zidne obloge pregradnih unutarnjih zidova, debljina obloge je d= 6,2 cm od protupožarnih gipskartonskih ploča  debljine 12,5 mm pričvršćene na pocinčane profile. U cijenu uključiti polaganje termoizolacije od mineralne vune debljine 5-6 cm, gletanje spojeva sa standardnom glet masom i obradu bandažnim trakama, te nanošenje završne mase za izravnavanje po cijeloj površini. U cijenu uključeni rad i materijal. Obračun po m2 zidne obloge.</t>
  </si>
  <si>
    <t>Izvedba spuštenog stropa od gipskartonskih ploča  debljine 12,5 mm pričvršćene na pocinčane profile. U cijenu uključiti gletanje spojeva sa standardnom glet masom i obradu bandažnim trakama, te nanošenje završne mase za izravnavanje po cijeloj površini. U cijenu uključeni rad i materijal. Obračun po m2 izvedenog stropa.</t>
  </si>
  <si>
    <t xml:space="preserve">Nabava i postava podnih gres keramičkih pločica dimenzije 30x30, na podove ravnog krova. Pločice se polažu u keramičko ljepilo dok se reške zapunjavaju sa masom za fugiranje, a sve usklađeno prema odabiru  arhitekta. Obračun po m2. U cijenu uključeni rad i materijal.  </t>
  </si>
  <si>
    <t>Nabava i postava podnih gres keramičkih pločica dimenzije 30x30 cm, na podove sanitarija. Pločice se polažu u  keramičko ljepilo dok se reške zapunjavaju sa masom za fugiranje, a sve usklađeno prema odabiru  arhitekta. Obračun po m2. U cijenu uključeni rad i materijal.</t>
  </si>
  <si>
    <t>Nabava i postava zidnih gres keramičkih pločica dimenzije 30x15 cm, na zidove sanitarija. Pločice se polažu u  keramičko ljepilo dok se reške zapunjavaju sa masom za fugiranje, a sve usklađeno prema odabiru  arhitekta. U cijenu uključi kutne aluminijske profile kao rad i materijal. Obračun po m2 postavljenih pločica.</t>
  </si>
  <si>
    <t>Dobava i ugradnje drvene zidne letve "L" profila za zaobljenim kutem, usklađene s bojom i teksturom parketa, visine 100 mm. Obračun po m2. U cijenu uključeni rad i materijal.</t>
  </si>
  <si>
    <t>Dobava i ugradnja aluminijskih ili inox L-profila na sudarima podova različitih vrsta ili smjerova polaganja. Obračun po m' ugrađenih profila. U cijenu uključeni rad i materijal.</t>
  </si>
  <si>
    <t>shema P5- 68x170, komad</t>
  </si>
  <si>
    <t>shema P9- 72x87, komad</t>
  </si>
  <si>
    <t>shema P1- 117x185, komad</t>
  </si>
  <si>
    <t>shema P2- 115x195, komad</t>
  </si>
  <si>
    <t>shema P3- 120x195, komad</t>
  </si>
  <si>
    <t>shema P4- 120x220, komad</t>
  </si>
  <si>
    <t>shema P6- 120x185, komad</t>
  </si>
  <si>
    <t>shema P7- 118x170, komad</t>
  </si>
  <si>
    <t>shema P7n- 118x170, komad</t>
  </si>
  <si>
    <t>shema V3- 96x280, komad</t>
  </si>
  <si>
    <t>shema V6- 141x270, komad</t>
  </si>
  <si>
    <t>shema V8- 92x200, komad</t>
  </si>
  <si>
    <t>shema V1- 122x270, komad</t>
  </si>
  <si>
    <t>shema V2- 136x260, komad</t>
  </si>
  <si>
    <t>shema V4- 145x260, komad</t>
  </si>
  <si>
    <t>shema V5- 114x220, komad</t>
  </si>
  <si>
    <t>shema vrata V7- 101x225, komad</t>
  </si>
  <si>
    <t>Izrada, dobava i montaža ulaznih metalnih vrata kotlovnice dimenzija 101x225cm. Vrata su podjeljena po visini u dva polja ispunjena sa metalnim fiksnim rebrenicama (griljama) zbog redovite izmjene zraka. Vrata izvesti prema nacrtnoj shemi. Obračun po komadu izvedene stolarije. U cijenu uključeni rad i materijal.</t>
  </si>
  <si>
    <t>Izrada, dobava i montaža fiksnog metalnog prozora kotlovnice dimenzija 118x170cm. Prozor je u potpunosti ispunjen sa metalnim fiksnim rebrenicama (griljama) zbog redovite izmjene zraka. Prozor izvesti prema nacrtnoj shemi. Obračun po komadu izvedene stolarije. U cijenu uključeni rad i materijal.</t>
  </si>
  <si>
    <t>shema prozor P7k- 118x170, komad</t>
  </si>
  <si>
    <t>Bojanje zidova disperzivnim bojama sa uključenim dvokratnim gletanjem, u svijetlom tonu. Obračun po m2 obojane površine. U cijenu uključeni rad i materijal.</t>
  </si>
  <si>
    <t>Bojanje stropova disperzivnim bojama sa uključenim dvokratnim gletanjem, u svijetlom tonu. Obračun po m2 obojane površine. U cijenu uključeni rad i materijal.</t>
  </si>
  <si>
    <t>Dobava i montaža  klasičnog vodokotlića sa dvokoličinskim ispiranjem. Obračun po komadu ugrađenog vodokotlića. U cijenu uključeni rad i materijal.</t>
  </si>
  <si>
    <t>Dobava i montaža klasične keramičke bijele WC školjke dimenzija 37x50 cm sa pripadajućom WC daskom. Obračun po komadu izvedene WC školjke. U cijenu uključeni rad i materijal.</t>
  </si>
  <si>
    <t>Dobava i montaža jednoručne mješalice za umivaonik u sanitarnim čvorovima, sa svim sitnim i spojnim materijalom. Obračun po komadu ugrađene mješalice. U cijenu uključeni rad i materijal.</t>
  </si>
  <si>
    <t>umivaonik, komad</t>
  </si>
  <si>
    <t>Bojanje pročelja bojom na način opisan u tehničkom opisu. Na ožbukanu površinu nanosi se boja četkom ili valjkom s priređene skele na visini od 0 do 18 m. U stavku je uključeno  kitanje, premaz filerom i višekratno završno premazivanje, tj. izvedba podloge i impregnacije te bojanje (jednostruka impregnacija i dvostruko bojanje) kompletnog pročelja sa uključenim vučenih, ravnim i lijevanim profilima. Pročelje se boja mineralnom bojom u tonu kojeg određuje konzervatorski stručnjak.Obračun po m2 obojane površine. U cijenu uključeni rad i materijal.</t>
  </si>
  <si>
    <t xml:space="preserve">Sve radove treba izvesti isključivo po uputama, koristeći materijale, alate i način izvođenja po tehnologiji proizvođača slojeva fasade i prema projektu i detaljima. Obračun je po m² izvedene površine. Kod obračuna TI otvori se odbijaju u čitavoj površini. Kod obračuna završne žbuke oduzimaju se samo otvori veći od 3 m² (razlika). Obrada špaleta otvora većih od 3 m² nije obračunata zasebno. U cijenu uključeni rad i materijal. </t>
  </si>
  <si>
    <t>Izvedba ojačanje srednjeg zida serklažom prema skici u pripadajućem proračunu. Unutar srednjeg zida izrađuje se horizontalni serklaž armiran sa 2*3 f14,  dim. 30/20 cm, Izrađen od betona C25/30 i armature B 500. Serklaž se u postojeći zid sidri ankerim F 8-10 mm na cca 30 cm. U cijenu je uključena pažljivo sidrenje i izvedba ojačanja uz ostavljeanje ankera prema stupovima pozicija 304 (4* F16). Obračun po m3 izvedene stavke. U cijenu uključeni rad i materijal.</t>
  </si>
  <si>
    <t>Izvedba novih betonskih stupova ipoz 303 iznad srednjeg zida kao oslonca sljemene grede prema skici u pripadajućem proračunu. Stupovi su izrađeni od betona C25/30 i armature B 500. Stupovi se u serklaž sidre sa ankerima Serklaž se u postojeći zid sidre sa L ankerima 4 F 16 mm koji su utopljeni u donjoj zoni A.B serklaža poz 303. U cijenu je uključena pažljivo sidrenje i izvedba ojačanja uz ankera prema stupovima pozicija 304 (4* F16), sva armatrura, oplata i beton kao i svi potrebni radovi. Obračun po m3 izvedenog stupa. U cijenu uključeni rad i materijal.</t>
  </si>
  <si>
    <t xml:space="preserve">Čelična konstrukcija krovišta poz 303 sastoji se od primarne kontrukcije greda HEA 240 koje predstavlja sljemenu gredu unutar koje se oslanjaju drveni rogovi. Dimenzije profila određene su izvedbenom dokumentacijom uz potrebne korekture na licu mjesta. Stavka podrazumjeva sav rad i materijal na izradi čelične konstrukcije, sve transporte i prijenose, rad na ugradnji i zaštiti čelika. Nabava, transporti, izvedba te varenje i završna obrada uključeni su u stavku. U konstrukciji grede sljemena uključene su i pločice za ukručenje hrbata (po 2*3 na svakom raspunu) tj 30 pločica 220/120*5 mm sa pripadajućim kutnim varom d=5 mm. Dužina čelične grede je 14,3 m. Obračun po kg ugrađenog materijala. U cijenu uključeni rad i materijal. </t>
  </si>
  <si>
    <t>Po izradi čelična konstrukcija se mora pripremiti u skladu sa tehničkom specifikacijom AKZ zaštite Npr prebrusit do SA 2,5. Zatim se otprašuje i odmaščuje. Na obrađenu pluhu nanose se dva sloja epoksidni temeljnog premaza 2*30-40 *mm u suhom stanju. Na osušeni temeljni premaz nanosi se završni epoksidni premaz 2*30-40 mm kao i zaštita od ultravioletnog zrčenja puliuretanskim premazom 2*25 mm. Alternativa je izvedba sa vrućim cinčanjem, te zaštita primerom i poliuretanskim završnim 30m. Obračun po kg ugrađenog materijala. U cijenu uključeni rad i materijal.</t>
  </si>
  <si>
    <t>Demontaža dijela srednjeg zida u potkrovlju zbog izvedbe ojačanja prema pripadajućem proračunu. Unutar srednjeg zida demontira se sredina zida kako bi se izveo horizontalni serklaž dim 30/20 cm. Izrađen od betona C25/30 i armature B 500. Obračun po m3 demontiranog materijala zida. U cijenu uključeni rad i materijal.</t>
  </si>
  <si>
    <t>Zidarski popravak dimnjaka korištenjem opeke na mjestima na kojima opeka nedostaje. Opeka se zida u produžnom cementnom mortu. Ukupni broj dimnjaka koje treba zidarsk popraviti je 4 komada. Obračun po m3. U cijenu uključeni rad i materijal.</t>
  </si>
  <si>
    <t>Demontaža postojećeg krova u koju je uključeno skdanje drvene obloge kao i skidanje krovnih rogova dim 14/18 cm na razmaku od cca 75-80 cm, te jednostruke pajante. Obračun po m2 demontiranog materijala krova. U cijenu uključeni rad i materijal.</t>
  </si>
  <si>
    <t>Sortiranje, provjerera demontirane krovne građe-rogova te deponiranje kvalitetne građe na gradilištu zbog kasnije ugradnje, sa uključenim ukrcajem oštećene građe u kamion i odvozom na odlagalište predviđeno za tu namjenu sukladno zakonskim propisima do udaljenosti od 25 km. Obračun po m3. U cijenu uključeni rad i materijal.</t>
  </si>
  <si>
    <t>Nabava zamjenske drvene građe u istim dimenzijama 14/18 kakva je i postojeća drvena građa. Po otvaranju cjelokupnog krovišta potrebno je pozvati projektanta, kako bi se utvrdile koje se sve drvene grede krovišta mijenjaju. Predviđena je zamjena crnogoricom klase C 24 (bivša oznaka crnogorica II klase). Obračun po m2 zamijenjene građe. Predviđa se zamjena cca 50% do 60 % oštećene građe. Obračun po m3. U cijenu uključeni rad i materijal.</t>
  </si>
  <si>
    <t>Postavljanje drvenih letva dimenzija 3/5 cm na OSB ploče i paropropusnu foliju. Letvanjem se formira ventilirajući sloj od 3 cm. Obračun po m2.</t>
  </si>
  <si>
    <t>Demontaža postojeće krovne limarije (žljebova, odvodnih cijevi, uvala i svih drugih elemanata) sa spuštanjem na tlo, ukrcajem u kamion i odvozom na odlagalište predviđeno za tu namjenu sukladno zakonskim propisima do udaljenosti od 25 km.. Obračun po m'. U cijenu uključeni rad i materijal.</t>
  </si>
  <si>
    <t>Demontaža i skidanje postojećeg salonitnog crijepa, spuštanje na tlo, ukrcavanje u kamion i odvoz na odlagalište predviđeno za tu namjenu sukladno zakonskim propisima do udaljenosti od 25 km. Obračun po m2 površine krova. U cijenu uključeni rad i materijal.</t>
  </si>
  <si>
    <t>Isporuka i montaža ventiliranja kupa kanalice - odzračnika za sljeme, za krovne bitumenske ploče. Cigleni odzračnik se polaže u sljemenu između kupa kanalica. Nakon postavljanja odzračnika u sljeme, na postavljene odzračnike postavlja se mrežica za mort. Preko mrežice se postavlja mort i konačno sljemenjak ili kupa kanalica kao sljemenjak. Plastika, boja cigla crvena. Izvođenje prema specifikacijama proizvoda i uputama proizvođača. Obračun po komadu. U cijenu uključeni rad i materijal.</t>
  </si>
  <si>
    <t xml:space="preserve">komad </t>
  </si>
  <si>
    <t>Dobava i montaža krovnog otklopnog prozora sa otvaranjem prema van dimenzija 60x105 cm, prozor je prikazan u shemi P8K. Prozor izvoditi od dvoprofilnog okvira, sa glatkom završnom obradom i od izoliranog stakla s mogućnosti samočišćenja te kutom odzračivanja do 90°. Obračun po komadu. U cijenu uključeni rad i materijal.</t>
  </si>
  <si>
    <t>prozori, komad</t>
  </si>
  <si>
    <t>vrata, komad</t>
  </si>
  <si>
    <t>unutarnja vrata, komad</t>
  </si>
  <si>
    <t>krovni prozor, komad</t>
  </si>
  <si>
    <t>WC školjka komad</t>
  </si>
  <si>
    <t>Umivaonik komad</t>
  </si>
  <si>
    <t>Rušenje nosivog stupa od opekarskih elemenata u potkrovlju dimenzija 45x50 cm visine 240 cm sa ukrcajem u kamion i odvoz na odlagalište predviđeno za tu namjenu sukladno zakonskim propisima do udaljenosti od 25 km. Stup se ruši zbog novog konstrukcijskog rasporeda kako bi se krov pravilnije toplinski zaštitio. Obračun po m3 uklonjenih opekarskih elemenata.</t>
  </si>
  <si>
    <t>Dobava i ugradnja unutarnjih ostakljenih jednokrilnih zaokretnih vratiju za ulaz u stepenište u potkrovlju prema shemi U4. Vrata su u potkrovlju opremljena svim potrebnih mehanizmima. Svijetli otvor do 110x200 cm. Ugrađuju se u dovratnik 5x10cm. Obračun po komadu ugrađenih vrata. U cijenu uključeni rad i materijal.</t>
  </si>
  <si>
    <t>shema PK8- 60x105, komad</t>
  </si>
  <si>
    <t>Popravak boje nakon izrade instalacija i sl. Obračun po kompletu. U cijenu uključeni rad i materijal.</t>
  </si>
  <si>
    <t>Zaštita drvene nove i postojeće konstrukcije zaštitnim premazom protiv insekata i gljivica na bazi vode i najsuvremenijih biocida. Nanošenje, premazivanje, potrošnja 1 lit. na 8 m2 drva. Uključen rad i materijal. Obračun po m2 obrađene površine. U cijenu uključeni rad i materijal.</t>
  </si>
  <si>
    <t>Dobava i ugradnja materijala za zapunjavanje fuga polimercementnim mortom sa dodatkom za vodonepropusnost te poravnavanje cjelokupne kamene površine vodonepropusnim mortom. Stavka podrazumijeva izradu hidroizolacije na izglađenu površinu zida nanošenjem dvokomponentnog hidroizolacijskog premaza. Priprema podloge obračunata je u cijenu stavke. Također, u cijenu stavke potrebno je obračunati izradu kutnika (holkera) na spoju zid-pod vodonepropusnim mortom. Obračun po m2.</t>
  </si>
  <si>
    <t>Zaštita kamenih zidova od kapilarnog uspona vlage. Površinu zida potrebno je isčetkati te na zidu označiti mjesta bušenja rupa. Na dužnom metru potrebno je 7 rupa promera 20 do 30 mm postavljenih u dva reda (cik-cak), 20 do 40 cm iznad poda s vanjske i unutarnje strane zida. Rupe se buše pod nagibom od 30°. U rupe se postavljaju dozatori učvršćeni brzoveznim mortom. U dozatore se ulijeva smjesa alkalijskih silikata s dodacima do zasićenosti, odnosno do prestanka upijanja zida. Nakon prestanka upijanja potrebno je ukloniti opremu te rupe zatvoriti brzoveznim mortom, a zid zaštititi polimercementnim mortom (posebna stavka troškovnika). Obračun po m2.</t>
  </si>
  <si>
    <t>Ispitivanje postojećih strujnih krugova nakon demontaže razvodnog ormara. Obračun po komadu.</t>
  </si>
  <si>
    <t>Odspajanje i demontaža postojeće električne instalacije komplet sa svim potrebnim odspajanjima rasvjetnih tijela kabela i instalacijskog materijala te sa svim potrebnim radom i materijalom. Obračun po komadu.</t>
  </si>
  <si>
    <t>Dobava i montaža isklopnog tipkala za daljinski isklop zajedno s dobavom i isporukom negorivog kabela NHXH90 3x1,5mm2 duljine cca 2m te spajanjem na oba kraja. Obračun po komadu.</t>
  </si>
  <si>
    <t>Sve pristupačne dijelove pod naponom prekriti izolacijskom pločom, te označiti sve elemente. Obračun po komadu.</t>
  </si>
  <si>
    <t>Odspajanje i demontaža postojećg limenog razvodnog ormara kotlovnice zajedno sa zbrinjavanjem te ukrcajem u kamion i odvozom na odlagalište predviđeno za tu namjenu sukladno zakonskim propisima do udaljenosti od 25 km.. Obračun po komadu.</t>
  </si>
  <si>
    <t>Sitni spojni materijal (vijci, tiple, oznake za kabele, oprema za interno ožičenje ormara…). Obračun po kompletu.</t>
  </si>
  <si>
    <t>Parametriranje radijskih modula. Parametriranje, ispitivanje i puštanje u rad lokalne mreže. Povezivanje sa informacijskim sustavom za nadzor potrošnje. Obračun po kompletu.</t>
  </si>
  <si>
    <t>Spajanje plinomjera na sustav daljinskog očitanja. Obračun po komadu.</t>
  </si>
  <si>
    <t>Spajanje vodomjera na sustav daljinskog očitanja. Obračun po komadu.</t>
  </si>
  <si>
    <t>Spajanje el. brojila na sustav daljinskog očitanja. Obračun po komadu.</t>
  </si>
  <si>
    <t>Dobava, isporuka i polaganje signalnog kabela 
J-Y(St)Y 1x2x0,8 mm2. Obračun po m.</t>
  </si>
  <si>
    <t>Dobava, isporuka i polaganje signalnog kabela 
LiYCY 2x0,75 mm2. Obračun po m.</t>
  </si>
  <si>
    <t>Dobava, isporuka i polaganje kabela 
PP00-Y 3x1,5 mm2. Obračun po m.</t>
  </si>
  <si>
    <t>Zamjena obračunskog vodomjera - prema dogovoru s KD VIK-om. Obračun po komadu.</t>
  </si>
  <si>
    <t>Zamjena obračunskog elektrobrojila prema dogovoru s Elektroprimorjem. Obračun po komadu.</t>
  </si>
  <si>
    <t>Dobava i isporuka Wireless M-Bus Repeater WREP. Obračun po komadu.</t>
  </si>
  <si>
    <t>Dobava i isporuka M-Bus PulseReader P4. Obračun po komadu.</t>
  </si>
  <si>
    <t>Dobava i isporuka Wireless M-Bus PulseReader WP1. Obračun po komadu.</t>
  </si>
  <si>
    <t>Dobava i isporuka aktivne antene 868 AAO. Obračun po komadu.</t>
  </si>
  <si>
    <t>Dobava i isporuka centralne jedinice WMG. Obračun po komadu.</t>
  </si>
  <si>
    <t>Ispitivanje instalacije s izdavanjem ispitnih protokola. Obračun po komadu.</t>
  </si>
  <si>
    <t>Izrada premoštenja vrata i dovratnika, kabelskih kanala, kanala ventilacije, kuhinjske nape i ostalih metalnih masa fleksibilnim premosnicama P/F-Y 10mm2. Obračun po komadu.</t>
  </si>
  <si>
    <t>Dobava i ugradnja sabirnice za IPMM dimenzija 30x5mm duljine cca 30cm, komplet s rupama i vijcima za kabel 2,5-50mm2. Obračun po komadu.</t>
  </si>
  <si>
    <t>Dobava i polaganje PNT cijevi do priključnica, priključnih ploča, strojeva, potrošača ventilacije i grijanja, te ostalih tehnoloških potrošača. Cijevi se ugrađuju u zid (u jediničnu cijenu uračunati i kopanje šliceva). Komplet sa svim potrebnim priborom za montažu. Obračun po m položene cijevi te po komadu izvedenih spojeva.</t>
  </si>
  <si>
    <t>Nabava i isporuka kabela, komplet potrebnog instalacijskog materijala, probijanje zidova i panela uz izvedbu brtvljenja, polaganje voda u pocinčane perforirane kabelske kanale, uvlačenje voda u već položene cijevi i izrada završnica i spajanje. Obračun po m položenog kabela.</t>
  </si>
  <si>
    <t>Sklopka obična u OG izvedbi, 1M, 230 V, 10 A.</t>
  </si>
  <si>
    <t>Nabava, isporuka, montaža u zid i spajanje podžbuknog instalacijskog pribora, komplet sa svim potrebnim radovima. Obračun po komadu.</t>
  </si>
  <si>
    <t>Nabava, isporuka i polaganje PNT cijevi za uvlačenje kabela do sklopki, svjetiljki, protupaničnih svjetiljki i sl. Obračun po m položene cijevi.</t>
  </si>
  <si>
    <t>Nabava i isporuka kabela opće rasvjete, vanjske, reklame, protupanične i sigurnosne rasvjete, sklopke i tipkala, ventilokonvektora, projektora, TK ormara, te potrebnog instalacijskog materijala, proboji zidova, kabel  se uvlači u zaštitne cijevi uz izradu završetaka i spajanje. Obračun po m kabela.</t>
  </si>
  <si>
    <t>Ugradnja i spajanje svjetiljki, komplet sa žaruljama. Obračun po komadu.</t>
  </si>
  <si>
    <t xml:space="preserve">Dobava i ugradnja nadgradne svjetiljke za ugradnju u kotlovnicu, stupanj zaštite IP65. Obračun po komadu ugrađene svjetiljke. </t>
  </si>
  <si>
    <t xml:space="preserve">Dobava i ugradnja svjetiljke za ugradnju na fasadu - promjera 300mm i dubine 78 mm, 1 x 24 W 2G10 230V sa difuzorom od mlječnog polikarbonata. Obračun po komadu ugrađene svjetiljke. </t>
  </si>
  <si>
    <t>Priključnica standardna u OG izvedbi, jednostruka sa zaštitnim kontaktom i zaštitnim poklopcem, 2M. Obračun po komadu ugrađenih priključnica.</t>
  </si>
  <si>
    <t>Spajanje slijedeće opreme, bez dobave samo rad. Obračun po komadu ugrađene opreme.</t>
  </si>
  <si>
    <t>Uklanjanje zidova dimnjanaka od opekarskih elemenata sa svim nadkrovnim završnim djelovima koji su predviđeni za uklanjanje. Otpadni materijal potrebno je ukrcati u kamion i odvesti na odlagalište predviđeno za tu namjenu sukladno zakonskim propisima do udaljenosti od 25 km. Obračun po m3 uklonjenih opekarskih elemenata.</t>
  </si>
  <si>
    <t>Demontaža postavljenih metalnih nosača koji se više ne koriste, kablova koji se više ne koriste  i dr. sitnih ugradnji. Cijena uključuje ukrcaj otpadnog materijala u kamion i odvoz na odlagalište predviđeno za tu namjenu sukladno zakonskim propisima do udaljenosti od 25 km.Obračun po kompletu.</t>
  </si>
  <si>
    <t>Demontaža limenih okapnica koje su naknadno dodane na pročelju iznad prozora tako da odstupaju od izvornog izgleda zgrade. Cijena uključuje ukrcaj otpadnog materijala u kamion i odvoz na odlagalište predviđeno za tu namjenu sukladno zakonskim propisima do udaljenosti od 25 km. Obračun po m' demontiranih okapnica.</t>
  </si>
  <si>
    <t>rolete i kutije za rolete, komad</t>
  </si>
  <si>
    <t>Demontaža postojećih stolarskih pozicija unutarnjih vratiju, drvenih vanjskih prozora i grilji, vratiju različitih dimenzija te roleta i kutija za rolete i krovnog prozora. Vrata i ostakljene stjene su dotrajale i potrebno ih je ukrcati u kamion i odvesti na odlagalište predviđeno na tu namjenu sukladno zakonskim propisima do udaljenosti od 25 km. U cijenu stavke uključiti i demontažu dovratnika te unutarnjih drvenih klupčica. Obračun po komadu.</t>
  </si>
  <si>
    <t>grilje, komad</t>
  </si>
  <si>
    <t>Demontaža metalnih ograda i rešataka različitih dimenzija i oblika koje se nalaze na prozorima i vratima pročelja. Cijena uključuje ukrcaj otpadnog materijala u kamion i odvoz na odlagalište predviđeno za tu namjenu sukladno zakonskim propisima do udaljenosti od 25 km. Obračun po komadu.</t>
  </si>
  <si>
    <t>ZAŠTITNE REŠETKE ZA DJECU JASLIČKE DOBI</t>
  </si>
  <si>
    <t xml:space="preserve">Izrada, dobava i ugradnja metalnih rešetki na prozore kata na južnom i istočnom pročelju. Metalne rešetke se postavljaju na prozore ispred kojih se nalazi balkon. Rešetku izvoditi kao okvir visine 85 cm u koji se ugrađuju vertikalne šipke promjera 8 mm na međusobnom razmaku od 14 cm. Obračun po komadu.   </t>
  </si>
  <si>
    <t>XPS 10 cm - m2</t>
  </si>
  <si>
    <t>Rad dimnjačara nadležnog za područje</t>
  </si>
  <si>
    <r>
      <t>2,46 m</t>
    </r>
    <r>
      <rPr>
        <vertAlign val="superscript"/>
        <sz val="10"/>
        <rFont val="Arial"/>
        <family val="2"/>
      </rPr>
      <t>3</t>
    </r>
    <r>
      <rPr>
        <sz val="10"/>
        <rFont val="Arial"/>
        <family val="2"/>
      </rPr>
      <t>/h @ 5.81 mVS</t>
    </r>
  </si>
  <si>
    <r>
      <t>1,2 m</t>
    </r>
    <r>
      <rPr>
        <vertAlign val="superscript"/>
        <sz val="10"/>
        <rFont val="Arial"/>
        <family val="2"/>
      </rPr>
      <t>3</t>
    </r>
    <r>
      <rPr>
        <sz val="10"/>
        <rFont val="Arial"/>
        <family val="2"/>
      </rPr>
      <t>/h @ 4 mVS</t>
    </r>
  </si>
  <si>
    <r>
      <t>0,8 m</t>
    </r>
    <r>
      <rPr>
        <vertAlign val="superscript"/>
        <sz val="10"/>
        <rFont val="Arial"/>
        <family val="2"/>
      </rPr>
      <t>3</t>
    </r>
    <r>
      <rPr>
        <sz val="10"/>
        <rFont val="Arial"/>
        <family val="2"/>
      </rPr>
      <t>/h @ 2 mVS</t>
    </r>
  </si>
  <si>
    <t>prema HRN EN 1555-4  ili jednakovrijedna norma</t>
  </si>
  <si>
    <t>Crne čelične (materijal prema DIN 1629  ili jednakovrijedna norma) bešavne cijevi  razvoda nadžbukne plinske instalacije, prema standardu DIN 2448,  ili jednakovrijedna norma, kompletno sa svim potrebnim spojnim, pričvrsnim i ovjesnim materijalom, kao i materijalom za varenje.</t>
  </si>
  <si>
    <t>kamena vuna 10 cm, m2</t>
  </si>
  <si>
    <t>Dobava i ugradnja materijala za sanaciju i pripremu zida za ličenje na mjestima nekadašnjih kutija za rolete iznad prozora. Nakon odgovarajuće sanacije, na zid je potrebno postaviti toplinsku izolaciju (ploče kamene vune - 10 cm) i parnu branu (PE foliju) te zatvoriti taj dio gips pločama, do zidne površine spremne za ličenje. Obračun po m2. Stvarni obračun na licu mjesta po izvedenim radovima.</t>
  </si>
  <si>
    <t>PE folija, m2</t>
  </si>
  <si>
    <t>Prijenos demontirane opreme iz prethodnih stavki i zbrinjavanje na specijalizirano odlagalište ili za ispravnu opremu na mjesto gdje odredi investitor . Komplet s utovarom i stovarom, obračun po kompletu.</t>
  </si>
  <si>
    <t xml:space="preserve">Odvoz otpadnog instalacijskog i građevinskog materijala, koji je potrebno ukrcati u kamion i odvesti na odlagalište predviđeno za tu namjenu sukladno zakonskim propisima do udaljenosti od 25 km te čišćenje gradilišta.Obračun po kompletu. </t>
  </si>
  <si>
    <t>Obračun po komadu.</t>
  </si>
  <si>
    <t>tip GHN proizvod IMP. Obračun po komadu.</t>
  </si>
  <si>
    <t>predaja investitoru ili distributeru. Obračun po komadu.</t>
  </si>
  <si>
    <t>tip elbi 80 lit. Obračun po komadu.</t>
  </si>
  <si>
    <t>blindiranje cijevi goriva . Obračun po litri.</t>
  </si>
  <si>
    <t>Spojen sa svim elementima i spreman za funkcionalan rad. Obračun po komadu.</t>
  </si>
  <si>
    <t>Koaksijalna cijev od plastike (PPs) za okomito provođenje kroz kosi odn. ravni krov (vrsta B prema CEN/TR 1749). Obračun po kompletu.</t>
  </si>
  <si>
    <t>Spajanje s kotlovskom automatikom i vođenje jednog kruga s mješalicom. Obračun po kompletu.</t>
  </si>
  <si>
    <t>Dobava i ugradba radijatorskih prigušnih ventila (detentora),  predviđenih za ugradbu na povratnom vodu iza radijatora. Obračun po komadu.</t>
  </si>
  <si>
    <t>Dobava i ugradba radijatorskih odzračnika dim. R 1/2" .Obračun po komadu.</t>
  </si>
  <si>
    <t>Dobava i ugradba automatskog odzračnog lonca . Obračun po komadu.</t>
  </si>
  <si>
    <t>Dobava i ugradba prijelaznih Cu-Če lemnih spojnica s navojem. Obračun po komadu.</t>
  </si>
  <si>
    <t>Dobava i ugradnja unutarnjih ostakljenih jednokrilnih zaokretnih vratiju za ulaz u stepenište u prizemlju prema shemi U1. Vrata su u potkrovlju opremljena svim potrebnih mehanizmima. Svijetli otvor do 90x260 cm. Ugrađuju se u dovratnik 5x10cm. Na vrata se ugrađuje dječja sigurnosna zaštita otvaranja i zatvaranja vratiju. Obračun po komadu ugrađenih vrata. U cijenu uključeni rad i materijal.</t>
  </si>
  <si>
    <t>Dobava i ugradnja unutarnjih punih jednokrilnih zaokretnih vratiju sa nadsvjetlom za ulaz u spremište u prizemlju prema shemi U2. Vrata su opremljena svim potrebnih mehanizmima. Svijetli otvor do 100x230+50 cm. Ugrađuju se u dovratnik 5x10cm. Na vrata se ugrađuje dječja sigurnosna zaštita otvaranja i zatvaranja vratiju. Obračun po komadu ugrađenih vrata. U cijenu uključeni rad i materijal.</t>
  </si>
  <si>
    <t>Dobava i ugradnja unutarnjih ostakljenih jednokrilnih zaokretnih vratiju za ulaz u stepenište na katu prema shemi U3. Vrata su u potkrovlju opremljena svim potrebnih mehanizmima. Svijetli otvor do 110x215 cm. Ugrađuju se u dovratnik 5x10cm. Na vrata se ugrađuje dječja sigurnosna zaštita otvaranja i zatvaranja vratiju. Obračun po komadu ugrađenih vrata. U cijenu uključeni rad i materijal.</t>
  </si>
  <si>
    <t>shema P1 - 117x185, komad</t>
  </si>
  <si>
    <t>shema P2 - 115x195, komad</t>
  </si>
  <si>
    <t>shema P3 - 120x195, komad</t>
  </si>
  <si>
    <t>shema P4 - 120x220, komad</t>
  </si>
  <si>
    <t>shema P5 - 68x170, komad</t>
  </si>
  <si>
    <t>shema P6 - 120x185, komad</t>
  </si>
  <si>
    <t>shema P7 - 118x170, komad</t>
  </si>
  <si>
    <t>shema P7n - 118x170, komad</t>
  </si>
  <si>
    <t>shema P7k - 118x170, komad</t>
  </si>
  <si>
    <t>shema P9 - 72x87, komad</t>
  </si>
  <si>
    <t>Postavljanje OSB ploča debljine 15 mm od drvene sirovine proizvedene od sljepljenih drvenih traka. Ploče se postavljaju na nosivu konstrukciju rogova. Obračun po m2. U cijenu uključeni rad i materijal.</t>
  </si>
  <si>
    <t>Postavljanje OSB ploča debljine 15 mm od drvene sirovine proizvedene od sljepljenih drvenih traka. Ploče se postavljaju na dašćanu oplatu za pokrivanje bitumenskim valovitim pločama. Obračun po m2. U cijenu uključeni rad i materijal.</t>
  </si>
  <si>
    <t>Obračun po paru polaz/povrat.Obračun po komadu.</t>
  </si>
  <si>
    <t>tip kotla Centrometal EKO-CUP snage 65 kW, masa 315 kg. Obračun po komadu.</t>
  </si>
  <si>
    <t>Opći uvjeti</t>
  </si>
  <si>
    <t xml:space="preserve">Prije početka izvedbe radova, izvoditelj je obvezam predočiti detaljnu radioničku dokumentaciju izvedbe kao i uzorke materijala koji će se ugraditi. Tek po izboru i odobrenju projektna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 </t>
  </si>
  <si>
    <t xml:space="preserve">Sve radove po odobrenom specifičnom proizvođaču, treba obvezno izvesti po detaljima i tehnološkim rješenjima istog. To se odnosi kako na korištenje materijala tako i na uporabu odgovarajućeg alata.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u uskladiti s projektantom prije davanja ponude. Nikakvi naknadni zahtjevi neće se moći uvažiti. </t>
  </si>
  <si>
    <t>Opći uvjeti uz troškovnik</t>
  </si>
  <si>
    <t>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</si>
  <si>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Izvoditelj radova treba uz ponudu priložiti jedinične cijene za materijale i radnu snagu, te "faktor" poduzeća, koji će se odnositi na izgradnju ove građevine.</t>
  </si>
  <si>
    <t xml:space="preserve">Sva rušenja, probijanja, bušenja i dubljenja treba izvoditi ručnim alatom, s osobitom pažnjom. </t>
  </si>
  <si>
    <t>Nakon provedenih pripremnih radova, rušenja na građevini vrše se prema unaprijed utvrđenom redoslijedu dogovorenim s nadzornim inženjerom.</t>
  </si>
  <si>
    <t>Demontaže i rušenja izvode se u pravilu od krova prema podrumu. Skidanje - obijanje žbuke vrši se od nosivog dijela zida, uključujući i čišćenje sljubnica skobama i uz stalno močenje vodom zbog manjeg prašenja. Jedinična cijena iz ponude izvršitelja treba obuhvatiti kompletno rušenje, uključivo sve pripremno - završne radove sadržane u faktorskim troškovima.</t>
  </si>
  <si>
    <t>Svi prijenosi materijala dobiveni rušenjem i demontažom, ukrcavaju se u kamion i odvoze na odlagalište predviđeno za tu namjenu sukladno zakonskim propisima, do udaljenosti od 10 km. Gradilište se čisti te se javne površine dovode u prvobitno stanje. Navedene radnje treba uključiti u jediničnu cijenu radova i neće se naknadno priznavati. Prije početka radova treba ispitati instalacije koje se nalaze na pročelju te krovu građevine, te ih po stručnoj osobi zaštititi u skladu s propisima. Sve elemente s pročelja (tablice s kućnim brojem i sl.) treba skinuti i privremeno (do završetka radova kada će se ponovno postaviti) pohraniti na gradilištu ili mjestu koje se dogovori s nadzornim inženjerom investitora. Izvoditelj će snositi troškove ukoliko se navedeni elementi oštete ili otuđe.</t>
  </si>
  <si>
    <t>Jediničnom cijenom treba obuvatiti: sav rad i materijal za izvedbu radova iz pojedine stavke, sav transport, sve društvene obveze vezane za radnu snagu i materijal te pripremno - završne radove.</t>
  </si>
  <si>
    <t>Pripremni radovi obuhvaćaju one radnje koje izvođaču omogućuju uspostavu te zaštitu ljudi, gradilišta i zaštitu okoliša. To uključuje osiguranje pristupa do gradilišta i putova unutar gradilišta, osiguranje opskrbe električnom energijom i vodom, osiguranje potrebnih privremenih stabilnih postrojenja na gradilištu, montaža skladišta i radionice, montaža prostorije za smještaj i rad poslovodstva, prostorija za ljude, sanitarne blokove, garderobe i blagovaonice te ograde oko gradilišta, vrata i osvjetljenja radi sigurnosti.</t>
  </si>
  <si>
    <t>Jediničnom cijenom treba obuvatiti: sav rad i materijal za izvedbu radova iz pojedine stavke, sav transport, sve društvene obveze vezane za radnu snagu i materijal te pripremne radove.</t>
  </si>
  <si>
    <t xml:space="preserve">Cement koji je na gradilištu skladišten duže od 3 mjeseca se ne smije koristiti ako laboratorijskim ispitivanjem nije utvrđena njegova ispravnost. Za izradu konstrukcija od vidljivog betona, cement treba biti od istog proizvođača, a agregat istog sastava tijekom cijele gradnje da ne bi došlo do promjene boje. Najmanja količina cementa za izradu armiranog betona je 250 kg/m3, a ako je beton izložen atmosferskim utjecajima najmanja količina cementa je 300 kg/m3 betona. </t>
  </si>
  <si>
    <t xml:space="preserve">Agregat za beton mora biti prirodni šljunak i pijesak ili agregat dobiven drobljenjem kamena. </t>
  </si>
  <si>
    <t xml:space="preserve">Voda za piće smatra se pogodnom za izradu betona. Morska a voda se zbog korozivnosti ne smije upotrijebiti za izradu armiranog betona. </t>
  </si>
  <si>
    <t xml:space="preserve">Armatura mora biti očišćena od hrđe i nečistoće prije polaganja - postavljenu armaturu prije betoniranja pregledavaju voditelj gradilišta i nadzorni inženjer, te statičar po odluci nadzornog inženjera. </t>
  </si>
  <si>
    <t>Beton za izvedbu konstrukcija mora se miješati strojnim putem da bi se osigurala homogenost. Ukoliko je temperatura zraka iznad 20°C beton treba ugraditi u roku 30 minuta ili s dodacima produžiti vrijeme do početka vezanja. U slučaju da dođe do prisilnog prekida betoniranja, izvođač radova je dužan poduzeti mjere da takav prekid ne utječe štetno na nosivost konstrukcije. Svježi beton se mora tijekom transporta, ugradnje i u početku vezanja nakon ugradnje, zaštititi od svih atmosferskih utjecaja. Ako je temperatura okolnog zraka pri ugradnji niža od 5°C, beton se ne smije ugrađivati osim ako nisu poduzete posebne zaštitne mjere, a završnu površinu betona treba ostaviti kao hrapavu ako opisom stavke nije definirano drugačije. Čvrstoća betona određena je projektom konstrukcije.</t>
  </si>
  <si>
    <t xml:space="preserve">Svi zidarski, betonski i armirano-betonski radovi moraju se izvesti prema izvedbenim nacrtima i u skladu s važećim zakonskim propisima. </t>
  </si>
  <si>
    <t xml:space="preserve">Zidarski radovi se odnose na zidanje pregradnih zidova, zazidavanje instalacija, prodora, šliceva, žbukanje zidova, stropova i fasada, izvođenje estriha, izvođenje cementnih glazura, razne zidraske pripomoći kod izvođenja instalacija, ugradnje stolarije, aluminijskih stijena i bravarskih elemenata i krpanja oštećenja. </t>
  </si>
  <si>
    <t xml:space="preserve">U cijenu je uključena dobava materijala, transporti, priprema, oplate, podupiranja, skele i ostali potrebni materijali i sredstva dostatna za izvođenje kompletnih zidarskih, betonskih i armiranobetonskih konstrukcija. </t>
  </si>
  <si>
    <t xml:space="preserve">Sav upotrebljeni materijal za zidanje mora odgovarati zakonskim propisima i standardima. Opeka za zidanje mora biti dobro pečena, a materijal iz kojeg je pravljena ne smije sadržavati salitru. Prije zidanja treba potpuno horizontalno izravnati podlogu ispod zidad. Zidati se mora potpuno horizontalnim redovima. Pri zidanju vertikalnost i horizontalnost zida obavezno kontrolirati pomoću libele i viska. </t>
  </si>
  <si>
    <t>Opeku je pri skladištenju potrebno zaštititi od vlaženja i smrzavanja, kao i gotov zid. Vertikalne šupljine zida ne smiju se napuniti vodom, jer to može izazvati topljenje soli u glini i iscvjetavanje. Zidati se ne smije ispod temperature od 5°C. Mort mora odgovarati točno omjerima po količinama materijala označenim u prosječnim normama, a čvrstoća važećim propisima.</t>
  </si>
  <si>
    <t xml:space="preserve">Radi provedbe kontrole i osiguranja kakvoće radova navedenih u troškovniku izvođač je dužan pridržavati se općih uvjeta. </t>
  </si>
  <si>
    <t xml:space="preserve">Izvedba mora odgovarati pravilima konzervatorsko-restauratorske struke i običajima dobre tehničke prakse u svim elementima koji nisu posebno propisani. Izvođenje radova odvija se prema prikazima iz tehničke dokumentacije, a ako neki dijelovi nisu dovoljno opisani određuju se upisom u građevinski dnevnik ili dnevnik rada konzervatora-restauratora te nadležnih osoba, projektanta, nadzornog inženjera ili konzervatora. Za veće odstupanje od tehničke dokumentacije izvođač mora dobiti suglasnost svih nadležnih osoba.  </t>
  </si>
  <si>
    <t xml:space="preserve">Cijene radova moraju obuhvatiti sve pripremne, pomoćne i dopunske radove. Sve radove koji nisu obuhvaćeni troškovnikom, a moraju se izvesti, treba odobriti projektant i nadzorni inženjer ili konzervator. </t>
  </si>
  <si>
    <t xml:space="preserve">Ponuđene cijene moraju sadržavati troškove materijala, rada, dopreme, utovara i istovara, skladištenja, ugradbe, zaštite od atmosferilija, režijske troškove, pripreme i raspreme gradilišta, usluge kooperanata, popravke mogućih oštećenja nastalih izvođenjem radova itd. </t>
  </si>
  <si>
    <t xml:space="preserve">Izvođač je dužan radove izvoditi po ugovoru, zakonima, propisima i pravilima struke kao i tehničkim normativima. Osim toga je dužan i organizirati kontrolu izvedenih radova. </t>
  </si>
  <si>
    <t xml:space="preserve">Izvođač je dužan izvoditi radove redoslijedom kojim se osigurava kvalitetno izvođenje radova i koji je tehnički logičan, a o svemu u vezi s izvođenjem radova obavještavati nadzornog inženjera ili konzervatora. </t>
  </si>
  <si>
    <t xml:space="preserve">Obračun se vrši prema stvarno izvedenim radovima, a plaćanje na temelju ispostavljenog računa za izvršene radove. </t>
  </si>
  <si>
    <t>Sva opločenja zidova, podova i sl. Izvesti tamo gdje je po projektu predviđeno te u skladu sa postojećim zakonskim propisima. Materijali za izradu moraju zadovoljavati propise i norme.</t>
  </si>
  <si>
    <t xml:space="preserve">Ako je opis koje stavke izvođaču nejasan treba pravovremeno prije predaje ponude tražiti objašnjenje od naručitelja. Eventualne izmjene materijala te načina izvedbe tokom gradnje, moraju se izvršiti isključivo pismenim dogovorom sa projektantom i nadzornim inženjerom. Sve više radnje koje neće biti na taj način utvrđene, neće se priznati u obračun. Ukoliko se traži stavkom troškovnika materijal koji nije obuhvaćen propisima, ima se u svemu izvesti prema uputama proizvođača, s garancijom i atestima. Način izvedbe i ugradbe, preuzimanje i priprema podloga, te način obračuna u svemu prema postojećim normama za izvođenje završnih radova u zgradarstvu. </t>
  </si>
  <si>
    <t xml:space="preserve">Jedinična cijena treba sadržavati: izmjere na objektu potrebne za izvedbu i obračun; sav potreban materijal, uključivo vezni; sav potreban rad, uključivo alate i strojeve; transportne troškove materijala; dovođenje struje, vode i plina od priključka na gradilištu do mjesta korištenja; davanje traženih uzoraka; zaštita izvedenih radova; sve predradnje, popravljanje manjih oštećenja i nečistoća na podlozi; skidanje i ponovno postavljanje vrata, prozora i sl. radi postave pločica; čišćenje izrađenih površina; keramičku obradu raznih kutija, električnih instalacija na površinama koje se obrađuju i sl.; popravak štete učinjene nepažnjom pri radu na svojim ili tuđim radovima. Opći uvjeti mijenjaju se ili nadopunjuju opisom pojedine stavke troškovnika. </t>
  </si>
  <si>
    <t xml:space="preserve">Prilikom izvedbe stolarskih i bravarskih radova opisanih ovim troškovnikom, izvoditelj radova mora se pridržavati svih uvjeta i opisa iz troškovnika, kao i važećih propisa. </t>
  </si>
  <si>
    <t xml:space="preserve">Sav upotrijebljeni materijal mora odgovarati postojećim standardima i propisima. Ponuditelj je dužan izvesti solidan i ispravan rad na temelju shema i troškovnika, te pregleda postojećih elemenata na građevini. </t>
  </si>
  <si>
    <t>Prije pristupa izradi stolarije, izvoditelj je obvezan izvršiti pojedinačne izmjene na građevini i prema tim izmjenama izraditi stolarske i bravarske elemente.</t>
  </si>
  <si>
    <t xml:space="preserve">Prije početka izvedbe stolarskih i bravarskih elemenata sve potrebne radioničke nacrte izrađuje izvoditelj stolarskih radova te ih s predloženim okovom dostavlja na usuglašavanje projektantu ili investitoru. </t>
  </si>
  <si>
    <t xml:space="preserve">Sva stolarija i bravarija kod dostave, kao i na gradilištu, mora biti zaštićena. </t>
  </si>
  <si>
    <t>Jedinična cijena radova sadrži: sve troškove nabave i dopreme svog potrebnog materijala odgovarajuće kvalitete; sav rad u radionici s dostavom; montažu; sve horizontalne i vertikalne transporte do mjesta ugradbe; ostakljenje vrstom stakla naznačene na pojedinoj stavci; ličenje sa svim predradnjama; nadoknadu sve štete nastale nepažnjom na radu; sav alat i priručna pomagala potrebna za rad.</t>
  </si>
  <si>
    <t xml:space="preserve">Prije početka izvođenja ugovorenih radova sve nejasnoće riješiti s projektantom. Izvoditelj predlaže projektantu svoje detalje i radioničke nacrte i može započeti s radom kad projektant iste odobri. Izvoditelj je dužan materijal i izvedbu temeljiti na potrebnim propisima, atestima i standardima. </t>
  </si>
  <si>
    <t xml:space="preserve">Sve soboslikarsko-ličilačke radove izvesti točno po opisu, gdje je to projektom predviđeno. Izvedba mora zadovoljiti propise. Materijali za izvedbu moraju zadovoljavati odgovarajuće propise i norme. </t>
  </si>
  <si>
    <t>Ako je opis koje stavke izvođaču nejasan treba pravovremeno prije predaje ponude tražiti objašnjenje od nraučitelja, Eventualne izmjene materijala te načina izvedbe tokom gradnje, moraju se izvršiti isključivo pismenim dogovorom sa projektantom i nadzornim inženjerom. Sve više radnje, koje neće biti na taj način utvrđene neće se priznati u obračunu. Ukoliko se traži stavkom troškovnika materijal koji nije obuhvaćen propisima, ima se u svemu izvesti prema uputama proizvođača, te s garancijom i certifikatima od za to ovlaštenih ustanova.</t>
  </si>
  <si>
    <t xml:space="preserve">Prije početka radova dužnost je soboslikara da upozori nadzornog inženjera na sve eventualne manjkavosti podloga, odnosno radova ostalih obrtnika, kako bi se iste na vrijeme otklonile. Obračun se vrši prema postojećim normama za izvođenje završnih radova u zgradarstvu. </t>
  </si>
  <si>
    <t>Jedinična cijena treba sadržavati: dobavu materijala, uključivo s dopremom na gradilište, skladištenjem te donosom na mjesto ugradnje; sav rad, uključivo pomoćni; dobavu i održavanje potrebnog alata, skela, dizala, užadi, ljestava, zaštitnih dasaka; izmjere potrebne za obračun i izvedbu; osvjetljavanje, čišćenje i grijanje prostorija za boravak, te sanitarije za radnike; sve predradnje, popravljanje manjih neravnina, dino čišćenje, kitanje rupica od čavala i slično, izrada probnih premaza itd.; zaštitu gotovih površina, provjetravanje prostorija radi sušenja; dovođenje struje i vode od priključka na gradilištu do mjesta potrošnje; odstranjivanje otpadaka i smeća od vlastitih radova; popravak štete učinjene nepažnjom pri radu sa svojim ili tuđim radovima; uspostavljanje i napuštanje gradilišta.</t>
  </si>
  <si>
    <t>Investitor je dužan tijekom građenja osigurati stručni nadzor izvedbe za građevinu u cijelosti i u pojedinim segmentima.</t>
  </si>
  <si>
    <t>Prije početka radova izvoditelj je dužan pažljivo pročitati kompletan tekst općih uvjeta uz troškovnik, općih i posebnih uvjeta uz svaku grupu radova, tekst samog troškovnika i ostale dijelove tehničke dokumentacije. Ako opis bilo kojeg stavka u troškovniku dovodi do sumnje o načinu izvedbe ili upotrebu gradiva zahtijevane kvalitete, treba prije predaje ponude zatražiti pojašnjenje od ovlaštene osobe investitora.</t>
  </si>
  <si>
    <t>Ponuda mora biti izrađena na temelju isporučenih podloga, kompletna i usuglašena s projektom.</t>
  </si>
  <si>
    <t>Za sve promjene i odstupanja od projekta mora se pribaviti pismena suglasnost projektanta. Eventualne izmjene materijala ili načina izvedbe tijekom gradnje moraju se izvršiti isključivo pismenim dogovorom s projektantom i nadzornim inženjerom. Svi vantroškovnički radovi koji se neće utvrditi na gore opisani način, neće se moći priznati u obračunu.</t>
  </si>
  <si>
    <t>Izvoditelj je obvezan putem dnevnika registrirati sve izmjene i eventualna odstupanja od projekta, a po dovršetku gradnje obvezan je predati investitoru projekt izvedenog stanja objekta, koji se sastoji od arhitektonsko-građevnog projekta, te svih projekata u kojima je došlo do izmjene.</t>
  </si>
  <si>
    <t>Sav materijal koji se upotrebljava mora odgovarati Hrvatskim standardima i propisanoj kvaliteti.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Ukoliko izvoditelj upotrijebi neodgovarajući materijal, a to se utvrdi naknadno, na zahtjev nadzornog inženjera mora ga ukloniti s građevine i postaviti drugi koji odgovara propisima i projektu. Izvoditelj građevinsko-obrtničkih radova dužan je izdati ateste za sve upotrijebljene materijale i opremu.</t>
  </si>
  <si>
    <t>Svi radovi moraju biti kvalitetno izvedeni. Sve nedostatke uočene u tijeku ili nakon radova izvoditelj je dužan ispraviti o svom trošku.</t>
  </si>
  <si>
    <t>Svi radovi se moraju u potpunosti izvesti prema projektu: nacrtima i detaljima, tehničkom opisu, troškovniku, te važećim propisima i pravilima struke, te pismenim naređenjima, ali sve u okviru ponuđene cijene.</t>
  </si>
  <si>
    <t>Jediničnom cijenom za svaki rad predviđen ovim troškovnikom obuhvaćeno je: potpuno dovršenje sa svim predradnjama, transportom i ostalim radnim operacijama; sav rad, alat, materijal, amortizacija i svi ostali troškovi koji se odnose na ovaj objekt; troškovi i takse privremenih priključaka potrebnih instalacija; sve potrebne pokretne i nepokretne radne, transportne i pomoćne skele, sa izradom, postavljanjem, skidanjem i odvozom. Isto važi za privremene pomoćne objekte (kancelarije, priručna skladišta i sl.) i normalni rastur i otpatke materijala; čišćenje i održavanje objekta koji je u gradnji i gradilišta za sve vrijeme gradnje; osiguranje gradilišta te neometanog prolaza i saobraćaja; sve higijensko-tehničke zaštitne mjere za sve zaposlene radnike.</t>
  </si>
  <si>
    <t>Cijene upisane u ovaj troškovnik sadrže svu odštetu za pojedine radove o dobave u odnosnim stavkama troškovnika i to u potpuno dogotovljenom stanju tj. sav rad, naknadu za alat, materijal, sve pripremne, sporedne i završne radove, horizontalne i vertikalne prijenose i prijevoze, postavu i skidanje potrebnih skela i razupora, sve sigurnosne mjere.</t>
  </si>
  <si>
    <t xml:space="preserve">Pod unesenim cijenama podrazumijeva se također i sva zakonska davanja, sva potrebna ispitivanja građevinskog i drugih ugrađenih materijala zbog podizanja kvalitete i čvrstoće pojedinih proizvoda. </t>
  </si>
  <si>
    <t>Sav materijal koji se upotrebljava mora odgovarati postojećim tehničkim propisima i normama. Ukoliko se upotrebljava materijal za koji ne postoji odgovarajući standard, njegovu kvalitetu treba dokazati atestom.</t>
  </si>
  <si>
    <t xml:space="preserve">Davanjem ponude izvoditelj se obvezuje da će pravovremeno nabaviti sav materijal opisan u pojedinim stavkama troškovnika. U slučaju nemogućnosti nabave opisanog materijala tijekom izvođenja radova, za svaku će se izmjenu prikupiti ponude i u prisutnosti naručitelja i nadzornog inženjera izabrati najpovoljnija. </t>
  </si>
  <si>
    <t xml:space="preserve">Ukoliko opis pojedine stavke dovodi izvoditelja u nedoumicu o načinu izvedbe ili kalkulacija cijena, treba pravovremeno tražiti objašnjenje od naručitelja i projektanta. </t>
  </si>
  <si>
    <t xml:space="preserve">Ako tijekom gradnje dođe do promjena, treba prije početka rada tražiti suglasnost nadzornog
inženjera, predstavnika Zavoda za zaštitu spomenika kulture Pirmorsko-goranske županije, također treba ugovoriti jediničnu cijenu nove stavke na temelju elemenata datih u ponudi i sve to unijeti u građevinski dnevnik uz ovjeru nadzornog inženjera. Sve više radnje do kojih dođe uslijed promjene načina ili opsega izvedbe, a nisu na spomenuti način utvrđene, upisane i ovjerene, neće se priznati u obračunu.
</t>
  </si>
  <si>
    <t>Ponuđena cijena je konačna cijena za realizaciju pojedine troškovničke stavke i ne može se mijenjati.</t>
  </si>
  <si>
    <t>Bez obzira na vrstu pogodbe, izvoditelj je obvezan svakodnevno voditi građevinski dnevnik u dva primjerka, a također i građevinsku knjigu, koje će redovito kontrolirati i ovjeravati nadzorni inženjer, kako bi se u svakom trenutku mogle odrediti stvarne količine izvedenih radova.</t>
  </si>
  <si>
    <t>Sve radove koji obuhvaćaju rekonstrukciju krovu izvesti prema opisu pojedinih stavki troškovnika i uvodnih opisa pojedinih grupa radova.</t>
  </si>
  <si>
    <t xml:space="preserve">U cijenu materijala treba uključiti i cijenu transportnih troškova, bez obzira na prijevozno sredstvo, sa svim prijenosima, utovarima i istovarima, te skladištenja i čuvanje na gradilištu od uništenja (prebacivanje, zaštita i slično). </t>
  </si>
  <si>
    <t xml:space="preserve">U obračunu rada treba uključiti sav rad: glavni i pomoćni, te sav transport. Treba uključiti sav rad na zaštiti gotovih konstrukcija i dijelova objekta od štetnih utjecaja vrućine, hladnoće, te pohranu i čuvanje elemenata skinutih s objekta koji će se ponovno ugraditi. </t>
  </si>
  <si>
    <t xml:space="preserve">Na jediničnu cijenu radne snage izvođač ima pravo zaračunati faktor prema postojećim privrednim instrumentima na osnovu zakonskih propisa. </t>
  </si>
  <si>
    <t xml:space="preserve">Izvedba svih radova mora odgovarati pravilima građevinske struke i pravilima dobre tehničke prakse u svim elementima koji nisu posebno propisani. Izvođenje radova odvija se po prikazima iz tehničke dokumentacije, a ako neki dijelovi nisu dovoljno opisani određuju se upisom u građevinski dnevnik nadležnih osoba, projektanta, nadzornog inženjera. Za veće izmjene ili odstupanja od tehničke dokumentacije izvođač mora  dobiti suglasnost svih nadležnih osoba. </t>
  </si>
  <si>
    <t xml:space="preserve">Sve čelične konstrukcije moraju se izvoditi od konstruktivnog čelika koji posjeduje ateste o čvrstoći i zavarljivosti prema važećim standardima u Republici Hrvatskoj. </t>
  </si>
  <si>
    <t xml:space="preserve">Izvođač je dužan prije početka radova provjeriti sve građevinske elemente na koje, ili za koje se pričvršćuje pokrov i pismeno dostaviti naručitelju svoje primjedbe u vezi eventualnih nedostataka. </t>
  </si>
  <si>
    <t>Dobava i ugradnja unutarnjih ostakljenih jednokrilnih zaokretnih vratiju za ulaz u WC u potkrovlju prema shemi U5. Ostakljenje je satinirano staklo d = 4 mm. Vrata su u potkrovlju opremljena svim potrebnih mehanizmima. Svijetli otvor do 80x200 cm. Ugrađuju se u dovratnik 5x10cm. Na vrata se ugrađuje dječja sigurnosna zaštita otvaranja i zatvaranja vratiju. Obračun po komadu ugrađenih vrata. U cijenu uključeni rad i materijal.</t>
  </si>
  <si>
    <t xml:space="preserve">Nabava i ugradnja toplinske izolacije krova od ploča mineralne vune debljine 18 cm. Ploče se ugrađuju između nosivih greda krova. U cijenu uključeni rad i materija. Obračun po m2. </t>
  </si>
  <si>
    <t>Izolaterski radovi obuhvaćaju postavljanje izolacije u vidu toplinske izolacije, zvučne izolacije te parne brane.</t>
  </si>
  <si>
    <t xml:space="preserve">Zahtijevanu vatrootpornost zidova, spuštenih stropova i obloga instalacijskih šahtova izvođač radova dokazuje putem certifikata ovlaštene institucije, koje izdaje proizvođač materijala uz ovjerenu izjavu od nadzornog inženjera i izvođača radova o propisnoj ugradnji traženih sistema. </t>
  </si>
  <si>
    <t>Međusobno se bandažiraju samo istovrsni materijali. Bandažiranje između raznovrsnih materijala nije dopušteno. Spojevi raznovrsnih materijala izvode se tzv. kontroliranom fugom.</t>
  </si>
  <si>
    <t>Elementi izolacije moraju biti dobro zbijeni i povezani sa susjednim konstruktivnim elementima.</t>
  </si>
  <si>
    <t>Jedinična cijena uključuje: uzimanje mjera na gradilištu i definiranje ugradbenih dimenzija; tehnološku razradu svih detalja; sav materijal, dobavu i uskladištenje; sav spojni i pomoćni materijal; postavu i skidanje skele; primjenu mjere zaštite od požara; troškove zaštite na radu; troškove izdavanja atesta i kontrolna ispitivanja ukoliko su ista tražena pojedinim stavkama; sve posredne i neposredne troškove za rad, materijal, alat i građevinske strojeve; sve transporte; čišćenje tokom rada; odvoz i zbrinjavanje smeća; završno čišćenje prije primopredaje radova; nadoknadu eventualne štete nastale nepažnjom na svojim ili tuđim radovima; usklađenje organizacije rada s operativnim planom.</t>
  </si>
  <si>
    <t>Izvođač smije pristupiti izvedbi tek nakon što projektant potpisom potvrdi tehnološku razradu svih detalja.</t>
  </si>
  <si>
    <t>0.</t>
  </si>
  <si>
    <t>OPĆI POGODBENI UVJETI - STROJARSKE INSTALACIJE</t>
  </si>
  <si>
    <t>Ovi opći uvjeti su sastavni dio troškovnika i u svemu ih se treba pridržavati osim ako u stavci troškovnika nije drugačije navedeno. U jediničnim cijenama stavaka moraju biti sadržani svi troškovi Ponuditelja, jer Naručitelj neće priznavati plaćanje nikakvih dodatnih troškova; mora biti sadržan sav rad, nabava sveg osnovnog i pomoćnog materijala i sredstava – osnovnog, pričvrsnog i ostalog;  svi prijevozi i prijenosi, demontaža postojećeg razvoda grijanja i zbrinjavanje, osiguranja i zaštita osoba i imovine, zaštita okolnih konstrukcija i uređaja, sve do pune gotovosti i funkcionalnosti. 
Cijena za svaku točku troškovnika mora obuhvatiti  nabavu, montažu, spajanje, te dovođenje stavke u stanje potpune funkcionalnosti
Sav horizontalni i vertikalni transport materijala uključen je u cijenama stavki.</t>
  </si>
  <si>
    <t xml:space="preserve">Radovi će se pretežito izvoditi izvan radnog vremena Naručitelja i u neradnim danima, vikendom. U dogovoru sa Naručiteljem radovi se mogu izvoditi i za vrijeme radnog vremena ukoliko ničim ne ometaju redovno obavljanje djelatnosti Naručitelja. Svi radovi koji stvaraju buku neće se izvoditi u vrijeme kad je to zabranjeno važećim propisima. </t>
  </si>
  <si>
    <t>Izvođač radova dužan je po završetku radova dostaviti investitoru upute za rukovanje instalacijama i uređajima.</t>
  </si>
  <si>
    <t>Prije početka izvođenja radova, izvođač je dužan izvršiti pregled objekta i kontrolu mjera i o eventualnim odstupanjima projekta od stvarnog stanja upozoriti investitora.</t>
  </si>
  <si>
    <t>Prije početka radova treba provjeriti trase cjevovoda i kanala, a tek onda početi s izvođenjem.</t>
  </si>
  <si>
    <t xml:space="preserve">Promjene u projektu od strane izvođača bez pismenih odobrenja investitora nije dozvoljeno. </t>
  </si>
  <si>
    <t>Izvođač treba tijekom izvođenja radova na objektu voditi građevinsku knjigu u koju upisuje početak izvođenja radova na objektu, svakodnevno upisuje broj ljudi na radu i poslove koje su obavili.</t>
  </si>
  <si>
    <t>U knjigu nadzorni organ i investitor upisuju primjedbe na izvedene radove i eventualne promjene prema projektu.</t>
  </si>
  <si>
    <t>Prije stavljanja instalacije u pogon i tehničkog pregleda izvođač je dužan izvršiti slijedeća mjerenja i ispitivanja:</t>
  </si>
  <si>
    <t xml:space="preserve">- izvršiti hladnu, tlačnu probu pritiska 1,5 radni tlak + 1 bar u trajanu od 8 sati (voditi računa o promjeni vanjske temperature). O ispitivanju napisati izvješće.
</t>
  </si>
  <si>
    <t>- topli pogon, odnosno ispitivanje i regulacija s medijem radne temperature - vršiti u dnevnom periodu od 8 sati i trajanju od jednog do više dana</t>
  </si>
  <si>
    <t xml:space="preserve">Ispitivanjem treba zapisnički ustanoviti:                                 </t>
  </si>
  <si>
    <t>- radi li instalacija bez šumova i udaraca</t>
  </si>
  <si>
    <t>- da li je instalacija kod radne temperature nepropusna</t>
  </si>
  <si>
    <t>- da li sva ogrjevna tijela istovremenoi ventilokonvektori  jednako griju ili hlade</t>
  </si>
  <si>
    <t>- rade li zaporni organi i regulacioni sklopovi ispravno i mogu li se lako podešavati</t>
  </si>
  <si>
    <t>- rade li regulacioni sklopovi prema traženim projektnim parametrima</t>
  </si>
  <si>
    <t>- pokazuju li svi kontrolni instrumenti ispravne podatke</t>
  </si>
  <si>
    <t>- da li se instalacija pravilno odzračuje</t>
  </si>
  <si>
    <t>- postoje li natpisne pločice na svim osnovnim elementima postrojenja kojima poslužitelj mora rukovati</t>
  </si>
  <si>
    <t xml:space="preserve">- postoje li u prostru s uređajima upute i sheme za rukovanje i opsluživanje </t>
  </si>
  <si>
    <t>Nakon svih završenih ispitivanja instalaciju očistiti, antikorozivno zaštiti i izolirati</t>
  </si>
  <si>
    <t>Za sva mjerenja i ispitivanja koja su izvršena sastaviti odgovarajuće izvještaje.</t>
  </si>
  <si>
    <t xml:space="preserve">Izvođač daje za svoje radove garanciju od dvije godine. </t>
  </si>
  <si>
    <t>Garantni rok počinje teći od dana tehničkog prijema instalacije, odnosno od dana predaje instalacije na upotrebu investitoru, ako je isti zatražio prijem instalacije na upotrebu prije tehničkog prijema.</t>
  </si>
  <si>
    <t>Od garancije su isključeni dijelovi instalacije podložni trošenju.</t>
  </si>
  <si>
    <t>Izvođač je dužan otkloniti sve nedostatke u garantnom roku. Ako se izvođač ne odazove na poziv investitora da otkloni nedostatke, investitor će iste otkloniti po trećem licu na teret izvođača.</t>
  </si>
  <si>
    <t>Po isteku garantnog roka, investitor treba izvršiti superkolaudaciju, te razriješiti izvođača garancije. Ako investitor ne izvrši superkolaudaciju, garantni rok se automatski prekida.</t>
  </si>
  <si>
    <t xml:space="preserve">Sav korišteni materijal kod izvođenja instalacija mora odgovarati postojećim propisima i standardima, kao i popisu u troškovniku. </t>
  </si>
  <si>
    <t>Radove izvesti stručno i solidno.</t>
  </si>
  <si>
    <t>Investitor je dužan da tijekom čitave izgradnje objekta osigura stručni nadzor nad izvođenjem radova.</t>
  </si>
  <si>
    <t>Tijekom izvođenja radova izvođač je dužan da sva nastala odstupanja trasa od onih predviđenih projektom unese u projekt, a po završetku radova treba predati investitoru projekt stvarno izvedenog stanja.</t>
  </si>
  <si>
    <t>Izvoditelj prilaže i dokaze o sukladnosti, izvještaje o ispitivanjima od ovlaštenih institucija za ispitivanje  i kontrolu</t>
  </si>
  <si>
    <t>Ako troškovnikom i tehničkim opisom nije drugačije dato, narudžba materijala obuhvaća isporuku pripadajućeg materijala i proizvoda uključujući istovar, skladištenje i otpremu do mjesta ugradnje.</t>
  </si>
  <si>
    <t xml:space="preserve">Za sav ugrađeni materijal i proizvode treba osigurati i priložiti certifikat o kvaliteti, od ovlaštene organizacije. </t>
  </si>
  <si>
    <t>Ako nije u tekstu od strane investitora drugačije napisano, ponuđač se obvezuje za ponuđene proizvode, kod predaje ponude, dokazati kvalitet proizvoda i priložiti certifikat ovlaštene organizacije.</t>
  </si>
  <si>
    <t>Kada ponuđeni proizvodi mijenjaju troškovnik i nacrte investitor može dati svoju suglasnost uz uvjet da izvođač preuzima cijenu koštanja izmjene - promjene.</t>
  </si>
  <si>
    <t>Za neophodna izvršenja i isporuke, koje nisu predviđene troškovnikom ili su nastale uslijed mijenjanja nacrta od strane investitora, vrijede samo naknadne odredbe, dane u pismenom obliku - pravovremeno - prije izvođenja radova.</t>
  </si>
  <si>
    <t>Investitoru stoji na raspolaganju da ograniči, proširi ili potpuno prekriži pojedine pozicije.</t>
  </si>
  <si>
    <t>Za nove pozicije treba investitoru u vremenu od 7 dana ili kraće, dostaviti ponovnu ponudu.</t>
  </si>
  <si>
    <t>To treba učiniti kroz rad i potvrdu investitora.</t>
  </si>
  <si>
    <t>Jedinične cijene važe i tada kad količine pojedine instalacije odstupaju više od 20% količine ponude.</t>
  </si>
  <si>
    <t>Ponuđač treba, prije davanja ponude, pogledati gradilište, pogledati sve mogućnosti prilaza i mogućnosti dostave. Također treba eventualne nejasnoće ili količine  prije predaje ponude dogovoriti s planerima (tehnolozima) i s rukovodstvom gradilišta.</t>
  </si>
  <si>
    <t>Nadzorna služba mora imati uvid u terminski plan te se mora odazvati na svaki poziv.</t>
  </si>
  <si>
    <t>Za svako neopravdano produženje termina koje utvrdi nadzorna služba biti će u ugovoru određena kazna.</t>
  </si>
  <si>
    <t>Ako drugačije nije dogovoreno izvođač ima od investitora osigurano, bez posebnih dozvola, mogućnost skladištenja i prilaznih puteva kao i dozvoljeno korištenje vode i struje.</t>
  </si>
  <si>
    <t>Izvođač daje jamstvo da, kod prenošenja dijela ugovora na jednog ili više kooperanata, preuzima sve ugovorne obveze iz ugovora zaključenog sa investitorom, te da će se istog pridržavati.</t>
  </si>
  <si>
    <t>Ako drugačije nije dogovoreno, izvođač treba, bez posebnih zahtjeva, čistiti svoje radno mjesto. Izvođač mora u toku gradnje iz gradilišta odvesti svu građevinsku šutu, sav otpadni materijal i nepotrebne uređaje.</t>
  </si>
  <si>
    <t>Ako se ustanovi da kod konačnog obračuna suma prelazi ugovorenu sumu, a radi izmjene količina za više od 10%, izvođač treba obavijestiti investitora.</t>
  </si>
  <si>
    <t>Pri izvođenju radova izvođač je dužan voditi računa o već izvedenim radovima na objektu. Ako bi se instalacija  pri montaži  nepotrebno i uslijed nemarnosti i nestručnosti oštetila, troškove štete snosit će izvođač instalacija.</t>
  </si>
  <si>
    <t>Bušenje i presjecanje čeličnih armirano betonskih greda, zidova i stupova ne smije se vršiti bez znanja i odobrenja nadzornog organa za ove radove.</t>
  </si>
  <si>
    <t>Svaki izvođač ima pravo izbora kome će dati ispitati kvalitetu i funkcionalnost, no to svakako mora biti ovlaštena organizacija. Troškove ispitivanja snosi ugovarač.</t>
  </si>
  <si>
    <t>U slučaju da se ne održi i prekorači rok gradnje, ili pojedini dogovorni termini, može ponuđač - invođač platiti ugovorenu kaznu, koja se navodi u međusobnom ugovoru investitora - ponuđač (izvođač).</t>
  </si>
  <si>
    <t>U tom ugovoru navodi se i sva pravna regulativa.</t>
  </si>
  <si>
    <t>Izvođač je dužan po završetku radova napraviti projekt izvedenog stanja i predati ga investitoru u tri primjerka i u informatičkom obliku.</t>
  </si>
  <si>
    <t>Ponuditelj mora u ugovoru o izvođenju podnijeti dokaz  tehničkih karakteristika za stavke troškovnika  u obliku:</t>
  </si>
  <si>
    <t>Izvoda iz kataloga, prospekata koji mora biti na hrvatskom jeziku - dokaz tehničkih karakteristika, zahtijevanih dimenzija ili drugih mjernih svojstava; te</t>
  </si>
  <si>
    <t>Isprave o sukladnosti (IZJAVA/POTVRDA) - dokaz da je u skladu s tehničkom specifikacijom (normama, teh. dopuštenje - na koju upućuje Tehnički propis)</t>
  </si>
  <si>
    <t>Izvoditelj je obvezan na dnevnoj bazi vršiti odvoz otpadnog instalacijskog i građevinskog materijala, te čišćenje gradilišta.</t>
  </si>
  <si>
    <r>
      <t>Snaga sustava  70kW</t>
    </r>
    <r>
      <rPr>
        <sz val="10"/>
        <rFont val="Arial CE"/>
        <family val="0"/>
      </rPr>
      <t>.Obračun po kompletu.</t>
    </r>
  </si>
  <si>
    <t>Uračunati odvoz i zbrinjavanje otpada na odgovarajući deponij.Obračun po komadu.</t>
  </si>
  <si>
    <t>Obračun po metru</t>
  </si>
  <si>
    <t>bojanje poda  bojim za beton protuklizna nehabajuća u dva naliča.</t>
  </si>
  <si>
    <t>obračun po m²:</t>
  </si>
  <si>
    <t>Druge eventualno postojeće priključne otvore potrebno je nepropusno zatvoriti u skladu s građevnim materijalom.
To ne vrijedi za potrebne otvore za čišćenje i kontrolne otvore opremljene zatvaračima za čišćenje dimnjaka</t>
  </si>
  <si>
    <t>obračun po kompletu:</t>
  </si>
  <si>
    <t>Uklanje postojećeg dimnjaka u koliko je nepodoban za sanaciju</t>
  </si>
  <si>
    <t>izvesti pažljivo jer kroz istu trasu se postavlja nova cijev</t>
  </si>
  <si>
    <t>Obloga iz gipskartona s podkonstrukcijom. Dobava i ugradnja</t>
  </si>
  <si>
    <t>Podkonstrukcija prema preporuci proizvođača,  boja prema postojećem.  Ugrađuje se kao obloga dimovodne vertikale.</t>
  </si>
  <si>
    <t>Vatrootpornost A1, Debljina ploče 15mm</t>
  </si>
  <si>
    <t>Gletanje i završna obrada.</t>
  </si>
  <si>
    <t>obračun po metru²</t>
  </si>
  <si>
    <t>m²</t>
  </si>
  <si>
    <t>obračun po:</t>
  </si>
  <si>
    <t>obračun po komadu</t>
  </si>
  <si>
    <t>Dobava i ugradba dimovoda. U koliko se ne izvodi sanacija</t>
  </si>
  <si>
    <t xml:space="preserve"> Materijal inox troslojni, unutarnja cijev AISI 316L , komplet s potrebnim probojem na krov  i opšavnim limom, protukišno brtvljenje , završnom kapom. Građevinska obrada krova na mjestu prodora. </t>
  </si>
  <si>
    <t>Certificiran za pinsko gorivo u kondenzacijskom pogonu.pogodan za unutarnju ugradnju.</t>
  </si>
  <si>
    <t>Debljina stjenke unutarnje cijevi min.</t>
  </si>
  <si>
    <t>0,6 mm</t>
  </si>
  <si>
    <t>Debljina izolacija mineralna vuna min.</t>
  </si>
  <si>
    <t>25 mm</t>
  </si>
  <si>
    <t>Debljina stjenke vanjske cijevi min.</t>
  </si>
  <si>
    <t>0,5 mm</t>
  </si>
  <si>
    <t>kom 10</t>
  </si>
  <si>
    <r>
      <t>Opšav dimnjaka 45</t>
    </r>
    <r>
      <rPr>
        <sz val="10"/>
        <rFont val="Calibri"/>
        <family val="2"/>
      </rPr>
      <t>˚</t>
    </r>
  </si>
  <si>
    <t>kom 1</t>
  </si>
  <si>
    <t xml:space="preserve">konsuni završetak </t>
  </si>
  <si>
    <t>protukišna kapa</t>
  </si>
  <si>
    <t xml:space="preserve">Obloga dimnjaka u vanjskom prostoru imitacija cigle prema postojećem </t>
  </si>
  <si>
    <t xml:space="preserve">m’ 2 </t>
  </si>
  <si>
    <t xml:space="preserve">osnovne cijevi </t>
  </si>
  <si>
    <t xml:space="preserve">m’ 7 </t>
  </si>
  <si>
    <t>Postolje kutno</t>
  </si>
  <si>
    <t xml:space="preserve">kom 1 </t>
  </si>
  <si>
    <t>Kondenzacijska posuda</t>
  </si>
  <si>
    <t xml:space="preserve">revizijski otvor </t>
  </si>
  <si>
    <r>
      <t>priključak za ložište 90</t>
    </r>
    <r>
      <rPr>
        <sz val="10"/>
        <rFont val="Calibri"/>
        <family val="2"/>
      </rPr>
      <t>˚ jednoslojno</t>
    </r>
  </si>
  <si>
    <t>Dimenzija DN 160</t>
  </si>
  <si>
    <t>Dobava i ugradba cirkulacijskih crpki ogrijevnog medija. Crpke moraju biti opremljene svim potrebnim spojnim i brtvenim materijalom, prirubnicama protuprirubnicama .</t>
  </si>
  <si>
    <t>Dobava i ugradba posude za neutralizaciju kondenzata s inicijalnim punjenjem granulata. S PVC cijevima cca 2 m' d40.</t>
  </si>
  <si>
    <t>Dobava i ugradba termostatskih radijatorskih ventila,   predviđenih za ugradbu na polaznom vodu ogrijevnih tijela.</t>
  </si>
  <si>
    <t>R1/2" Kom.</t>
  </si>
  <si>
    <r>
      <t>Ø 15</t>
    </r>
    <r>
      <rPr>
        <sz val="10"/>
        <rFont val="Arial CE"/>
        <family val="0"/>
      </rPr>
      <t>/ Rp"1/2 kom</t>
    </r>
  </si>
  <si>
    <r>
      <t xml:space="preserve">Ø 28 </t>
    </r>
    <r>
      <rPr>
        <sz val="10"/>
        <rFont val="Arial CE"/>
        <family val="0"/>
      </rPr>
      <t>/ Rp1" kom</t>
    </r>
  </si>
  <si>
    <r>
      <t xml:space="preserve">Ø 35 </t>
    </r>
    <r>
      <rPr>
        <sz val="10"/>
        <rFont val="Arial CE"/>
        <family val="0"/>
      </rPr>
      <t>/ Rp1"1/4 kom</t>
    </r>
  </si>
  <si>
    <r>
      <t xml:space="preserve">Ø 42 </t>
    </r>
    <r>
      <rPr>
        <sz val="10"/>
        <rFont val="Arial CE"/>
        <family val="0"/>
      </rPr>
      <t>/ Rp1"1/2 kom</t>
    </r>
  </si>
  <si>
    <t>Dobava i ugradba cjevovoda iz bakrenih cijevi u šipkama, tvrdo lemljene, kompletno sa svim potrebnim koljenima, redukcijama, račvama, T komadima,  osloncima i PVC podmetačima ("hilznama"), spojnim i pričvrsnim materijalom, uključujući potrebne "ermeto" spojnice i sl.  prema DIN 1754  I 3/74 ili jednakovrijedna norma</t>
  </si>
  <si>
    <t>obračun po metru</t>
  </si>
  <si>
    <t>Stavka obuhvaća materijal za montažu i funkcionalan rad .</t>
  </si>
  <si>
    <t>NO25 kom</t>
  </si>
  <si>
    <t>NO40 kom</t>
  </si>
  <si>
    <t>G 1/2 kom</t>
  </si>
  <si>
    <t>Ugradba POSTOJEĆEG četveroputnog regulacijskog ventila zajedno s elektromotornim pogonom i kabelom .</t>
  </si>
  <si>
    <t>Dobava i ugradba sigurnosnog ventila s oprugom predviđenog za rad do NP 16. Ventil je dim. NO20, a reguliran je na otvaranje pri tlaku od 4,0 bar.  Stavka obuhvaća kompletan materijal potreban za montažu i funkcionalan rad ventila.</t>
  </si>
  <si>
    <t>Ugradba POSTOJEĆE ekspanzione posude zatvorenog tipa, s membranom. Stavka obuhvaća kompletan materijal potreban za ugradbu i funkcionalan rad posude</t>
  </si>
  <si>
    <t>Dobava i ugradba automatskog odzračnog lonca .</t>
  </si>
  <si>
    <t>Izrada cjevovoda, crne čelične (materijal prema DIN 1629) bešavne cijevi za vanjski razvod prema normi DIN 2448, ili jednakovrijedna norma kompletno sa svim potrebnim spojnim, pričvrsnim  i ovjesnim materijalom, kao i materijalom za varenje.</t>
  </si>
  <si>
    <t>Dobava i ugradba fleksibilne cijevne izolacije za  cjevovod. Izolacija s parnom branom,  koeficijent otpora difuzije vodene  pare  µ=10000 ,  temperaturno  područje primjene -45 - +100  C, koeficijent toplinske vodljivosti 0,04 W/mK.   Stavka obuhvaća kompletan materijal za ugradbu izolacije, kao što su ljepljive trake i sl. U stavkama su označene: dim cijevi x debljina izolacije.</t>
  </si>
  <si>
    <t>Ispiranje instalacije od nečistoća, radi boljeg protoka vode unutar radijatora i bolje provodljivosti energije unutar sustava.</t>
  </si>
  <si>
    <t>Punjenje instalacije,otvaranje svih ventila i prigušnica na radijatorima ,te vizuelno ispitivanje na  nepropusnost. Eventualno propuštanje zapisnički konstatirati.</t>
  </si>
  <si>
    <t xml:space="preserve">Tlačenje, ispitivanje instalacije, puštanje u probni pogon, funkcionalna proba, </t>
  </si>
  <si>
    <t>balansiranje i regulacija sistema.</t>
  </si>
  <si>
    <t>obračun po kg</t>
  </si>
  <si>
    <t>OPĆE ODREDBE TROŠKOVNIKA</t>
  </si>
  <si>
    <t>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vrijede najnoviji i važeći projekti za izvođenje. Ako bi se pojavile sumnje u pogledu izvedbe, odmah treba o tome pismeno izvijestiti Investitora. Za izbor materijala i izvedbu vrijede  nacionalne i međunarodne norme i odredbe kao i priznata pravila struke.</t>
  </si>
  <si>
    <t>Organizaciju svog rada Izvođač treba provesti tako da bude u skladu s operativnim planom, te da se izbjegnu zakašnjenja sa vlastitim radovima ili ometanja u odvijanju radova drugih izvođača.</t>
  </si>
  <si>
    <t>Cijene iz ponude su fiksne cijene tijekom cijelog vremena gradnje. Promjene cijena ne utječu na jedinstvene cijene.</t>
  </si>
  <si>
    <t>U jedinstvenoj cijeni svih pozicija sadržani su svi troškovi i materijal potrebni za potpunu izvedbu.</t>
  </si>
  <si>
    <t>e</t>
  </si>
  <si>
    <t>Tehničke ili optičke nedostatke bilo koje vrste, koje primijeti Investitor, treba izmijeniti bez odgode i bez naknade. Nalogoprimac se obvezuje da će za montera koji vodi elektromontažne radove angažirati tehnički verziranog, kvalificiranog višeg montera, te da će ga na  raspolaganje staviti tijekom cijelog vremena gradnje.</t>
  </si>
  <si>
    <t>f</t>
  </si>
  <si>
    <t>Izjave o sukladnosti ugrađenih materijala i uređaja, mjerne protokole izdane od ovlaštenih institucija i projekt izvedenog stanja  treba priložiti prije tehničkog pregleda.</t>
  </si>
  <si>
    <t>g</t>
  </si>
  <si>
    <t>Sav materijal koji će se upotrijebiti, kao i pomoćni materijal, rad i pomoćni rad mora u svemu odgovarati standardima, propisima i tehničkim uvjetima.</t>
  </si>
  <si>
    <t>Vanjski radovi se ne smiju izvoditi u slučaju oborina, magle, zraka prezasićenog vlakom, te jakog vjetra i temperature zraka ispod +5 °C.</t>
  </si>
  <si>
    <t>i</t>
  </si>
  <si>
    <t>Jamstvo počinje teći s danom kad Investitor ili njegov punomoćnik izvrše prijam objekta bez nedostataka. Pretpostavka za ovaj prijam je predočenje potvrda o uspjelom tehničkom pregledu i upute za održavanje.</t>
  </si>
  <si>
    <t>j</t>
  </si>
  <si>
    <t xml:space="preserve">Izvedba kabelskih trasa treba uslijediti u suglasnosti i uz koordinaciju svih sudionika u gradnji. Vodove, koji trebaju biti položeni zbog  održavanja funkcionalnosti, treba položiti s odobrenim materijalom za polaganje.   </t>
  </si>
  <si>
    <t>k</t>
  </si>
  <si>
    <t>Sve električne uređaje i postrojenja, osim rashladnih uređaja,  treba kabelima spojiti prema shemama polaganja kabela. Materijal potreban za to sadržan je u odgovarajućim količinama u ovom toškovniku. Sheme polaganja kabela treba na odgovarajući način pravodobno zatražiti.</t>
  </si>
  <si>
    <t>l</t>
  </si>
  <si>
    <t>Spajanje u priključno-mjernom ormaru kao i polaganje opskrbnog kabela od transformatorske stanice  do  priključno-mjernog ormara  je u nadležnosti elektrodistribucijskog poduzeća (HEP ODS d.o.o.). Dodatni radovi smiju se izvoditi samo kad ih naloži i odobri Investitor.</t>
  </si>
  <si>
    <t>Svi radovi i materijali moraju biti ponuđeni i izvedeni prema projektu,  pravilima struke i ostalih dijelova tender dokumentacije te ponuđeni i izvedeni do potpune gotovosti sa svim elementima ako i nisu navedeni u troškovničkoj stavci.</t>
  </si>
  <si>
    <t>n</t>
  </si>
  <si>
    <t>U pojedinim stavkama troškovnika, u nastavku je navedeno "Ponuđeni proizvod" s označenim prostorom za eventualni upis tipa i proizvođača alternativne opreme koju Ponuđač nudi. Ako Ponuđač  nije u označeni prostor ponudio jednakovrijednu opremu s oznakom tipa i proizvođača, smatra se da je ponudio proizvod po tipu i proizvođaču koji je naveden u stavci troškovnika, te u tom slučaju mora ugraditi opremu navedenu u stavci troškovnika, odnosno ne može ugraditi alternativnu opremu.</t>
  </si>
  <si>
    <t>o</t>
  </si>
  <si>
    <t>Kod izrade ponude prema ovom troškovniku radova i materijal, projektant elektrotehničkih instalacija sugerira Ponuđaču da:
- temeljito pregleda svu izrađenu projektnu dokumentaciju elektrotehničkih instalacija, sa svim opisnim i nacrtnim dijelovima
- prema potrebi, odnosno vlastitoj procjeni zatraži dodatna objašnjenja projektanta elektrotehičkih instalacija i projektanata ostalih instalacija</t>
  </si>
  <si>
    <t>p</t>
  </si>
  <si>
    <t>U svim stavkama koje se odnose na radove, potrebno je uključiti odgovarajuću skelu ili sličnu opremu za rad na potrebnim visinama.
Visina većine unutarnjih prostora, od poda do stropa, je u rasponu cca H=3,00 - 3,30 m.</t>
  </si>
  <si>
    <t>r</t>
  </si>
  <si>
    <t>Ovim troškovnikom se podrazumijeva da je Izvođač elektrotehničkih radova obuhvatio i troškove koji se odnose na koordinaciju s Investitorom, nadzornim inženjerom i podizvođačima (ako takvi budu postojali) koji izvode pojedine faze radova na građevini.</t>
  </si>
  <si>
    <t>Elektromontažni radovi koji uključuju montažu i električno spajanje centralne jedinice WMG, montažu radio modula, montažu radio antena. Obračun po kompletu.</t>
  </si>
  <si>
    <t>obračun po komadu :</t>
  </si>
  <si>
    <t>zidovi s toplinskom izolacijom m2</t>
  </si>
  <si>
    <t>ostali zidovi m2</t>
  </si>
  <si>
    <t>stropovi sa topl. Izolacijom m2</t>
  </si>
  <si>
    <t>ostali stropovi m2</t>
  </si>
  <si>
    <t xml:space="preserve">Čišćenje prostora nakon izvedbe radova. Obračun po kompletu. </t>
  </si>
  <si>
    <t>Organizacija gradilišta, ograđivanje, označavanje prema pravilima Zakona o gradnji i zaštite na radu, izvedba skladišta za deponiranje alata i materijala i sl. Obračun po kompletu.</t>
  </si>
  <si>
    <t>gips ploče, m2</t>
  </si>
  <si>
    <t>lagani cem. estrih d= 5 cm, arm. s Q188 -
                                                       m2</t>
  </si>
  <si>
    <t>Uklanjanje završnog sloja od keramičkih pločica na podu i zidu sanitarija u potkrovlju sa ukrcajem u kamion i odvozom na ovlašteni deponij predviđen za tu namjenu sukladno zakonskim propisima do udaljenosti od 25 km. Završni sloj poda potrebno je ukloniti zbog postavljanja novog termoizolacijskkog sloja za poboljšanje energetske učinkovitosti zgrade. Obračun po m2 uklonjenih pločica.</t>
  </si>
  <si>
    <t>Dobava i ugradnja keramičkog umivaonika za WC,  u kompletu sa tipskom piletom i  sifonom. Stavka uključuje pričvrsni, brtveni i spojni materijal potreban za ugradnju. Obračun po komadu ugrađenog umivaonika.</t>
  </si>
  <si>
    <t xml:space="preserve">Izvođač je dužan, prije početka radova, detaljno se upoznati s projektom i situacijom na terenu, te tome prilagoditi organizaciju i cijenu rada. Ukoliko se pokažu eventualne nepodudarnosti između projekta i stanja na gradilištu, izvođač je dužan pravovremeno o tome obavijestiti investitora, te zatražiti potrebna objašnjenja. Sve mjere navedene u planovima i troškovniku treba provjeriti na licu mjesta. Sve kontrole vršiti bez posebne naplate. </t>
  </si>
  <si>
    <t>Obračun po kompletu</t>
  </si>
  <si>
    <t>jedinična cijena</t>
  </si>
  <si>
    <t>količina</t>
  </si>
  <si>
    <t>jedinica mjere</t>
  </si>
  <si>
    <t>Tip radijatora Lipovica Ekonomik ES690 prosječna veličina 15 članaka.</t>
  </si>
  <si>
    <t>PN16 NO20 kom</t>
  </si>
  <si>
    <t>dužina 2 m   NO15 kom</t>
  </si>
  <si>
    <t>obračun po komadu,   NO20 kom</t>
  </si>
  <si>
    <t>Izvođač radova mora se prije početka izvođenja radova upoznati s projektnom dokumentacijom. Ako uoči neke nedostatke, treba odmah s uočenim nedostacima upoznati investitora.</t>
  </si>
  <si>
    <t xml:space="preserve">Radove treba izvesti točno po nacrtu i opisu, a po uputama nadzornog organa. </t>
  </si>
  <si>
    <t>Izrada tehničke dokumentacije izvedenih radova. Obračun po kompletu.</t>
  </si>
  <si>
    <t>Sav materijal koji se upotrebljava mora odgovarati postojećim tehničkim propisima i normama. Ukoliko se upotrebljava materijal za koji ne postoji odgovarajući standard, njegovu kvalitetu treba dokazati odgovarajućim atestima.</t>
  </si>
  <si>
    <t>Ukoliko opis pojedine stavke dovodi izvoditelja u nedoumicu o načinu izvedbe ili kalkulacije cijena, treba pravovremeno tražiti objašnjenje od naručitelja i projektanta. Ako tijekom gradnje dođe do promjena, treba prije početka radova tražiti suglasnost nadzornog inženjera te treba  ugovoriti jediničnu cijenu nove stavke na temelju elemenata danih u ponudi i sve to unijeti u građevinski dnevnik na ovjeru nadzornog inženjera. Sve druge radnje do kojih dođe uslijed promjene načina ili opsega izvedbe, a nisu na spomenut način utvrđene, upisane ili ovjerene, neće se priznati u obračunu.</t>
  </si>
  <si>
    <t>Prilikom davanja ponude izvoditelj je obvezan dostaviti detaljni operativni plan izvođenja radova i shemu organizacije gradilišta.</t>
  </si>
  <si>
    <t xml:space="preserve">Bez obzira na vrstu pogodbe, izvoditelj je obvezan svakodnevno voditi građevinski dnevnik u dva primjerka, a također i građevinsku knjigu koju će redovito kontrolirati i ovjeravati nadzorni inženjer kako bi se u svakom trenutku mogle ustanoviti stvarne količine izvedenih radova. </t>
  </si>
  <si>
    <t xml:space="preserve">Prije početka izvođenja projektiranih i ugovorenih radova, na gradilištu je potrebno izvesti radne zahvate koji omogućuju početak radova. </t>
  </si>
  <si>
    <t>Pod unesenim cijenama podrazumijeva se također i sva zakonska davanja, kao i pomoć kod izvedbe obrtničkih radova (zaštita obrtničkih proizvoda: stolarije, bravarije, limarije, restauratorskih elemenata i slično), sva potrebna ispitivanja građevinskog i drugih ugrađenih materijala zbog podizanja kvalitete i čvrstoće pojedinih proizvoda.</t>
  </si>
  <si>
    <r>
      <t>Prije izrade ponude,</t>
    </r>
    <r>
      <rPr>
        <sz val="10"/>
        <color indexed="10"/>
        <rFont val="Arial"/>
        <family val="2"/>
      </rPr>
      <t xml:space="preserve"> </t>
    </r>
    <r>
      <rPr>
        <sz val="10"/>
        <rFont val="Arial"/>
        <family val="2"/>
      </rPr>
      <t>izvoditelj je dužan obići i pregledati građevinu</t>
    </r>
    <r>
      <rPr>
        <sz val="10"/>
        <color indexed="10"/>
        <rFont val="Arial"/>
        <family val="2"/>
      </rPr>
      <t xml:space="preserve"> </t>
    </r>
    <r>
      <rPr>
        <sz val="10"/>
        <rFont val="Arial"/>
        <family val="2"/>
      </rPr>
      <t>zbog ocjene njezinog građevinskog stanja, radova obuhvaćenih troškovnikom, uvjeta organizacije gradilišta, načina i mogućnosti pristupa građevini, mogućnost zauzimanja javne površine, postave skele, osiguranja ulaza u građevinu i sl. Prema tome, ponuđena cijena je konačna cijena za realizaciju pojedine troškovničke stavke i ne može se mijenjati.</t>
    </r>
  </si>
  <si>
    <t xml:space="preserve">Prilikom izvođenja radova posebnu pažnju posvetiti kontroli i osiguranju kvalitete izvedenih radova. Ovim programom dati su kriteriji kvalitete kako za radove tako i za ugrađene materijale. 
Svi materijali za ugradbu i postavu na građevini smiju biti dopremljeni na gradilište samo uz važeća uvjerenja (atesti ili certifikati) ovlaštene institucije za ispitivanje kvalitete materijala izdane u skladu s važećim propisima, standardima i zahtjevima iz ovog projekta, te da odgovaraju propisanim osobinama.
Izvoditelj radova mora se gornjih navoda strogo pridržavati kako bi se postigla zahtjevana kvaliteta izvođenja radova. Ukoliko izvoditelj radova ipak dopremi na građevinu materijal bez odgovarajućeg cerifikata o kvaliteti materijala, dužan je prije ugradbe dopremljenog materijala o svom trošku dobaviti propisana uvjerenja o kvaliteti. Ukoliko spomenutim standardima ili tehničkim propisima nisu utvrđeni boja, veličina, sastav, zrnatost, čvrstoća, posebna obujamska težina, toplinska, zvučna i difuzna vidljivost ili druge fizikalne ili kemijske karakteristike materijala, izvoditelj radova je obvezan po nalogu projektanta ili nadzornog inženjera, kao i po nalogu investitora ugraditi materijal odgovarajućih osobina uobičajenih za odnosni materijal.
Ukoliko su u troškovniku propisani sistemi materijala za izvođenje pojedinih radova (npr. hidroizolacije ) treba ih izvesti prema uputama proizvođača, i to osposobljeni izvođači za pojedine vrste radova i specificne materijale.
Radove treba izvoditi u skladu s važećim tehničkim propisima, pravilnicima i standardima s obvezatnom i posebno propisanom primjenom, a prema opisu iz projekta i troškovnika, primjenjujući pri tom sve uobičajene i unaprjeđene radne postupke u slučaju gdje isti nisu posebno propisani. Gradilište mora biti uređeno tako da je omogućeno nesmetano i sigurno izvođenje svih radova, kao i pojedinih faza radova. Gradilište mora biti osigurano od pristupa osoba koje nisu zaposlene na izvođenju gradevine.
</t>
  </si>
  <si>
    <t xml:space="preserve">Sve radove izvesti od materijala propisane kvalitete prema nacrtima, opisu, detaljima, pismenim i usmenim dogovorima, ali sve u okviru ponuđene jedinične cijene. Sve štete učinjene prigodom rada na vlastitim ili tuđim radovima i materijalima uklonit će se na račun počinitelja. Svi nekvalitetni radovi i materijali otklonit će se i zamijeniti ispravnima bez bilo kakve obveze za odštetu od strane investitora.
Ako opis koje stavke dovodi izvođača u sumnju o načinu izvedbe, treba pravovremeno prije predaje ponude tražiti objašnjenje od projektanta: naknadni se prigovori neće uvažiti. Jedinična cijena sadrži sve nabrojeno kod opisa pojedine grupe radova te se na taj način vrši i obračun istih. Jedinične cijene primjenjivat će se na izvedene količine bez obzira u kojem postotku iste odstupaju od količine u troškovniku.
Izvedeni radovi moraju u cijelosti odgovarati opisu u troškovniku, a u tu svrhu investitor traži prije početka radova uzorke te izvedeni radovi moraju istima u cijelosti odgovarati.
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
Sva kontrola vrši se bez posebne naplate.
</t>
  </si>
  <si>
    <r>
      <t xml:space="preserve">Cijene upisane </t>
    </r>
    <r>
      <rPr>
        <sz val="10"/>
        <rFont val="Arial"/>
        <family val="2"/>
      </rPr>
      <t xml:space="preserve">u ovaj troškovnik sadrže svu odštetu za pojedine radove i dobave u odnosnim stavkama troškovnika i to u potpuno dogotovljenom stanju tj. sav rad, naknadu za alat, materijal, sve pripreme, sporedne i završne radove, horizontalne i vertikalne prijenose i prijevoze, postavu i skidanje potrebnih skela i razupora. </t>
    </r>
  </si>
  <si>
    <t xml:space="preserve">Na sve radove i upotrebljeni materijal trebaju se primijeniti hrvatske norme i tehnički propisi ili jednakovrijedne norme. </t>
  </si>
  <si>
    <r>
      <t>Izrada, dobava i ugradnja jednokrilnih zaokretnih prozora.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Ostakljenje dvostrukim IZO staklom 4/16/4 mm, sa međuprostorom ispunjenim argonom i vanjskim Low-E staklom. U stavku je uključena unutarnja drvena klupčica. Stavka obuhvaća premaz lanenim uljem i  lakiranje drvenih sa temeljnim predslojevima i završnim slojevima u dogovoru sa konzervatorskim stručnjakom. Obračun po komadu izvedene stolarije.U cijenu uključeni rad i materijal.</t>
    </r>
  </si>
  <si>
    <r>
      <t>Izrada, dobava i ugradnja jednokrilnog zaokretnog krovnog prozora prozora.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Ostakljenje dvostrukim IZO staklom 4/16/4 mm, sa međuprostorom ispunjenim argonom i vanjskim Low-E staklom. U stavku je uključena unutarnja drvena klupčica. Stavka obuhvaća premaz lanenim uljem i  lakiranje drvenih sa temeljnim predslojevima i završnim slojevima u dogovoru sa konzervatorskim stručnjakom. Obračun po komadu izvedene stolarije. U cijenu uključeni rad i materijal.</t>
    </r>
  </si>
  <si>
    <r>
      <t>Izrada, dobava i ugradnja dvokrilnih zaokretnih prozora.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Ostakljenje dvostrukim IZO staklom 4/16/4 mm, sa međuprostorom ispunjenim argonom i vanjskim Low-E staklom. U stavku je uključena unutarnja drvena klupčica. Stavka obuhvaća premaz lanenim uljem i  lakiranje drvenih sa temeljnim predslojevima i završnim slojevima u dogovoru sa konzervatorskim stručnjakom. Obračun po komadu izvedene stolarije. U cijenu uključeni rad i materijal.</t>
    </r>
  </si>
  <si>
    <r>
      <t>Izrada, dobava i ugradnja jednokrilnih zaokretnih djelomično ostakljenih vrata opremljenih sa protupanični okovom (protupanik letvom) prema EN-1125:2008 ili jednakovrijednoj normi.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t>
    </r>
    <r>
      <rPr>
        <b/>
        <sz val="10"/>
        <rFont val="Arial"/>
        <family val="2"/>
      </rPr>
      <t xml:space="preserve"> </t>
    </r>
    <r>
      <rPr>
        <sz val="10"/>
        <rFont val="Arial"/>
        <family val="2"/>
      </rPr>
      <t>Vrata prilagoditi otvaranju prema van, sukladno nacrtu (list 1). Ostakljenje dvostrukim IZO staklom 4/16/4 mm, sa međuprostorom ispunjenim argonom i vanjskim Low-E staklom. U stavku je uključen spoj na susjedne fasadne plohe i elemente u sklopu fasade. Stavka obuhvaća premaz lanenim uljem i  lakiranje drvenih sa temeljnim predslojevima i završnim slojevima u dogovoru sa konzervatorskim stručnjakom. Obračun po komadu izvedene stolarije. U cijenu uključeni rad i materijal.</t>
    </r>
  </si>
  <si>
    <r>
      <t>Izrada, dobava i ugradnja jednokrilnih zaokretnih djelomično ostakljenih vrata.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Ugradnja u kameni zid s unutarnje strane erti. Ostakljenje dvostrukim IZO staklom 4/16/4 mm, sa međuprostorom ispunjenim argonom i vanjskim Low-E staklom. U stavku je uključen spoj na susjedne fasadne plohe i elemente u sklopu fasade. Stavka obuhvaća premaz lanenim uljem i  lakiranje drvenih sa temeljnim predslojevima i završnim slojevima u dogovoru sa konzervatorskim stručnjakom. Obračun po komadu izvedene stolarije. U cijenu uključeni rad i materijal.</t>
    </r>
  </si>
  <si>
    <r>
      <t>Izrada, dobava i ugradnja dvokrilnih zaokretnih djelomično ostakljenih vrata.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Ugradnja u kameni zid s unutarnje strane erti. Ostakljenje dvostrukim IZO staklom 4/16/4 mm, sa međuprostorom ispunjenim argonom i vanjskim Low-E staklom. U stavku je uključen spoj na susjedne fasadne plohe i elemente u sklopu fasade. Stavka obuhvaća premaz lanenim uljem i  lakiranje drvenih sa temeljnim predslojevima i završnim slojevima u dogovoru sa konzervatorskim stručnjakom. Obračun po komadu izvedene stolarije. U cijenu uključeni rad i materijal.</t>
    </r>
  </si>
  <si>
    <r>
      <t>Izrada, dobava i ugradnja dvokrilnih zaokretnih djelomično ostakljenih vrata, opremljenih sa protupaničnim okovom (protupanik letvom) prema EN-1125:2008  ili jednakovrijednoj normi. Stolariju je potrebno izraditi po uzoru na postojeću izvornu stolariju korištenjem iste vrste drva i obrade - stolariju izvesti od kvalitetnog ariša osušenog do gustoće 800 kg/m3. Zahtjevani toplinski koeficijenti iznose: U</t>
    </r>
    <r>
      <rPr>
        <vertAlign val="subscript"/>
        <sz val="10"/>
        <rFont val="Arial"/>
        <family val="2"/>
      </rPr>
      <t>f</t>
    </r>
    <r>
      <rPr>
        <sz val="10"/>
        <rFont val="Arial"/>
        <family val="2"/>
      </rPr>
      <t xml:space="preserve"> = 1.4 W/m</t>
    </r>
    <r>
      <rPr>
        <vertAlign val="superscript"/>
        <sz val="10"/>
        <rFont val="Arial"/>
        <family val="2"/>
      </rPr>
      <t>2</t>
    </r>
    <r>
      <rPr>
        <sz val="10"/>
        <rFont val="Arial"/>
        <family val="2"/>
      </rPr>
      <t>K, U</t>
    </r>
    <r>
      <rPr>
        <vertAlign val="subscript"/>
        <sz val="10"/>
        <rFont val="Arial"/>
        <family val="2"/>
      </rPr>
      <t>g</t>
    </r>
    <r>
      <rPr>
        <sz val="10"/>
        <rFont val="Arial"/>
        <family val="2"/>
      </rPr>
      <t>=1.1 W/m</t>
    </r>
    <r>
      <rPr>
        <vertAlign val="superscript"/>
        <sz val="10"/>
        <rFont val="Arial"/>
        <family val="2"/>
      </rPr>
      <t>2</t>
    </r>
    <r>
      <rPr>
        <sz val="10"/>
        <rFont val="Arial"/>
        <family val="2"/>
      </rPr>
      <t>K.  Vrata prilagoditi otvaranju prema van, sukladno nacrtu (list 2). Ostakljenje dvostrukim IZO staklom 4/16/4 mm, sa međuprostorom ispunjenim argonom i vanjskim Low-E staklom. U stavku je uključen spoj na susjedne fasadne plohe i elemente u sklopu fasade. Stavka obuhvaća premaz lanenim uljem i  lakiranje drvenih sa temeljnim predslojevima i završnim slojevima u dogovoru sa konzervatorskim stručnjakom. Obračun po komadu izvedene stolarije. U cijenu uključeni rad i materijal.</t>
    </r>
  </si>
  <si>
    <r>
      <t xml:space="preserve">Izrada, dobava i ugradnja jednostrukih jednokrilnih ili dvokrilnih zaokretnih rebrenica (grilja) ovisno o shemi prozora koje danas nedostaju na zapadnom i južnom pročelju. Stolariju je potrebno izraditi po uzoru na postojeću izvornu stolariju korištenjem iste vrste drva i obrade </t>
    </r>
    <r>
      <rPr>
        <sz val="10"/>
        <rFont val="Dutch-Normal"/>
        <family val="0"/>
      </rPr>
      <t xml:space="preserve">- stolariju izvesti od kvalitetnog ariša osušenog do gustoće 800 kg/m3. Radovi na fiksnim profiliranim dijelovima dovratnika izvode se na objektu.  U cijenu stavke treba obuhvatiti kompletno sve radove kako bi se rebrenice uredile kao potpuno funkcionalno i estetski oblikovan element građevinske ugradnje. Obračun po komadu izvedene stolarije. U cijenu uključeni rad i materijal.  </t>
    </r>
  </si>
  <si>
    <t>Obnova i žbukanje završnog podgleda krovnog vijenca istočnog i sjevernog pročelja sa frizom oznake 4 i 5 prirodnim mineralnim (hidrauličkim) izolacijskim i prozračnim sistemom za energetsku učinkovitost koji će poboljšati termičku izolaciju zida i osigurati ispranu izolaciju toplinskih mostova. Izvorni izgled rekonstruirati uz nadzor nadležnog konzervatora. Obračun u m2. U cijenu uključeni rad i materijal.</t>
  </si>
  <si>
    <t>Obnova i žbukanje završnog podgleda razdjelnog vijenca istočnog i sjevernog pročelja sa frizom  oznake 2 i 3 prirodnim mineralnim (hidrauličkim) izolacijskim i prozračnim sistemom za energetsku učinkovitost koji će poboljšati termičku izolaciju zida i osigurati ispranu izolaciju toplinskih mostova. Izvorni izgled rekonstruirati uz nadzor nadležnog konzervatora. Obračun u m2. U cijenu uključeni rad i materijal.</t>
  </si>
  <si>
    <t>Žbukanje i završna obrada površina na mjestima glatko izvedene žbuke ukupne debljine 4-5,5 cm (dijelovi bez profilacija). U stavku je uključena impregnacija, nanošenje sloja  prirodnim mineralnim (hidrauličkim) izolacijskim i prozračnim sistemom za energetsku učinkovitost, proizvod koji će poboljšati termičku izolaciju zida i osigurati ispranu izolaciju toplinskih mostova. Prvi osnovni sloj nabacuje se preko površine koja mora biti čista, određene čvrstoće i dovoljno hrapava da bi se omogućila trajna veza osnovnog sloja, a završni sloj treba biti trajno vezan za prvi osnovni sloj. Pročeljna žbuka mora odgovarati po sastavu i debljini izvornoj, treba je završiti glatko zaribanom žbukom i obojiti upojnom bojom mineralnog porijekla čiju boju određuje stručnjak konzervatorskog odjela na poziv investitora. U cijenu uključeni rad i materijal.</t>
  </si>
  <si>
    <t>Izvedba podnožja zgrade visine 40 cm postavom ploča od ekstrudiranog polistirena (XPS) debljine 10 cm, sa tankoslojnom polimer cementnom žbukom debljine 0,5 cm armiranom staklenom alkalnootpornom mrežicom, te završnim vodoodbojnim slojem kao teraplast u granulaciji i boji po odabiru projektanta. Na sjevernom pročelju izolacija se izvodi preko postojećeg kamenog sokla u debljini 6 cm. Kameni sokl za ugradnju izolacije pripremiti žbukanjem grubom žbukom. U cijenu su uključeni svi potrebni pripremni radovi, profili i okapi, te brtvene trake na spoju dijela zida izoliranog XPS-om i dijela zida izoliranog mineralnom vunom. U cijenu uključeni rad i materijal. Obračun po m2.</t>
  </si>
  <si>
    <t>Nabava i montaža krovnih hidroizolacijskih bitumenskih ploča (bitumen u valovitoj ploči debljine 2,2 mm, bitumenska ploča, koja se montira na drvenu podkonstrukciju (razmak letvi max. 37 cm). Ploče su sekundarni pokrov koje služe za daljnju montažu crijepa (kupa kanalica 18-19 cm širine koje se postavljaju direktno na žljebove ploče. Kupe se vežu na ploče pomoću zakački i/ili poliuretanskog ljepila. Obračun po m2. U cijenu uključeni rad i materijal.</t>
  </si>
  <si>
    <t>Dobava i montaža crijepa kupa kanalica dužine 45,5 cm, maksimalne širine 18,7 cm i minimalne širine 14,9 cm te mase 2,66 kg. Kanalice se postavljjaju na ploče u predviđene kanale, te se učvršćuju međusobno pomoću niskoekspandirajuće pjene za bitumenske ploče i zakački. Radovi uključuju crijep, zakačke i niskoekspandirajuću pjenu, te sve ostale fazonske komade. Obračun po m2. U cijenu uključeni rad i materijal.</t>
  </si>
  <si>
    <t>Isporuka i montaža odzračnika u zoni oluka - metalnog češlja u obliku kupa
kanalice za bitumenske ploče za zatvaranje rupa na podkonstrukciji u zoni žlijeba. Materijal oplemenjeni čelik, boja crna. Obračun po m'. U cijenu uključeni rad i materijal.</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</si>
</sst>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_k_n"/>
    <numFmt numFmtId="181" formatCode="#,##0.00\ [$kn-41A];[Red]\-#,##0.00\ [$kn-41A]"/>
    <numFmt numFmtId="182" formatCode="#,##0.00&quot; kn&quot;"/>
    <numFmt numFmtId="183" formatCode="mm/yy"/>
    <numFmt numFmtId="184" formatCode="###,##0.00"/>
    <numFmt numFmtId="185" formatCode="_-* #,##0.00\ _k_n_-;\-* #,##0.00\ _k_n_-;_-* \-??\ _k_n_-;_-@_-"/>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0;[Red]0"/>
    <numFmt numFmtId="192" formatCode="#,##0.00;[Red]#,##0.00"/>
    <numFmt numFmtId="193" formatCode="_-* #,##0.00_-;\-* #,##0.00_-;_-* &quot; &quot;??_-;_-@_-"/>
    <numFmt numFmtId="194" formatCode="[$-41A]d\.\ mmmm\ yyyy\."/>
    <numFmt numFmtId="195" formatCode="#,##0.00\ &quot;kn&quot;"/>
  </numFmts>
  <fonts count="103">
    <font>
      <sz val="10"/>
      <name val="Dutch-Normal"/>
      <family val="0"/>
    </font>
    <font>
      <sz val="10"/>
      <name val="Arial"/>
      <family val="0"/>
    </font>
    <font>
      <sz val="10"/>
      <color indexed="10"/>
      <name val="Dutch-Normal"/>
      <family val="0"/>
    </font>
    <font>
      <b/>
      <sz val="10"/>
      <name val="Dutch-Normal"/>
      <family val="0"/>
    </font>
    <font>
      <b/>
      <sz val="10"/>
      <color indexed="10"/>
      <name val="Dutch-Normal"/>
      <family val="0"/>
    </font>
    <font>
      <sz val="10"/>
      <color indexed="62"/>
      <name val="Dutch-Normal"/>
      <family val="0"/>
    </font>
    <font>
      <b/>
      <u val="single"/>
      <sz val="10"/>
      <name val="Dutch-Normal"/>
      <family val="0"/>
    </font>
    <font>
      <u val="single"/>
      <sz val="10"/>
      <name val="Dutch-Normal"/>
      <family val="0"/>
    </font>
    <font>
      <b/>
      <sz val="10"/>
      <color indexed="18"/>
      <name val="Dutch-Normal"/>
      <family val="0"/>
    </font>
    <font>
      <sz val="8"/>
      <name val="Dutch-Normal"/>
      <family val="0"/>
    </font>
    <font>
      <sz val="10"/>
      <color indexed="10"/>
      <name val="Arial"/>
      <family val="2"/>
    </font>
    <font>
      <sz val="10"/>
      <name val="Helv"/>
      <family val="0"/>
    </font>
    <font>
      <sz val="10"/>
      <name val="Sun DRACO"/>
      <family val="3"/>
    </font>
    <font>
      <u val="single"/>
      <sz val="10"/>
      <color indexed="12"/>
      <name val="Arial"/>
      <family val="2"/>
    </font>
    <font>
      <sz val="11"/>
      <color indexed="8"/>
      <name val="Calibri"/>
      <family val="2"/>
    </font>
    <font>
      <sz val="10"/>
      <color indexed="8"/>
      <name val="Arial"/>
      <family val="2"/>
    </font>
    <font>
      <sz val="11"/>
      <name val="Arial"/>
      <family val="2"/>
    </font>
    <font>
      <b/>
      <sz val="10"/>
      <name val="Arial"/>
      <family val="2"/>
    </font>
    <font>
      <sz val="10"/>
      <name val="CRO_Swiss-Normal"/>
      <family val="0"/>
    </font>
    <font>
      <b/>
      <u val="single"/>
      <sz val="10"/>
      <name val="Arial"/>
      <family val="2"/>
    </font>
    <font>
      <b/>
      <sz val="11"/>
      <name val="Arial"/>
      <family val="2"/>
    </font>
    <font>
      <sz val="10"/>
      <color indexed="62"/>
      <name val="Arial"/>
      <family val="2"/>
    </font>
    <font>
      <u val="single"/>
      <sz val="10"/>
      <name val="Arial"/>
      <family val="2"/>
    </font>
    <font>
      <b/>
      <sz val="10"/>
      <color indexed="18"/>
      <name val="Arial"/>
      <family val="2"/>
    </font>
    <font>
      <b/>
      <sz val="10"/>
      <color indexed="10"/>
      <name val="Arial"/>
      <family val="2"/>
    </font>
    <font>
      <i/>
      <sz val="10"/>
      <name val="Arial"/>
      <family val="2"/>
    </font>
    <font>
      <sz val="10"/>
      <name val="Arial CE"/>
      <family val="0"/>
    </font>
    <font>
      <b/>
      <sz val="10"/>
      <name val="Arial CE"/>
      <family val="0"/>
    </font>
    <font>
      <sz val="10"/>
      <name val="Verdana"/>
      <family val="2"/>
    </font>
    <font>
      <sz val="10"/>
      <color indexed="10"/>
      <name val="Verdana"/>
      <family val="2"/>
    </font>
    <font>
      <sz val="10"/>
      <color indexed="8"/>
      <name val="Verdana"/>
      <family val="2"/>
    </font>
    <font>
      <b/>
      <sz val="9"/>
      <name val="Arial"/>
      <family val="2"/>
    </font>
    <font>
      <b/>
      <sz val="10"/>
      <name val="CRO_Swiss-Normal"/>
      <family val="0"/>
    </font>
    <font>
      <sz val="9"/>
      <name val="Arial"/>
      <family val="2"/>
    </font>
    <font>
      <sz val="11"/>
      <name val="Times New Roman"/>
      <family val="1"/>
    </font>
    <font>
      <vertAlign val="superscript"/>
      <sz val="10"/>
      <name val="Arial"/>
      <family val="2"/>
    </font>
    <font>
      <sz val="12"/>
      <name val="Arial"/>
      <family val="2"/>
    </font>
    <font>
      <b/>
      <sz val="10.5"/>
      <name val="Arial"/>
      <family val="2"/>
    </font>
    <font>
      <sz val="10.5"/>
      <name val="Arial"/>
      <family val="2"/>
    </font>
    <font>
      <sz val="10"/>
      <name val="Calibri"/>
      <family val="2"/>
    </font>
    <font>
      <sz val="10"/>
      <name val="Times New Roman CE"/>
      <family val="0"/>
    </font>
    <font>
      <vertAlign val="superscript"/>
      <sz val="10"/>
      <name val="Arial CE"/>
      <family val="0"/>
    </font>
    <font>
      <vertAlign val="subscript"/>
      <sz val="10"/>
      <name val="Arial"/>
      <family val="2"/>
    </font>
    <font>
      <b/>
      <sz val="12"/>
      <name val="Arial"/>
      <family val="2"/>
    </font>
    <font>
      <sz val="8"/>
      <name val="Arial"/>
      <family val="2"/>
    </font>
    <font>
      <b/>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utch-Norm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utch-Norm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Dutch-Normal"/>
      <family val="0"/>
    </font>
    <font>
      <sz val="10"/>
      <color indexed="56"/>
      <name val="Arial"/>
      <family val="2"/>
    </font>
    <font>
      <sz val="10"/>
      <color indexed="10"/>
      <name val="Arial CE"/>
      <family val="0"/>
    </font>
    <font>
      <sz val="10"/>
      <color indexed="56"/>
      <name val="Arial CE"/>
      <family val="0"/>
    </font>
    <font>
      <sz val="10"/>
      <color indexed="18"/>
      <name val="Arial"/>
      <family val="2"/>
    </font>
    <font>
      <b/>
      <sz val="10"/>
      <color indexed="56"/>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utch-Norm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utch-Norm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Dutch-Normal"/>
      <family val="0"/>
    </font>
    <font>
      <sz val="10"/>
      <color theme="1"/>
      <name val="Arial"/>
      <family val="2"/>
    </font>
    <font>
      <sz val="10"/>
      <color rgb="FF002060"/>
      <name val="Arial"/>
      <family val="2"/>
    </font>
    <font>
      <sz val="10"/>
      <color rgb="FF000000"/>
      <name val="Arial"/>
      <family val="2"/>
    </font>
    <font>
      <sz val="10"/>
      <color rgb="FFFF0000"/>
      <name val="Dutch-Normal"/>
      <family val="0"/>
    </font>
    <font>
      <b/>
      <sz val="10"/>
      <color rgb="FFFF0000"/>
      <name val="Arial"/>
      <family val="2"/>
    </font>
    <font>
      <sz val="10"/>
      <color rgb="FFFF0000"/>
      <name val="Arial"/>
      <family val="2"/>
    </font>
    <font>
      <sz val="10"/>
      <color rgb="FFFF0000"/>
      <name val="Arial CE"/>
      <family val="0"/>
    </font>
    <font>
      <sz val="10"/>
      <color theme="4"/>
      <name val="Arial"/>
      <family val="2"/>
    </font>
    <font>
      <sz val="10"/>
      <color theme="3" tint="-0.4999699890613556"/>
      <name val="Arial CE"/>
      <family val="0"/>
    </font>
    <font>
      <sz val="10"/>
      <color theme="3" tint="-0.4999699890613556"/>
      <name val="Arial"/>
      <family val="2"/>
    </font>
    <font>
      <sz val="10"/>
      <color theme="3" tint="-0.24997000396251678"/>
      <name val="Arial"/>
      <family val="2"/>
    </font>
    <font>
      <sz val="10"/>
      <color theme="4" tint="-0.24997000396251678"/>
      <name val="Arial"/>
      <family val="2"/>
    </font>
    <font>
      <b/>
      <sz val="10"/>
      <color theme="3" tint="-0.4999699890613556"/>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color indexed="9"/>
      </bottom>
    </border>
    <border>
      <left/>
      <right/>
      <top style="thin">
        <color indexed="9"/>
      </top>
      <bottom/>
    </border>
    <border>
      <left>
        <color indexed="63"/>
      </left>
      <right>
        <color indexed="63"/>
      </right>
      <top>
        <color indexed="63"/>
      </top>
      <bottom style="medium"/>
    </border>
    <border>
      <left style="hair"/>
      <right style="hair"/>
      <top style="hair"/>
      <bottom style="hair"/>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1" fillId="0" borderId="0" applyFill="0" applyBorder="0" applyAlignment="0" applyProtection="0"/>
    <xf numFmtId="41" fontId="1" fillId="0" borderId="0" applyFill="0" applyBorder="0" applyAlignment="0" applyProtection="0"/>
    <xf numFmtId="4" fontId="1" fillId="0" borderId="0">
      <alignment/>
      <protection/>
    </xf>
    <xf numFmtId="4" fontId="1" fillId="0" borderId="0">
      <alignment/>
      <protection/>
    </xf>
    <xf numFmtId="4" fontId="1" fillId="0" borderId="0">
      <alignment/>
      <protection/>
    </xf>
    <xf numFmtId="44" fontId="1" fillId="0" borderId="0" applyFill="0" applyBorder="0" applyAlignment="0" applyProtection="0"/>
    <xf numFmtId="42" fontId="1" fillId="0" borderId="0" applyFill="0" applyBorder="0" applyAlignment="0" applyProtection="0"/>
    <xf numFmtId="0" fontId="14"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1" fillId="0" borderId="0">
      <alignment horizontal="justify" vertical="top" wrapText="1"/>
      <protection/>
    </xf>
    <xf numFmtId="0" fontId="1" fillId="0" borderId="0">
      <alignment horizontal="justify" vertical="top" wrapText="1"/>
      <protection/>
    </xf>
    <xf numFmtId="0" fontId="8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70" fillId="0" borderId="0">
      <alignment/>
      <protection/>
    </xf>
    <xf numFmtId="0" fontId="1" fillId="0" borderId="0">
      <alignment/>
      <protection/>
    </xf>
    <xf numFmtId="0" fontId="1" fillId="0" borderId="0">
      <alignment/>
      <protection/>
    </xf>
    <xf numFmtId="0" fontId="12" fillId="0" borderId="0" applyNumberFormat="0" applyFill="0" applyBorder="0" applyAlignment="0" applyProtection="0"/>
    <xf numFmtId="0" fontId="70" fillId="0" borderId="0">
      <alignment/>
      <protection/>
    </xf>
    <xf numFmtId="0" fontId="18" fillId="0" borderId="0">
      <alignment/>
      <protection/>
    </xf>
    <xf numFmtId="0" fontId="1" fillId="0" borderId="0">
      <alignment/>
      <protection/>
    </xf>
    <xf numFmtId="0" fontId="0" fillId="32" borderId="7" applyNumberFormat="0" applyFont="0" applyAlignment="0" applyProtection="0"/>
    <xf numFmtId="0" fontId="1" fillId="0" borderId="0">
      <alignment/>
      <protection/>
    </xf>
    <xf numFmtId="0" fontId="85" fillId="27" borderId="8" applyNumberFormat="0" applyAlignment="0" applyProtection="0"/>
    <xf numFmtId="9" fontId="1" fillId="0" borderId="0" applyFill="0" applyBorder="0" applyAlignment="0" applyProtection="0"/>
    <xf numFmtId="0" fontId="11" fillId="0" borderId="0">
      <alignmen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82">
    <xf numFmtId="0" fontId="0" fillId="0" borderId="0" xfId="0" applyAlignment="1">
      <alignment/>
    </xf>
    <xf numFmtId="0" fontId="0" fillId="0" borderId="0" xfId="0" applyFont="1" applyAlignment="1">
      <alignment horizontal="center" vertical="top"/>
    </xf>
    <xf numFmtId="0" fontId="0" fillId="0" borderId="0" xfId="0" applyFont="1" applyAlignment="1">
      <alignment horizontal="justify"/>
    </xf>
    <xf numFmtId="4"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horizontal="justify"/>
    </xf>
    <xf numFmtId="0" fontId="3" fillId="0" borderId="0" xfId="0" applyFont="1" applyAlignment="1">
      <alignment horizontal="center" vertical="top"/>
    </xf>
    <xf numFmtId="0" fontId="3" fillId="0" borderId="0" xfId="0" applyFont="1" applyAlignment="1">
      <alignment horizontal="justify" vertical="center" wrapText="1"/>
    </xf>
    <xf numFmtId="4" fontId="0" fillId="0" borderId="0" xfId="0" applyNumberFormat="1" applyFont="1" applyBorder="1" applyAlignment="1">
      <alignment/>
    </xf>
    <xf numFmtId="4" fontId="2" fillId="0" borderId="0" xfId="0" applyNumberFormat="1" applyFont="1" applyAlignment="1">
      <alignment/>
    </xf>
    <xf numFmtId="0" fontId="0" fillId="0" borderId="0" xfId="0" applyFont="1" applyBorder="1" applyAlignment="1">
      <alignment/>
    </xf>
    <xf numFmtId="0" fontId="3" fillId="0" borderId="0" xfId="0" applyFont="1" applyBorder="1" applyAlignment="1">
      <alignment horizontal="center" vertical="top"/>
    </xf>
    <xf numFmtId="0" fontId="2" fillId="0" borderId="0" xfId="0" applyFont="1" applyBorder="1" applyAlignment="1">
      <alignment/>
    </xf>
    <xf numFmtId="4" fontId="2" fillId="0" borderId="0" xfId="0" applyNumberFormat="1" applyFont="1" applyBorder="1" applyAlignment="1">
      <alignment/>
    </xf>
    <xf numFmtId="0" fontId="3" fillId="0" borderId="0" xfId="0" applyFont="1" applyBorder="1" applyAlignment="1">
      <alignment horizontal="justify" vertical="top" wrapText="1"/>
    </xf>
    <xf numFmtId="4" fontId="3" fillId="0" borderId="0" xfId="0" applyNumberFormat="1" applyFont="1" applyBorder="1" applyAlignment="1">
      <alignment/>
    </xf>
    <xf numFmtId="0" fontId="0" fillId="0" borderId="0" xfId="0" applyFont="1" applyBorder="1" applyAlignment="1">
      <alignment horizontal="justify" vertical="top" wrapText="1"/>
    </xf>
    <xf numFmtId="0" fontId="3" fillId="0" borderId="0" xfId="0" applyFont="1" applyAlignment="1">
      <alignment horizontal="justify" vertical="top" wrapText="1"/>
    </xf>
    <xf numFmtId="0" fontId="0" fillId="0" borderId="0" xfId="0" applyFont="1" applyBorder="1" applyAlignment="1">
      <alignment horizontal="center" vertical="top"/>
    </xf>
    <xf numFmtId="4" fontId="3" fillId="0" borderId="0" xfId="0" applyNumberFormat="1" applyFont="1" applyAlignment="1">
      <alignment/>
    </xf>
    <xf numFmtId="0" fontId="3" fillId="0" borderId="0" xfId="0" applyFont="1" applyBorder="1" applyAlignment="1">
      <alignment horizontal="justify" vertical="center" wrapText="1"/>
    </xf>
    <xf numFmtId="4" fontId="5" fillId="0" borderId="0" xfId="0" applyNumberFormat="1" applyFont="1" applyAlignment="1">
      <alignment/>
    </xf>
    <xf numFmtId="0" fontId="6" fillId="0" borderId="0" xfId="0" applyFont="1" applyBorder="1" applyAlignment="1">
      <alignment horizontal="justify" vertical="top" wrapText="1"/>
    </xf>
    <xf numFmtId="4" fontId="7" fillId="0" borderId="0" xfId="0" applyNumberFormat="1" applyFont="1" applyBorder="1" applyAlignment="1">
      <alignment/>
    </xf>
    <xf numFmtId="4" fontId="6" fillId="0" borderId="0" xfId="0" applyNumberFormat="1" applyFont="1" applyBorder="1" applyAlignment="1">
      <alignment/>
    </xf>
    <xf numFmtId="0" fontId="8" fillId="0" borderId="0" xfId="0" applyFont="1" applyBorder="1" applyAlignment="1">
      <alignment horizontal="justify" vertical="top" wrapText="1"/>
    </xf>
    <xf numFmtId="4" fontId="8" fillId="0" borderId="0" xfId="0" applyNumberFormat="1" applyFont="1" applyBorder="1" applyAlignment="1">
      <alignment/>
    </xf>
    <xf numFmtId="4" fontId="4" fillId="0" borderId="0" xfId="0" applyNumberFormat="1" applyFont="1" applyBorder="1" applyAlignment="1">
      <alignment/>
    </xf>
    <xf numFmtId="0" fontId="0" fillId="0" borderId="0" xfId="0" applyFont="1" applyBorder="1" applyAlignment="1">
      <alignment horizontal="justify"/>
    </xf>
    <xf numFmtId="0" fontId="3" fillId="0" borderId="0" xfId="0" applyFont="1" applyBorder="1" applyAlignment="1">
      <alignment horizontal="justify"/>
    </xf>
    <xf numFmtId="0" fontId="3" fillId="0" borderId="10" xfId="0" applyFont="1" applyBorder="1" applyAlignment="1">
      <alignment horizontal="justify" vertical="top" wrapText="1"/>
    </xf>
    <xf numFmtId="4" fontId="3" fillId="0" borderId="10" xfId="0" applyNumberFormat="1" applyFont="1" applyBorder="1" applyAlignment="1">
      <alignment/>
    </xf>
    <xf numFmtId="4" fontId="0" fillId="0" borderId="10" xfId="0" applyNumberFormat="1" applyFont="1" applyBorder="1" applyAlignment="1">
      <alignment/>
    </xf>
    <xf numFmtId="4" fontId="3" fillId="0" borderId="11" xfId="0" applyNumberFormat="1" applyFont="1" applyBorder="1" applyAlignment="1">
      <alignment/>
    </xf>
    <xf numFmtId="4" fontId="0" fillId="33" borderId="0" xfId="0" applyNumberFormat="1" applyFont="1" applyFill="1" applyAlignment="1">
      <alignment/>
    </xf>
    <xf numFmtId="4" fontId="89" fillId="0" borderId="0" xfId="0" applyNumberFormat="1" applyFont="1" applyAlignment="1">
      <alignment/>
    </xf>
    <xf numFmtId="0" fontId="89" fillId="0" borderId="0" xfId="0" applyFont="1" applyAlignment="1">
      <alignment horizontal="center" vertical="top"/>
    </xf>
    <xf numFmtId="0" fontId="89" fillId="0" borderId="0" xfId="0" applyFont="1" applyAlignment="1">
      <alignment horizontal="justify"/>
    </xf>
    <xf numFmtId="0" fontId="89" fillId="0" borderId="0" xfId="0" applyFont="1" applyBorder="1" applyAlignment="1">
      <alignment/>
    </xf>
    <xf numFmtId="4" fontId="89" fillId="0" borderId="0" xfId="0" applyNumberFormat="1" applyFont="1" applyBorder="1" applyAlignment="1">
      <alignment/>
    </xf>
    <xf numFmtId="0" fontId="89" fillId="0" borderId="0" xfId="0" applyFont="1" applyAlignment="1">
      <alignment/>
    </xf>
    <xf numFmtId="0" fontId="89" fillId="0" borderId="0" xfId="0" applyFont="1" applyBorder="1" applyAlignment="1">
      <alignment horizontal="center" vertical="top"/>
    </xf>
    <xf numFmtId="0" fontId="89" fillId="0" borderId="0" xfId="0" applyFont="1" applyBorder="1" applyAlignment="1">
      <alignment horizontal="justify" vertical="top" wrapText="1"/>
    </xf>
    <xf numFmtId="0" fontId="89" fillId="0" borderId="0" xfId="0" applyFont="1" applyBorder="1" applyAlignment="1">
      <alignment horizontal="justify"/>
    </xf>
    <xf numFmtId="0" fontId="1" fillId="0" borderId="0" xfId="0" applyNumberFormat="1"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4" fontId="0" fillId="0" borderId="11" xfId="0" applyNumberFormat="1" applyFont="1" applyBorder="1" applyAlignment="1">
      <alignment/>
    </xf>
    <xf numFmtId="0" fontId="3" fillId="0" borderId="11" xfId="0" applyFont="1" applyBorder="1" applyAlignment="1">
      <alignment horizontal="justify" vertical="top" wrapText="1"/>
    </xf>
    <xf numFmtId="0" fontId="1" fillId="0" borderId="0" xfId="0" applyFont="1" applyAlignment="1">
      <alignment horizontal="center" vertical="top" wrapText="1"/>
    </xf>
    <xf numFmtId="0" fontId="1" fillId="0" borderId="0" xfId="0" applyFont="1" applyAlignment="1">
      <alignment horizontal="right" vertical="top" wrapText="1"/>
    </xf>
    <xf numFmtId="0" fontId="3" fillId="0" borderId="0" xfId="0" applyFont="1" applyAlignment="1">
      <alignment horizontal="center" vertical="top" wrapText="1"/>
    </xf>
    <xf numFmtId="0" fontId="3" fillId="0" borderId="0" xfId="0" applyFont="1" applyBorder="1" applyAlignment="1">
      <alignment horizontal="center" vertical="center" wrapText="1"/>
    </xf>
    <xf numFmtId="0" fontId="1" fillId="0" borderId="0" xfId="0" applyFont="1" applyBorder="1" applyAlignment="1">
      <alignment horizontal="justify" vertical="top" wrapText="1"/>
    </xf>
    <xf numFmtId="0" fontId="3" fillId="0" borderId="0" xfId="0" applyFont="1" applyAlignment="1">
      <alignment horizontal="left" vertical="top"/>
    </xf>
    <xf numFmtId="4" fontId="1" fillId="0" borderId="0" xfId="66" applyNumberFormat="1" applyFont="1">
      <alignment/>
      <protection/>
    </xf>
    <xf numFmtId="0" fontId="16" fillId="0" borderId="0" xfId="0" applyNumberFormat="1" applyFont="1" applyFill="1" applyAlignment="1">
      <alignment horizontal="justify" vertical="top" wrapText="1"/>
    </xf>
    <xf numFmtId="0" fontId="20" fillId="0" borderId="0" xfId="0" applyNumberFormat="1" applyFont="1" applyFill="1" applyBorder="1" applyAlignment="1">
      <alignment horizontal="justify" vertical="top" wrapText="1"/>
    </xf>
    <xf numFmtId="0" fontId="17" fillId="0" borderId="0" xfId="0" applyFont="1" applyAlignment="1">
      <alignment horizontal="center" vertical="top" wrapText="1"/>
    </xf>
    <xf numFmtId="0" fontId="17" fillId="0" borderId="0" xfId="0" applyFont="1" applyAlignment="1">
      <alignment horizontal="justify" vertical="center" wrapText="1"/>
    </xf>
    <xf numFmtId="4" fontId="1" fillId="0" borderId="0" xfId="0" applyNumberFormat="1" applyFont="1" applyAlignment="1">
      <alignment/>
    </xf>
    <xf numFmtId="0" fontId="1" fillId="0" borderId="0" xfId="0" applyFont="1" applyAlignment="1">
      <alignment/>
    </xf>
    <xf numFmtId="0" fontId="10" fillId="0" borderId="0" xfId="0" applyFont="1" applyAlignment="1">
      <alignment/>
    </xf>
    <xf numFmtId="0" fontId="1" fillId="0" borderId="0" xfId="0" applyFont="1" applyAlignment="1">
      <alignment horizontal="center" vertical="top"/>
    </xf>
    <xf numFmtId="0" fontId="1" fillId="0" borderId="0" xfId="0" applyFont="1" applyAlignment="1">
      <alignment horizontal="justify"/>
    </xf>
    <xf numFmtId="4" fontId="1" fillId="0" borderId="0" xfId="49" applyNumberFormat="1" applyFont="1" applyAlignment="1">
      <alignment vertical="top"/>
      <protection/>
    </xf>
    <xf numFmtId="4" fontId="10" fillId="0" borderId="0" xfId="49" applyNumberFormat="1" applyFont="1" applyAlignment="1">
      <alignment vertical="top"/>
      <protection/>
    </xf>
    <xf numFmtId="0" fontId="10" fillId="0" borderId="0" xfId="49" applyFont="1" applyAlignment="1">
      <alignment horizontal="center" vertical="top" wrapText="1"/>
      <protection/>
    </xf>
    <xf numFmtId="0" fontId="1" fillId="0" borderId="0" xfId="0" applyFont="1" applyAlignment="1">
      <alignment horizontal="right" vertical="top"/>
    </xf>
    <xf numFmtId="0" fontId="1" fillId="0" borderId="0" xfId="65" applyFont="1">
      <alignment/>
      <protection/>
    </xf>
    <xf numFmtId="0" fontId="15" fillId="0" borderId="0" xfId="49" applyFont="1" applyAlignment="1">
      <alignment horizontal="center" vertical="top"/>
      <protection/>
    </xf>
    <xf numFmtId="0" fontId="1" fillId="0" borderId="0" xfId="49" applyFont="1" applyAlignment="1">
      <alignment horizontal="center" vertical="top" wrapText="1"/>
      <protection/>
    </xf>
    <xf numFmtId="0" fontId="17" fillId="0" borderId="0" xfId="0" applyFont="1" applyAlignment="1">
      <alignment horizontal="justify"/>
    </xf>
    <xf numFmtId="0" fontId="17" fillId="0" borderId="0" xfId="0" applyFont="1" applyAlignment="1">
      <alignment horizontal="center" vertical="top"/>
    </xf>
    <xf numFmtId="0" fontId="1" fillId="0" borderId="0" xfId="0" applyFont="1" applyAlignment="1">
      <alignment horizontal="justify" vertical="center" wrapText="1"/>
    </xf>
    <xf numFmtId="4" fontId="1" fillId="0" borderId="0" xfId="0" applyNumberFormat="1" applyFont="1" applyBorder="1" applyAlignment="1">
      <alignment/>
    </xf>
    <xf numFmtId="0" fontId="1" fillId="0" borderId="0" xfId="0" applyFont="1" applyAlignment="1">
      <alignment horizontal="justify" vertical="top"/>
    </xf>
    <xf numFmtId="4" fontId="1" fillId="0" borderId="0" xfId="0" applyNumberFormat="1" applyFont="1" applyAlignment="1">
      <alignment/>
    </xf>
    <xf numFmtId="4" fontId="1" fillId="0" borderId="0" xfId="0" applyNumberFormat="1" applyFont="1" applyAlignment="1">
      <alignment horizontal="right"/>
    </xf>
    <xf numFmtId="4" fontId="10" fillId="0" borderId="0" xfId="0" applyNumberFormat="1" applyFont="1" applyAlignment="1">
      <alignment/>
    </xf>
    <xf numFmtId="0" fontId="1" fillId="0" borderId="0" xfId="0" applyFont="1" applyBorder="1" applyAlignment="1">
      <alignment horizontal="left" vertical="top" wrapText="1"/>
    </xf>
    <xf numFmtId="4" fontId="1" fillId="0" borderId="0" xfId="0" applyNumberFormat="1" applyFont="1" applyBorder="1" applyAlignment="1">
      <alignment vertical="top"/>
    </xf>
    <xf numFmtId="0" fontId="1" fillId="0" borderId="0" xfId="0" applyFont="1" applyBorder="1" applyAlignment="1">
      <alignment/>
    </xf>
    <xf numFmtId="0" fontId="1" fillId="0" borderId="0" xfId="0" applyFont="1" applyFill="1" applyAlignment="1">
      <alignment horizontal="left" vertical="center" wrapText="1"/>
    </xf>
    <xf numFmtId="0" fontId="1" fillId="0" borderId="0" xfId="0" applyFont="1" applyBorder="1" applyAlignment="1">
      <alignment horizontal="right" vertical="top" wrapText="1"/>
    </xf>
    <xf numFmtId="0" fontId="1" fillId="0" borderId="0" xfId="0" applyFont="1" applyAlignment="1">
      <alignment horizontal="left" vertical="top"/>
    </xf>
    <xf numFmtId="4" fontId="1" fillId="0" borderId="0" xfId="0" applyNumberFormat="1" applyFont="1" applyFill="1" applyAlignment="1">
      <alignment/>
    </xf>
    <xf numFmtId="0" fontId="1" fillId="0" borderId="0" xfId="0" applyFont="1" applyFill="1" applyAlignment="1">
      <alignment horizontal="center" vertical="top"/>
    </xf>
    <xf numFmtId="0" fontId="1" fillId="0" borderId="0" xfId="0" applyFont="1" applyFill="1" applyBorder="1" applyAlignment="1">
      <alignment horizontal="right" vertical="top" wrapText="1"/>
    </xf>
    <xf numFmtId="4" fontId="1" fillId="0" borderId="0" xfId="0" applyNumberFormat="1" applyFont="1" applyFill="1" applyBorder="1" applyAlignment="1">
      <alignment/>
    </xf>
    <xf numFmtId="0" fontId="1" fillId="0" borderId="0" xfId="0" applyFont="1" applyFill="1" applyAlignment="1">
      <alignment/>
    </xf>
    <xf numFmtId="0" fontId="10" fillId="0" borderId="0" xfId="0" applyFont="1" applyBorder="1" applyAlignment="1">
      <alignment/>
    </xf>
    <xf numFmtId="0" fontId="1" fillId="0" borderId="0" xfId="0" applyFont="1" applyBorder="1" applyAlignment="1">
      <alignment horizontal="center" vertical="top"/>
    </xf>
    <xf numFmtId="0" fontId="17" fillId="0" borderId="10" xfId="0" applyFont="1" applyBorder="1" applyAlignment="1">
      <alignment horizontal="justify" vertical="top" wrapText="1"/>
    </xf>
    <xf numFmtId="4" fontId="17" fillId="0" borderId="10" xfId="0" applyNumberFormat="1" applyFont="1" applyBorder="1" applyAlignment="1">
      <alignment/>
    </xf>
    <xf numFmtId="0" fontId="17" fillId="0" borderId="0" xfId="0" applyFont="1" applyAlignment="1">
      <alignment horizontal="justify" vertical="top" wrapText="1"/>
    </xf>
    <xf numFmtId="0" fontId="1" fillId="0" borderId="0" xfId="0" applyFont="1" applyAlignment="1" applyProtection="1">
      <alignment horizontal="justify" vertical="justify" wrapText="1"/>
      <protection locked="0"/>
    </xf>
    <xf numFmtId="0" fontId="1" fillId="0" borderId="0" xfId="0" applyFont="1" applyAlignment="1" applyProtection="1">
      <alignment horizontal="right" vertical="justify" wrapText="1"/>
      <protection locked="0"/>
    </xf>
    <xf numFmtId="0" fontId="1" fillId="0" borderId="0" xfId="0" applyFont="1" applyFill="1" applyAlignment="1">
      <alignment horizontal="justify" vertical="top" wrapText="1"/>
    </xf>
    <xf numFmtId="4" fontId="90" fillId="0" borderId="0" xfId="0" applyNumberFormat="1" applyFont="1" applyAlignment="1">
      <alignment/>
    </xf>
    <xf numFmtId="0" fontId="1" fillId="0" borderId="0" xfId="0" applyFont="1" applyFill="1" applyBorder="1" applyAlignment="1">
      <alignment horizontal="justify" vertical="top" wrapText="1"/>
    </xf>
    <xf numFmtId="0" fontId="17" fillId="0" borderId="0" xfId="0" applyFont="1" applyBorder="1" applyAlignment="1">
      <alignment horizontal="center" vertical="top"/>
    </xf>
    <xf numFmtId="4" fontId="1" fillId="0" borderId="10" xfId="0" applyNumberFormat="1" applyFont="1" applyBorder="1" applyAlignment="1">
      <alignment/>
    </xf>
    <xf numFmtId="0" fontId="17" fillId="0" borderId="0" xfId="0" applyFont="1" applyBorder="1" applyAlignment="1">
      <alignment horizontal="justify" vertical="top" wrapText="1"/>
    </xf>
    <xf numFmtId="4" fontId="17" fillId="0" borderId="0" xfId="0" applyNumberFormat="1" applyFont="1" applyBorder="1" applyAlignment="1">
      <alignment/>
    </xf>
    <xf numFmtId="4" fontId="10" fillId="0" borderId="0" xfId="0" applyNumberFormat="1" applyFont="1" applyBorder="1" applyAlignment="1">
      <alignment/>
    </xf>
    <xf numFmtId="4" fontId="17" fillId="0" borderId="0" xfId="0" applyNumberFormat="1" applyFont="1" applyAlignment="1">
      <alignment/>
    </xf>
    <xf numFmtId="0" fontId="1" fillId="0" borderId="0" xfId="0" applyFont="1" applyBorder="1" applyAlignment="1">
      <alignment horizontal="center" vertical="top" wrapText="1"/>
    </xf>
    <xf numFmtId="4" fontId="1" fillId="0" borderId="0" xfId="0" applyNumberFormat="1" applyFont="1" applyAlignment="1">
      <alignment horizontal="right" wrapText="1"/>
    </xf>
    <xf numFmtId="4" fontId="1" fillId="0" borderId="0" xfId="0" applyNumberFormat="1" applyFont="1" applyBorder="1" applyAlignment="1">
      <alignment horizontal="right" wrapText="1"/>
    </xf>
    <xf numFmtId="0" fontId="1" fillId="34" borderId="0" xfId="0" applyFont="1" applyFill="1" applyAlignment="1">
      <alignment/>
    </xf>
    <xf numFmtId="0" fontId="17" fillId="0" borderId="0" xfId="0" applyFont="1" applyBorder="1" applyAlignment="1">
      <alignment horizontal="justify" vertical="center" wrapText="1"/>
    </xf>
    <xf numFmtId="0" fontId="17" fillId="0" borderId="0" xfId="0" applyFont="1" applyBorder="1" applyAlignment="1">
      <alignment horizontal="center" vertical="center" wrapText="1"/>
    </xf>
    <xf numFmtId="4" fontId="21" fillId="0" borderId="0" xfId="0" applyNumberFormat="1" applyFont="1" applyAlignment="1">
      <alignment/>
    </xf>
    <xf numFmtId="0" fontId="17" fillId="0" borderId="0" xfId="0" applyFont="1" applyAlignment="1">
      <alignment horizontal="left" vertical="top"/>
    </xf>
    <xf numFmtId="0" fontId="17" fillId="0" borderId="0" xfId="0" applyFont="1" applyAlignment="1">
      <alignment horizontal="left" vertical="top" wrapText="1"/>
    </xf>
    <xf numFmtId="0" fontId="17" fillId="0" borderId="11" xfId="0" applyFont="1" applyBorder="1" applyAlignment="1">
      <alignment horizontal="justify" vertical="top" wrapText="1"/>
    </xf>
    <xf numFmtId="4" fontId="1" fillId="0" borderId="11" xfId="0" applyNumberFormat="1" applyFont="1" applyBorder="1" applyAlignment="1">
      <alignment/>
    </xf>
    <xf numFmtId="4" fontId="17" fillId="0" borderId="11" xfId="0" applyNumberFormat="1" applyFont="1" applyBorder="1" applyAlignment="1">
      <alignment/>
    </xf>
    <xf numFmtId="0" fontId="19" fillId="0" borderId="0" xfId="0" applyFont="1" applyBorder="1" applyAlignment="1">
      <alignment horizontal="justify" vertical="top" wrapText="1"/>
    </xf>
    <xf numFmtId="4" fontId="22" fillId="0" borderId="0" xfId="0" applyNumberFormat="1" applyFont="1" applyBorder="1" applyAlignment="1">
      <alignment/>
    </xf>
    <xf numFmtId="4" fontId="19" fillId="0" borderId="0" xfId="0" applyNumberFormat="1" applyFont="1" applyBorder="1" applyAlignment="1">
      <alignment/>
    </xf>
    <xf numFmtId="4" fontId="23" fillId="0" borderId="0" xfId="0" applyNumberFormat="1" applyFont="1" applyBorder="1" applyAlignment="1">
      <alignment/>
    </xf>
    <xf numFmtId="0" fontId="1" fillId="0" borderId="0" xfId="0" applyFont="1" applyBorder="1" applyAlignment="1">
      <alignment horizontal="justify"/>
    </xf>
    <xf numFmtId="0" fontId="17" fillId="0" borderId="0" xfId="0" applyFont="1" applyBorder="1" applyAlignment="1">
      <alignment horizontal="justify"/>
    </xf>
    <xf numFmtId="4" fontId="24" fillId="0" borderId="0" xfId="0" applyNumberFormat="1" applyFont="1" applyBorder="1" applyAlignment="1">
      <alignment/>
    </xf>
    <xf numFmtId="0" fontId="90" fillId="0" borderId="0" xfId="0" applyFont="1" applyAlignment="1">
      <alignment horizontal="center" vertical="top"/>
    </xf>
    <xf numFmtId="0" fontId="90" fillId="0" borderId="0" xfId="0" applyFont="1" applyBorder="1" applyAlignment="1">
      <alignment/>
    </xf>
    <xf numFmtId="4" fontId="90" fillId="0" borderId="0" xfId="0" applyNumberFormat="1" applyFont="1" applyBorder="1" applyAlignment="1">
      <alignment/>
    </xf>
    <xf numFmtId="0" fontId="90" fillId="0" borderId="0" xfId="0" applyFont="1" applyAlignment="1">
      <alignment/>
    </xf>
    <xf numFmtId="0" fontId="90" fillId="0" borderId="0" xfId="0" applyFont="1" applyBorder="1" applyAlignment="1">
      <alignment horizontal="center" vertical="top"/>
    </xf>
    <xf numFmtId="0" fontId="1" fillId="0" borderId="0" xfId="49" applyFont="1" applyBorder="1" applyAlignment="1">
      <alignment horizontal="justify" vertical="top" wrapText="1"/>
      <protection/>
    </xf>
    <xf numFmtId="0" fontId="1" fillId="0" borderId="0" xfId="65">
      <alignment/>
      <protection/>
    </xf>
    <xf numFmtId="4" fontId="1" fillId="0" borderId="0" xfId="49" applyNumberFormat="1" applyFont="1">
      <alignment/>
      <protection/>
    </xf>
    <xf numFmtId="4" fontId="1" fillId="0" borderId="0" xfId="49" applyNumberFormat="1" applyFont="1" applyAlignment="1">
      <alignment horizontal="right"/>
      <protection/>
    </xf>
    <xf numFmtId="0" fontId="1" fillId="0" borderId="0" xfId="49" applyFont="1" applyAlignment="1">
      <alignment horizontal="left" vertical="top" wrapText="1"/>
      <protection/>
    </xf>
    <xf numFmtId="0" fontId="1" fillId="0" borderId="0" xfId="49" applyFont="1" applyAlignment="1">
      <alignment horizontal="justify" vertical="top"/>
      <protection/>
    </xf>
    <xf numFmtId="0" fontId="1" fillId="0" borderId="0" xfId="49" applyFont="1" applyAlignment="1">
      <alignment horizontal="right" vertical="top"/>
      <protection/>
    </xf>
    <xf numFmtId="49" fontId="15" fillId="0" borderId="0" xfId="49" applyNumberFormat="1" applyFont="1" applyAlignment="1">
      <alignment horizontal="center" vertical="top"/>
      <protection/>
    </xf>
    <xf numFmtId="0" fontId="1" fillId="0" borderId="0" xfId="49" applyFont="1" applyAlignment="1">
      <alignment horizontal="right" vertical="top" wrapText="1"/>
      <protection/>
    </xf>
    <xf numFmtId="0" fontId="1" fillId="0" borderId="0" xfId="49" applyFont="1" applyAlignment="1">
      <alignment horizontal="justify" vertical="top" wrapText="1"/>
      <protection/>
    </xf>
    <xf numFmtId="0" fontId="25" fillId="0" borderId="0" xfId="49" applyFont="1" applyAlignment="1">
      <alignment horizontal="justify" vertical="top" wrapText="1"/>
      <protection/>
    </xf>
    <xf numFmtId="0" fontId="1" fillId="0" borderId="0" xfId="49" applyFont="1" applyFill="1" applyAlignment="1">
      <alignment horizontal="justify" vertical="top" wrapText="1"/>
      <protection/>
    </xf>
    <xf numFmtId="0" fontId="1" fillId="0" borderId="0" xfId="49" applyFont="1" applyFill="1" applyBorder="1" applyAlignment="1">
      <alignment horizontal="justify" vertical="top" wrapText="1"/>
      <protection/>
    </xf>
    <xf numFmtId="4" fontId="1" fillId="0" borderId="0" xfId="49" applyNumberFormat="1" applyFont="1" applyBorder="1">
      <alignment/>
      <protection/>
    </xf>
    <xf numFmtId="4" fontId="17" fillId="0" borderId="0" xfId="49" applyNumberFormat="1" applyFont="1" applyBorder="1" applyAlignment="1">
      <alignment horizontal="center" vertical="center"/>
      <protection/>
    </xf>
    <xf numFmtId="4" fontId="1" fillId="0" borderId="0" xfId="49" applyNumberFormat="1" applyFont="1" applyBorder="1" applyAlignment="1">
      <alignment horizontal="right"/>
      <protection/>
    </xf>
    <xf numFmtId="0" fontId="25" fillId="0" borderId="0" xfId="49" applyFont="1" applyFill="1" applyBorder="1" applyAlignment="1">
      <alignment vertical="top" wrapText="1"/>
      <protection/>
    </xf>
    <xf numFmtId="0" fontId="17" fillId="0" borderId="0" xfId="49" applyFont="1" applyAlignment="1">
      <alignment horizontal="left" vertical="top" wrapText="1"/>
      <protection/>
    </xf>
    <xf numFmtId="4" fontId="1" fillId="0" borderId="0" xfId="65" applyNumberFormat="1" applyFont="1">
      <alignment/>
      <protection/>
    </xf>
    <xf numFmtId="4" fontId="1" fillId="0" borderId="0" xfId="65" applyNumberFormat="1" applyFont="1" applyAlignment="1">
      <alignment horizontal="right"/>
      <protection/>
    </xf>
    <xf numFmtId="0" fontId="17" fillId="0" borderId="0" xfId="65" applyFont="1" applyBorder="1" applyAlignment="1">
      <alignment horizontal="justify" vertical="top" wrapText="1"/>
      <protection/>
    </xf>
    <xf numFmtId="0" fontId="1" fillId="0" borderId="0" xfId="65" applyFont="1" applyBorder="1" applyAlignment="1">
      <alignment horizontal="justify" vertical="top" wrapText="1"/>
      <protection/>
    </xf>
    <xf numFmtId="0" fontId="1" fillId="0" borderId="0" xfId="65" applyFont="1" applyBorder="1" applyAlignment="1">
      <alignment horizontal="justify"/>
      <protection/>
    </xf>
    <xf numFmtId="0" fontId="1" fillId="0" borderId="0" xfId="65" applyFont="1" applyAlignment="1">
      <alignment horizontal="right"/>
      <protection/>
    </xf>
    <xf numFmtId="0" fontId="1" fillId="0" borderId="0" xfId="65" applyFont="1" applyAlignment="1">
      <alignment horizontal="center" vertical="justify"/>
      <protection/>
    </xf>
    <xf numFmtId="0" fontId="17" fillId="0" borderId="0" xfId="65" applyFont="1" applyBorder="1" applyAlignment="1">
      <alignment horizontal="center" vertical="top" wrapText="1"/>
      <protection/>
    </xf>
    <xf numFmtId="0" fontId="1" fillId="0" borderId="0" xfId="65" applyFont="1" applyBorder="1" applyAlignment="1">
      <alignment horizontal="justify" vertical="top"/>
      <protection/>
    </xf>
    <xf numFmtId="0" fontId="1" fillId="0" borderId="0" xfId="65" applyFont="1" applyBorder="1" applyAlignment="1">
      <alignment horizontal="center" vertical="top" wrapText="1"/>
      <protection/>
    </xf>
    <xf numFmtId="0" fontId="1" fillId="0" borderId="0" xfId="0" applyNumberFormat="1" applyFont="1" applyAlignment="1">
      <alignment horizontal="center" vertical="top" wrapText="1"/>
    </xf>
    <xf numFmtId="0" fontId="1" fillId="0" borderId="0" xfId="0" applyNumberFormat="1" applyFont="1" applyFill="1" applyAlignment="1">
      <alignment horizontal="justify" vertical="top" wrapText="1"/>
    </xf>
    <xf numFmtId="0" fontId="17" fillId="0" borderId="0" xfId="0" applyFont="1" applyAlignment="1">
      <alignment horizontal="center" vertical="justify"/>
    </xf>
    <xf numFmtId="0" fontId="1" fillId="0" borderId="0" xfId="0" applyFont="1" applyAlignment="1">
      <alignment horizontal="center" vertical="justify"/>
    </xf>
    <xf numFmtId="0" fontId="1" fillId="0" borderId="0" xfId="0" applyFont="1" applyAlignment="1">
      <alignment horizontal="justify" wrapText="1"/>
    </xf>
    <xf numFmtId="0" fontId="26" fillId="0" borderId="0" xfId="0" applyFont="1" applyAlignment="1">
      <alignment/>
    </xf>
    <xf numFmtId="0" fontId="27" fillId="0" borderId="0" xfId="0" applyFont="1" applyAlignment="1">
      <alignment/>
    </xf>
    <xf numFmtId="0" fontId="27" fillId="0" borderId="0" xfId="0" applyFont="1" applyAlignment="1">
      <alignment/>
    </xf>
    <xf numFmtId="49" fontId="28" fillId="0" borderId="0" xfId="49" applyNumberFormat="1" applyFont="1" applyAlignment="1">
      <alignment horizontal="center" vertical="top"/>
      <protection/>
    </xf>
    <xf numFmtId="4" fontId="28" fillId="0" borderId="0" xfId="49" applyNumberFormat="1" applyFont="1">
      <alignment/>
      <protection/>
    </xf>
    <xf numFmtId="0" fontId="15" fillId="0" borderId="0" xfId="49" applyNumberFormat="1" applyFont="1" applyAlignment="1">
      <alignment horizontal="center" vertical="top"/>
      <protection/>
    </xf>
    <xf numFmtId="49" fontId="30" fillId="0" borderId="0" xfId="49" applyNumberFormat="1" applyFont="1" applyAlignment="1">
      <alignment horizontal="center" vertical="top"/>
      <protection/>
    </xf>
    <xf numFmtId="0" fontId="1" fillId="0" borderId="0" xfId="49" applyNumberFormat="1" applyFont="1" applyAlignment="1">
      <alignment horizontal="center" vertical="top" wrapText="1"/>
      <protection/>
    </xf>
    <xf numFmtId="0" fontId="17" fillId="0" borderId="0" xfId="0" applyFont="1" applyBorder="1" applyAlignment="1">
      <alignment horizontal="left" vertical="center" wrapText="1"/>
    </xf>
    <xf numFmtId="0" fontId="33" fillId="0" borderId="0" xfId="75" applyFont="1" applyAlignment="1">
      <alignment vertical="center"/>
      <protection/>
    </xf>
    <xf numFmtId="49" fontId="33" fillId="0" borderId="0" xfId="75" applyNumberFormat="1" applyFont="1" applyBorder="1" applyAlignment="1">
      <alignment horizontal="center" vertical="top"/>
      <protection/>
    </xf>
    <xf numFmtId="0" fontId="33" fillId="0" borderId="0" xfId="75" applyFont="1" applyBorder="1" applyAlignment="1">
      <alignment horizontal="center" vertical="top" wrapText="1"/>
      <protection/>
    </xf>
    <xf numFmtId="0" fontId="33" fillId="0" borderId="0" xfId="75" applyFont="1" applyBorder="1" applyAlignment="1">
      <alignment horizontal="center"/>
      <protection/>
    </xf>
    <xf numFmtId="0" fontId="33" fillId="0" borderId="0" xfId="75" applyFont="1">
      <alignment/>
      <protection/>
    </xf>
    <xf numFmtId="49" fontId="33" fillId="0" borderId="0" xfId="75" applyNumberFormat="1" applyFont="1" applyBorder="1" applyAlignment="1">
      <alignment horizontal="center" vertical="top" wrapText="1"/>
      <protection/>
    </xf>
    <xf numFmtId="49" fontId="33" fillId="0" borderId="0" xfId="75" applyNumberFormat="1" applyFont="1" applyBorder="1" applyAlignment="1">
      <alignment horizontal="justify" vertical="top" wrapText="1"/>
      <protection/>
    </xf>
    <xf numFmtId="49" fontId="33" fillId="0" borderId="0" xfId="75" applyNumberFormat="1" applyFont="1" applyBorder="1" applyAlignment="1">
      <alignment horizontal="center" wrapText="1"/>
      <protection/>
    </xf>
    <xf numFmtId="0" fontId="33" fillId="0" borderId="0" xfId="75" applyFont="1">
      <alignment/>
      <protection/>
    </xf>
    <xf numFmtId="49" fontId="15" fillId="0" borderId="0" xfId="75" applyNumberFormat="1" applyFont="1" applyAlignment="1">
      <alignment horizontal="center" vertical="top"/>
      <protection/>
    </xf>
    <xf numFmtId="0" fontId="1" fillId="0" borderId="0" xfId="75" applyFont="1" applyAlignment="1">
      <alignment horizontal="justify" vertical="top" wrapText="1"/>
      <protection/>
    </xf>
    <xf numFmtId="0" fontId="16" fillId="0" borderId="0" xfId="66" applyFont="1" applyFill="1" applyBorder="1" applyAlignment="1">
      <alignment horizontal="center" vertical="top"/>
      <protection/>
    </xf>
    <xf numFmtId="1" fontId="16" fillId="0" borderId="0" xfId="66" applyNumberFormat="1" applyFont="1" applyFill="1" applyBorder="1" applyAlignment="1">
      <alignment horizontal="center" vertical="top"/>
      <protection/>
    </xf>
    <xf numFmtId="0" fontId="1" fillId="0" borderId="0" xfId="75" applyFont="1" applyBorder="1" applyAlignment="1">
      <alignment horizontal="center" wrapText="1"/>
      <protection/>
    </xf>
    <xf numFmtId="1" fontId="1" fillId="0" borderId="0" xfId="75" applyNumberFormat="1" applyFont="1" applyBorder="1" applyAlignment="1">
      <alignment horizontal="center" wrapText="1"/>
      <protection/>
    </xf>
    <xf numFmtId="49" fontId="1" fillId="0" borderId="0" xfId="75" applyNumberFormat="1" applyFont="1" applyAlignment="1">
      <alignment horizontal="center" vertical="top"/>
      <protection/>
    </xf>
    <xf numFmtId="0" fontId="1" fillId="0" borderId="0" xfId="75" applyFont="1" applyFill="1" applyBorder="1" applyAlignment="1">
      <alignment horizontal="justify" vertical="top" wrapText="1"/>
      <protection/>
    </xf>
    <xf numFmtId="49" fontId="1" fillId="0" borderId="0" xfId="75" applyNumberFormat="1" applyFont="1" applyAlignment="1">
      <alignment vertical="top"/>
      <protection/>
    </xf>
    <xf numFmtId="190" fontId="1" fillId="0" borderId="0" xfId="75" applyNumberFormat="1" applyFont="1" applyBorder="1" applyAlignment="1">
      <alignment horizontal="center" wrapText="1"/>
      <protection/>
    </xf>
    <xf numFmtId="4" fontId="33" fillId="0" borderId="0" xfId="75" applyNumberFormat="1" applyFont="1" applyBorder="1" applyAlignment="1">
      <alignment/>
      <protection/>
    </xf>
    <xf numFmtId="0" fontId="1" fillId="0" borderId="0" xfId="75" applyFont="1" applyBorder="1" applyAlignment="1">
      <alignment horizontal="justify" vertical="top" wrapText="1"/>
      <protection/>
    </xf>
    <xf numFmtId="4" fontId="1" fillId="0" borderId="0" xfId="75" applyNumberFormat="1" applyFont="1" applyBorder="1" applyAlignment="1">
      <alignment horizontal="right" wrapText="1"/>
      <protection/>
    </xf>
    <xf numFmtId="49" fontId="1" fillId="0" borderId="12" xfId="75" applyNumberFormat="1" applyFont="1" applyBorder="1" applyAlignment="1">
      <alignment vertical="top"/>
      <protection/>
    </xf>
    <xf numFmtId="49" fontId="33" fillId="0" borderId="0" xfId="75" applyNumberFormat="1" applyFont="1" applyAlignment="1">
      <alignment horizontal="center" vertical="top"/>
      <protection/>
    </xf>
    <xf numFmtId="0" fontId="33" fillId="0" borderId="0" xfId="75" applyFont="1" applyAlignment="1">
      <alignment vertical="top" wrapText="1"/>
      <protection/>
    </xf>
    <xf numFmtId="0" fontId="33" fillId="0" borderId="0" xfId="75" applyFont="1" applyAlignment="1">
      <alignment horizontal="center"/>
      <protection/>
    </xf>
    <xf numFmtId="4" fontId="33" fillId="0" borderId="0" xfId="75" applyNumberFormat="1" applyFont="1" applyBorder="1" applyAlignment="1">
      <alignment/>
      <protection/>
    </xf>
    <xf numFmtId="49" fontId="33" fillId="0" borderId="0" xfId="75" applyNumberFormat="1" applyFont="1" applyAlignment="1">
      <alignment horizontal="center"/>
      <protection/>
    </xf>
    <xf numFmtId="0" fontId="33" fillId="0" borderId="0" xfId="75" applyFont="1" applyAlignment="1">
      <alignment wrapText="1"/>
      <protection/>
    </xf>
    <xf numFmtId="0" fontId="1" fillId="0" borderId="0" xfId="75" applyFont="1" applyAlignment="1">
      <alignment horizontal="center" vertical="top"/>
      <protection/>
    </xf>
    <xf numFmtId="0" fontId="1" fillId="0" borderId="0" xfId="75" applyFont="1" applyAlignment="1">
      <alignment horizontal="center"/>
      <protection/>
    </xf>
    <xf numFmtId="4" fontId="1" fillId="0" borderId="0" xfId="75" applyNumberFormat="1" applyFont="1" applyBorder="1" applyAlignment="1">
      <alignment/>
      <protection/>
    </xf>
    <xf numFmtId="49" fontId="1" fillId="0" borderId="0" xfId="75" applyNumberFormat="1" applyFont="1" applyAlignment="1">
      <alignment horizontal="justify" vertical="top"/>
      <protection/>
    </xf>
    <xf numFmtId="4" fontId="33" fillId="0" borderId="0" xfId="75" applyNumberFormat="1" applyFont="1" applyBorder="1">
      <alignment/>
      <protection/>
    </xf>
    <xf numFmtId="49" fontId="33" fillId="0" borderId="0" xfId="75" applyNumberFormat="1" applyFont="1" applyBorder="1" applyAlignment="1">
      <alignment horizontal="center" vertical="top" wrapText="1"/>
      <protection/>
    </xf>
    <xf numFmtId="49" fontId="33" fillId="0" borderId="0" xfId="75" applyNumberFormat="1" applyFont="1" applyBorder="1" applyAlignment="1">
      <alignment horizontal="justify" vertical="top" wrapText="1"/>
      <protection/>
    </xf>
    <xf numFmtId="49" fontId="33" fillId="0" borderId="0" xfId="75" applyNumberFormat="1" applyFont="1" applyBorder="1" applyAlignment="1">
      <alignment horizontal="center" wrapText="1"/>
      <protection/>
    </xf>
    <xf numFmtId="4" fontId="1" fillId="0" borderId="0" xfId="75" applyNumberFormat="1" applyFont="1" applyBorder="1" applyAlignment="1">
      <alignment horizontal="center"/>
      <protection/>
    </xf>
    <xf numFmtId="49" fontId="33" fillId="0" borderId="0" xfId="75" applyNumberFormat="1" applyFont="1" applyFill="1" applyAlignment="1">
      <alignment horizontal="center" vertical="top"/>
      <protection/>
    </xf>
    <xf numFmtId="49" fontId="33" fillId="0" borderId="0" xfId="75" applyNumberFormat="1" applyFont="1" applyFill="1" applyBorder="1" applyAlignment="1">
      <alignment horizontal="center" vertical="top" wrapText="1"/>
      <protection/>
    </xf>
    <xf numFmtId="4" fontId="1" fillId="0" borderId="0" xfId="75" applyNumberFormat="1" applyFont="1" applyBorder="1" applyAlignment="1">
      <alignment/>
      <protection/>
    </xf>
    <xf numFmtId="49" fontId="33" fillId="0" borderId="0" xfId="75" applyNumberFormat="1" applyFont="1" applyFill="1" applyBorder="1" applyAlignment="1">
      <alignment horizontal="justify" vertical="top" wrapText="1"/>
      <protection/>
    </xf>
    <xf numFmtId="49" fontId="33" fillId="0" borderId="0" xfId="75" applyNumberFormat="1" applyFont="1" applyFill="1" applyBorder="1" applyAlignment="1">
      <alignment horizontal="center" wrapText="1"/>
      <protection/>
    </xf>
    <xf numFmtId="4" fontId="1" fillId="0" borderId="0" xfId="75" applyNumberFormat="1" applyFont="1" applyFill="1" applyBorder="1" applyAlignment="1">
      <alignment/>
      <protection/>
    </xf>
    <xf numFmtId="0" fontId="33" fillId="0" borderId="0" xfId="75" applyFont="1" applyAlignment="1">
      <alignment horizontal="justify" vertical="top" wrapText="1"/>
      <protection/>
    </xf>
    <xf numFmtId="49" fontId="1" fillId="0" borderId="0" xfId="75" applyNumberFormat="1" applyFont="1" applyBorder="1" applyAlignment="1">
      <alignment horizontal="center" vertical="top" wrapText="1"/>
      <protection/>
    </xf>
    <xf numFmtId="49" fontId="1" fillId="0" borderId="0" xfId="75" applyNumberFormat="1" applyFont="1" applyBorder="1" applyAlignment="1">
      <alignment horizontal="justify" vertical="top" wrapText="1"/>
      <protection/>
    </xf>
    <xf numFmtId="49" fontId="1" fillId="0" borderId="0" xfId="75" applyNumberFormat="1" applyFont="1" applyBorder="1" applyAlignment="1">
      <alignment horizontal="center" wrapText="1"/>
      <protection/>
    </xf>
    <xf numFmtId="4" fontId="1" fillId="0" borderId="0" xfId="75" applyNumberFormat="1" applyFont="1" applyBorder="1">
      <alignment/>
      <protection/>
    </xf>
    <xf numFmtId="49" fontId="1" fillId="0" borderId="0" xfId="75" applyNumberFormat="1" applyFont="1" applyAlignment="1">
      <alignment horizontal="center"/>
      <protection/>
    </xf>
    <xf numFmtId="0" fontId="1" fillId="0" borderId="0" xfId="75" applyFont="1" applyAlignment="1">
      <alignment horizontal="left" vertical="top" wrapText="1"/>
      <protection/>
    </xf>
    <xf numFmtId="0" fontId="1" fillId="0" borderId="0" xfId="75" applyFont="1" applyAlignment="1">
      <alignment wrapText="1"/>
      <protection/>
    </xf>
    <xf numFmtId="0" fontId="1" fillId="0" borderId="0" xfId="75" applyFont="1" applyAlignment="1">
      <alignment horizontal="center"/>
      <protection/>
    </xf>
    <xf numFmtId="0" fontId="1" fillId="0" borderId="0" xfId="78" applyFont="1" applyBorder="1" applyAlignment="1">
      <alignment vertical="top" wrapText="1"/>
      <protection/>
    </xf>
    <xf numFmtId="0" fontId="1" fillId="0" borderId="0" xfId="78" applyFont="1" applyAlignment="1">
      <alignment horizontal="justify" vertical="top" wrapText="1"/>
      <protection/>
    </xf>
    <xf numFmtId="0" fontId="36" fillId="0" borderId="0" xfId="75" applyFont="1" applyAlignment="1">
      <alignment wrapText="1"/>
      <protection/>
    </xf>
    <xf numFmtId="0" fontId="1" fillId="0" borderId="0" xfId="75" applyNumberFormat="1" applyFont="1" applyBorder="1" applyAlignment="1">
      <alignment horizontal="justify" vertical="top" wrapText="1"/>
      <protection/>
    </xf>
    <xf numFmtId="49" fontId="36" fillId="0" borderId="0" xfId="75" applyNumberFormat="1" applyFont="1" applyAlignment="1">
      <alignment horizontal="center"/>
      <protection/>
    </xf>
    <xf numFmtId="0" fontId="36" fillId="0" borderId="0" xfId="75" applyFont="1" applyAlignment="1">
      <alignment horizontal="center"/>
      <protection/>
    </xf>
    <xf numFmtId="4" fontId="36" fillId="0" borderId="0" xfId="75" applyNumberFormat="1" applyFont="1" applyBorder="1">
      <alignment/>
      <protection/>
    </xf>
    <xf numFmtId="0" fontId="1" fillId="0" borderId="0" xfId="75" applyFont="1" applyAlignment="1" quotePrefix="1">
      <alignment horizontal="center" vertical="center"/>
      <protection/>
    </xf>
    <xf numFmtId="49" fontId="1" fillId="0" borderId="0" xfId="75" applyNumberFormat="1" applyFont="1" applyFill="1" applyBorder="1" applyAlignment="1">
      <alignment horizontal="center" wrapText="1"/>
      <protection/>
    </xf>
    <xf numFmtId="0" fontId="1" fillId="0" borderId="0" xfId="75" applyFont="1" applyAlignment="1" quotePrefix="1">
      <alignment horizontal="center" vertical="center"/>
      <protection/>
    </xf>
    <xf numFmtId="0" fontId="16" fillId="0" borderId="0" xfId="66" applyNumberFormat="1" applyFont="1" applyFill="1" applyBorder="1" applyAlignment="1">
      <alignment horizontal="center" vertical="top"/>
      <protection/>
    </xf>
    <xf numFmtId="0" fontId="16" fillId="0" borderId="0" xfId="66" applyFont="1">
      <alignment/>
      <protection/>
    </xf>
    <xf numFmtId="0" fontId="20" fillId="0" borderId="0" xfId="66" applyNumberFormat="1" applyFont="1" applyFill="1" applyBorder="1" applyAlignment="1">
      <alignment horizontal="center" vertical="top"/>
      <protection/>
    </xf>
    <xf numFmtId="0" fontId="20" fillId="0" borderId="0" xfId="66" applyFont="1" applyFill="1" applyBorder="1" applyAlignment="1">
      <alignment horizontal="justify" vertical="top" wrapText="1"/>
      <protection/>
    </xf>
    <xf numFmtId="4" fontId="16" fillId="0" borderId="0" xfId="66" applyNumberFormat="1" applyFont="1" applyFill="1" applyBorder="1" applyAlignment="1">
      <alignment vertical="top"/>
      <protection/>
    </xf>
    <xf numFmtId="4" fontId="16" fillId="0" borderId="0" xfId="66" applyNumberFormat="1" applyFont="1" applyFill="1" applyBorder="1" applyAlignment="1">
      <alignment/>
      <protection/>
    </xf>
    <xf numFmtId="49" fontId="37" fillId="0" borderId="0" xfId="75" applyNumberFormat="1" applyFont="1" applyAlignment="1">
      <alignment horizontal="left" vertical="center"/>
      <protection/>
    </xf>
    <xf numFmtId="0" fontId="38" fillId="0" borderId="0" xfId="75" applyFont="1" applyAlignment="1">
      <alignment horizontal="justify" vertical="center" wrapText="1"/>
      <protection/>
    </xf>
    <xf numFmtId="0" fontId="38" fillId="0" borderId="0" xfId="75" applyFont="1" applyAlignment="1">
      <alignment horizontal="center" vertical="center"/>
      <protection/>
    </xf>
    <xf numFmtId="4" fontId="38" fillId="0" borderId="0" xfId="75" applyNumberFormat="1" applyFont="1" applyBorder="1" applyAlignment="1">
      <alignment vertical="center"/>
      <protection/>
    </xf>
    <xf numFmtId="0" fontId="37" fillId="0" borderId="0" xfId="75" applyFont="1" applyAlignment="1">
      <alignment horizontal="left" vertical="center"/>
      <protection/>
    </xf>
    <xf numFmtId="49" fontId="1" fillId="0" borderId="0" xfId="75" applyNumberFormat="1" applyFont="1" applyAlignment="1">
      <alignment horizontal="center" vertical="top"/>
      <protection/>
    </xf>
    <xf numFmtId="0" fontId="1" fillId="0" borderId="0" xfId="75" applyFont="1" applyAlignment="1">
      <alignment horizontal="justify" vertical="top" wrapText="1"/>
      <protection/>
    </xf>
    <xf numFmtId="49" fontId="38" fillId="0" borderId="12" xfId="75" applyNumberFormat="1" applyFont="1" applyBorder="1" applyAlignment="1">
      <alignment horizontal="center" vertical="top"/>
      <protection/>
    </xf>
    <xf numFmtId="0" fontId="37" fillId="0" borderId="13" xfId="75" applyFont="1" applyBorder="1" applyAlignment="1">
      <alignment horizontal="justify" vertical="center" wrapText="1"/>
      <protection/>
    </xf>
    <xf numFmtId="0" fontId="38" fillId="0" borderId="13" xfId="75" applyFont="1" applyBorder="1" applyAlignment="1">
      <alignment horizontal="center"/>
      <protection/>
    </xf>
    <xf numFmtId="4" fontId="38" fillId="0" borderId="13" xfId="75" applyNumberFormat="1" applyFont="1" applyBorder="1">
      <alignment/>
      <protection/>
    </xf>
    <xf numFmtId="4" fontId="37" fillId="0" borderId="14" xfId="75" applyNumberFormat="1" applyFont="1" applyBorder="1">
      <alignment/>
      <protection/>
    </xf>
    <xf numFmtId="0" fontId="1" fillId="0" borderId="0" xfId="75" applyFont="1" applyAlignment="1">
      <alignment horizontal="left" vertical="center"/>
      <protection/>
    </xf>
    <xf numFmtId="0" fontId="26" fillId="0" borderId="0" xfId="0" applyFont="1" applyAlignment="1">
      <alignment vertical="top"/>
    </xf>
    <xf numFmtId="0" fontId="1" fillId="0" borderId="0" xfId="44" applyNumberFormat="1" applyFont="1" applyAlignment="1">
      <alignment horizontal="left" vertical="top"/>
      <protection/>
    </xf>
    <xf numFmtId="0" fontId="26" fillId="0" borderId="0" xfId="0" applyFont="1" applyAlignment="1">
      <alignment horizontal="right"/>
    </xf>
    <xf numFmtId="0" fontId="1" fillId="0" borderId="0" xfId="0" applyFont="1" applyAlignment="1">
      <alignment horizontal="right"/>
    </xf>
    <xf numFmtId="0" fontId="26" fillId="0" borderId="0" xfId="0" applyFont="1" applyAlignment="1">
      <alignment vertical="top" wrapText="1"/>
    </xf>
    <xf numFmtId="0" fontId="90" fillId="0" borderId="0" xfId="0" applyFont="1" applyAlignment="1">
      <alignment vertical="top" wrapText="1"/>
    </xf>
    <xf numFmtId="0" fontId="26" fillId="0" borderId="11" xfId="0" applyFont="1" applyBorder="1" applyAlignment="1">
      <alignment/>
    </xf>
    <xf numFmtId="0" fontId="1" fillId="0" borderId="0" xfId="44" applyNumberFormat="1" applyFont="1">
      <alignment/>
      <protection/>
    </xf>
    <xf numFmtId="0" fontId="1" fillId="0" borderId="0" xfId="44" applyNumberFormat="1" applyFont="1" applyAlignment="1">
      <alignment wrapText="1"/>
      <protection/>
    </xf>
    <xf numFmtId="0" fontId="1" fillId="0" borderId="0" xfId="44" applyNumberFormat="1" applyFont="1" applyAlignment="1">
      <alignment vertical="top" wrapText="1"/>
      <protection/>
    </xf>
    <xf numFmtId="0" fontId="91" fillId="0" borderId="0" xfId="44" applyNumberFormat="1" applyFont="1">
      <alignment/>
      <protection/>
    </xf>
    <xf numFmtId="49" fontId="26" fillId="0" borderId="0" xfId="0" applyNumberFormat="1" applyFont="1" applyAlignment="1">
      <alignment vertical="top" wrapText="1"/>
    </xf>
    <xf numFmtId="0" fontId="40" fillId="0" borderId="0" xfId="0" applyFont="1" applyAlignment="1">
      <alignment/>
    </xf>
    <xf numFmtId="49" fontId="1" fillId="0" borderId="0" xfId="0" applyNumberFormat="1" applyFont="1" applyAlignment="1">
      <alignment wrapText="1"/>
    </xf>
    <xf numFmtId="0" fontId="1" fillId="0" borderId="0" xfId="64" applyFont="1">
      <alignment/>
      <protection/>
    </xf>
    <xf numFmtId="0" fontId="1" fillId="0" borderId="0" xfId="0" applyFont="1" applyAlignment="1">
      <alignment vertical="top" wrapText="1"/>
    </xf>
    <xf numFmtId="0" fontId="26" fillId="0" borderId="0" xfId="0" applyFont="1" applyFill="1" applyAlignment="1">
      <alignment/>
    </xf>
    <xf numFmtId="0" fontId="1" fillId="0" borderId="0" xfId="44" applyNumberFormat="1" applyFont="1" applyAlignment="1">
      <alignment horizontal="left" vertical="top" wrapText="1"/>
      <protection/>
    </xf>
    <xf numFmtId="0" fontId="1" fillId="0" borderId="0" xfId="0" applyFont="1" applyAlignment="1">
      <alignment/>
    </xf>
    <xf numFmtId="0" fontId="27" fillId="0" borderId="0" xfId="0" applyFont="1" applyFill="1" applyAlignment="1">
      <alignment vertical="top"/>
    </xf>
    <xf numFmtId="0" fontId="26" fillId="0" borderId="0" xfId="64" applyFont="1">
      <alignment/>
      <protection/>
    </xf>
    <xf numFmtId="0" fontId="1" fillId="0" borderId="0" xfId="64" applyFont="1" applyAlignment="1">
      <alignment vertical="top" wrapText="1"/>
      <protection/>
    </xf>
    <xf numFmtId="0" fontId="1" fillId="0" borderId="0" xfId="64" applyFont="1" applyAlignment="1">
      <alignment horizontal="right" vertical="top" wrapText="1"/>
      <protection/>
    </xf>
    <xf numFmtId="0" fontId="26" fillId="0" borderId="15" xfId="0" applyFont="1" applyBorder="1" applyAlignment="1">
      <alignment/>
    </xf>
    <xf numFmtId="0" fontId="27" fillId="0" borderId="0" xfId="0" applyFont="1" applyAlignment="1">
      <alignment vertical="top"/>
    </xf>
    <xf numFmtId="49" fontId="1" fillId="0" borderId="0" xfId="0" applyNumberFormat="1" applyFont="1" applyAlignment="1">
      <alignment vertical="top" wrapText="1"/>
    </xf>
    <xf numFmtId="49" fontId="26" fillId="0" borderId="0" xfId="0" applyNumberFormat="1" applyFont="1" applyAlignment="1">
      <alignment wrapText="1"/>
    </xf>
    <xf numFmtId="0" fontId="0" fillId="0" borderId="0" xfId="0" applyNumberFormat="1" applyAlignment="1">
      <alignment vertical="top" wrapText="1"/>
    </xf>
    <xf numFmtId="0" fontId="26" fillId="0" borderId="11" xfId="0" applyFont="1" applyBorder="1" applyAlignment="1">
      <alignment horizontal="right"/>
    </xf>
    <xf numFmtId="0" fontId="1" fillId="0" borderId="0" xfId="44" applyNumberFormat="1" applyFont="1" applyAlignment="1">
      <alignment horizontal="center" vertical="top"/>
      <protection/>
    </xf>
    <xf numFmtId="0" fontId="26" fillId="0" borderId="16" xfId="0" applyFont="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center" vertical="top"/>
    </xf>
    <xf numFmtId="0" fontId="0" fillId="0" borderId="0" xfId="0" applyAlignment="1">
      <alignment horizontal="center"/>
    </xf>
    <xf numFmtId="0" fontId="1" fillId="0" borderId="0" xfId="45" applyNumberFormat="1" applyFont="1" applyAlignment="1">
      <alignment horizontal="center" vertical="top"/>
      <protection/>
    </xf>
    <xf numFmtId="0" fontId="1" fillId="0" borderId="0" xfId="44" applyNumberFormat="1" applyFont="1" applyAlignment="1">
      <alignment horizontal="center"/>
      <protection/>
    </xf>
    <xf numFmtId="0" fontId="40" fillId="0" borderId="0" xfId="0" applyFont="1" applyAlignment="1">
      <alignment horizontal="center" vertical="top"/>
    </xf>
    <xf numFmtId="0" fontId="1" fillId="0" borderId="0" xfId="64" applyFont="1" applyAlignment="1">
      <alignment horizontal="center" vertical="top"/>
      <protection/>
    </xf>
    <xf numFmtId="2" fontId="26" fillId="0" borderId="0" xfId="0" applyNumberFormat="1" applyFont="1" applyAlignment="1">
      <alignment horizontal="center" vertical="top"/>
    </xf>
    <xf numFmtId="0" fontId="1" fillId="0" borderId="0" xfId="0" applyFont="1" applyAlignment="1">
      <alignment horizontal="center"/>
    </xf>
    <xf numFmtId="0" fontId="1" fillId="0" borderId="0" xfId="64" applyFont="1" applyAlignment="1">
      <alignment horizontal="center"/>
      <protection/>
    </xf>
    <xf numFmtId="49" fontId="26" fillId="0" borderId="0" xfId="0" applyNumberFormat="1" applyFont="1" applyAlignment="1">
      <alignment horizontal="center" wrapText="1"/>
    </xf>
    <xf numFmtId="49" fontId="92" fillId="0" borderId="0" xfId="0" applyNumberFormat="1" applyFont="1" applyAlignment="1">
      <alignment horizontal="left" vertical="top" wrapText="1"/>
    </xf>
    <xf numFmtId="49" fontId="26" fillId="0" borderId="0" xfId="0" applyNumberFormat="1" applyFont="1" applyAlignment="1">
      <alignment horizontal="right" vertical="top" wrapText="1"/>
    </xf>
    <xf numFmtId="0" fontId="26" fillId="0" borderId="0" xfId="0" applyFont="1" applyAlignment="1">
      <alignment horizontal="right" vertical="top" wrapText="1"/>
    </xf>
    <xf numFmtId="0" fontId="26" fillId="0" borderId="0" xfId="0" applyFont="1" applyFill="1" applyAlignment="1">
      <alignment horizontal="right" vertical="top" wrapText="1"/>
    </xf>
    <xf numFmtId="0" fontId="26" fillId="0" borderId="0" xfId="0" applyFont="1" applyAlignment="1">
      <alignment horizontal="left" vertical="top" wrapText="1"/>
    </xf>
    <xf numFmtId="0" fontId="26" fillId="0" borderId="0" xfId="0" applyFont="1" applyFill="1" applyAlignment="1">
      <alignment vertical="top" wrapText="1"/>
    </xf>
    <xf numFmtId="49" fontId="1" fillId="0" borderId="0" xfId="0" applyNumberFormat="1" applyFont="1" applyAlignment="1">
      <alignment horizontal="right" vertical="top" wrapText="1"/>
    </xf>
    <xf numFmtId="0" fontId="0" fillId="0" borderId="0" xfId="0" applyAlignment="1">
      <alignment horizontal="right" vertical="top" wrapText="1"/>
    </xf>
    <xf numFmtId="0" fontId="1" fillId="0" borderId="0" xfId="44" applyNumberFormat="1" applyFont="1" applyFill="1" applyAlignment="1">
      <alignment vertical="top" wrapText="1"/>
      <protection/>
    </xf>
    <xf numFmtId="0" fontId="1" fillId="0" borderId="0" xfId="44" applyNumberFormat="1" applyFont="1" applyAlignment="1">
      <alignment horizontal="right" vertical="top" wrapText="1"/>
      <protection/>
    </xf>
    <xf numFmtId="0" fontId="1" fillId="0" borderId="0" xfId="0" applyFont="1" applyFill="1" applyAlignment="1">
      <alignment horizontal="right" vertical="top" wrapText="1"/>
    </xf>
    <xf numFmtId="0" fontId="0" fillId="0" borderId="0" xfId="0" applyAlignment="1">
      <alignment vertical="top" wrapText="1"/>
    </xf>
    <xf numFmtId="0" fontId="26" fillId="0" borderId="0" xfId="0" applyFont="1" applyFill="1" applyBorder="1" applyAlignment="1">
      <alignment vertical="top" wrapText="1"/>
    </xf>
    <xf numFmtId="4" fontId="26" fillId="0" borderId="11" xfId="0" applyNumberFormat="1" applyFont="1" applyBorder="1" applyAlignment="1">
      <alignment vertical="top" wrapText="1"/>
    </xf>
    <xf numFmtId="4" fontId="0" fillId="0" borderId="0" xfId="0" applyNumberFormat="1" applyAlignment="1">
      <alignment vertical="top"/>
    </xf>
    <xf numFmtId="0" fontId="1" fillId="0" borderId="0" xfId="0" applyFont="1" applyFill="1" applyAlignment="1">
      <alignment wrapText="1"/>
    </xf>
    <xf numFmtId="4" fontId="1" fillId="34" borderId="0" xfId="65" applyNumberFormat="1" applyFont="1" applyFill="1">
      <alignment/>
      <protection/>
    </xf>
    <xf numFmtId="0" fontId="1" fillId="34" borderId="0" xfId="65" applyFont="1" applyFill="1">
      <alignment/>
      <protection/>
    </xf>
    <xf numFmtId="0" fontId="1" fillId="34" borderId="0" xfId="65" applyFill="1">
      <alignment/>
      <protection/>
    </xf>
    <xf numFmtId="0" fontId="93" fillId="0" borderId="0" xfId="0" applyFont="1" applyAlignment="1">
      <alignment/>
    </xf>
    <xf numFmtId="4" fontId="94" fillId="0" borderId="0" xfId="0" applyNumberFormat="1" applyFont="1" applyAlignment="1">
      <alignment/>
    </xf>
    <xf numFmtId="0" fontId="94" fillId="0" borderId="0" xfId="65" applyFont="1">
      <alignment/>
      <protection/>
    </xf>
    <xf numFmtId="0" fontId="1" fillId="0" borderId="0" xfId="0" applyFont="1" applyFill="1" applyBorder="1" applyAlignment="1">
      <alignment horizontal="center" vertical="top"/>
    </xf>
    <xf numFmtId="4" fontId="1" fillId="0" borderId="0" xfId="66" applyNumberFormat="1" applyFont="1" applyFill="1">
      <alignment/>
      <protection/>
    </xf>
    <xf numFmtId="0" fontId="1" fillId="0" borderId="0" xfId="0"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 fillId="0" borderId="0" xfId="65" applyFont="1" applyFill="1" applyBorder="1" applyAlignment="1">
      <alignment horizontal="center" vertical="top" wrapText="1"/>
      <protection/>
    </xf>
    <xf numFmtId="4" fontId="1" fillId="0" borderId="0" xfId="65" applyNumberFormat="1" applyFont="1" applyFill="1" applyAlignment="1">
      <alignment horizontal="right"/>
      <protection/>
    </xf>
    <xf numFmtId="4" fontId="1" fillId="0" borderId="0" xfId="65" applyNumberFormat="1" applyFont="1" applyFill="1">
      <alignment/>
      <protection/>
    </xf>
    <xf numFmtId="0" fontId="1" fillId="0" borderId="0" xfId="65" applyFont="1" applyFill="1">
      <alignment/>
      <protection/>
    </xf>
    <xf numFmtId="0" fontId="1" fillId="0" borderId="0" xfId="65" applyFill="1">
      <alignment/>
      <protection/>
    </xf>
    <xf numFmtId="0" fontId="17" fillId="0" borderId="0" xfId="65" applyFont="1" applyFill="1" applyBorder="1" applyAlignment="1">
      <alignment horizontal="center" vertical="top" wrapText="1"/>
      <protection/>
    </xf>
    <xf numFmtId="0" fontId="1" fillId="0" borderId="0" xfId="0" applyFont="1" applyFill="1" applyAlignment="1">
      <alignment horizontal="justify" vertical="center" wrapText="1"/>
    </xf>
    <xf numFmtId="0" fontId="1" fillId="0" borderId="0" xfId="49" applyFont="1" applyFill="1" applyAlignment="1">
      <alignment horizontal="justify" vertical="top"/>
      <protection/>
    </xf>
    <xf numFmtId="4" fontId="94" fillId="0" borderId="0" xfId="0" applyNumberFormat="1" applyFont="1" applyFill="1" applyAlignment="1">
      <alignment/>
    </xf>
    <xf numFmtId="0" fontId="17" fillId="0" borderId="0" xfId="0" applyFont="1" applyFill="1" applyAlignment="1">
      <alignment horizontal="center" vertical="top"/>
    </xf>
    <xf numFmtId="0" fontId="95" fillId="0" borderId="0" xfId="0" applyFont="1" applyFill="1" applyAlignment="1">
      <alignment/>
    </xf>
    <xf numFmtId="0" fontId="17" fillId="0" borderId="0" xfId="0" applyFont="1" applyFill="1" applyAlignment="1">
      <alignment horizontal="justify" vertical="top" wrapText="1"/>
    </xf>
    <xf numFmtId="0" fontId="1" fillId="0" borderId="0" xfId="65" applyFont="1" applyFill="1" applyBorder="1" applyAlignment="1">
      <alignment horizontal="justify"/>
      <protection/>
    </xf>
    <xf numFmtId="0" fontId="95" fillId="0" borderId="0" xfId="65" applyFont="1" applyFill="1">
      <alignment/>
      <protection/>
    </xf>
    <xf numFmtId="0" fontId="1" fillId="0" borderId="0" xfId="65" applyFont="1" applyFill="1" applyBorder="1" applyAlignment="1">
      <alignment horizontal="justify" vertical="top"/>
      <protection/>
    </xf>
    <xf numFmtId="0" fontId="1" fillId="0" borderId="0" xfId="65" applyFont="1" applyFill="1" applyBorder="1" applyAlignment="1">
      <alignment horizontal="justify" vertical="top" wrapText="1"/>
      <protection/>
    </xf>
    <xf numFmtId="0" fontId="17" fillId="0" borderId="0" xfId="65" applyFont="1" applyFill="1" applyBorder="1" applyAlignment="1">
      <alignment horizontal="justify" vertical="top" wrapText="1"/>
      <protection/>
    </xf>
    <xf numFmtId="4" fontId="1" fillId="0" borderId="0" xfId="49" applyNumberFormat="1" applyFont="1" applyFill="1">
      <alignment/>
      <protection/>
    </xf>
    <xf numFmtId="49" fontId="1" fillId="0" borderId="0" xfId="75" applyNumberFormat="1" applyFont="1" applyFill="1" applyBorder="1" applyAlignment="1">
      <alignment horizontal="center" vertical="top" wrapText="1"/>
      <protection/>
    </xf>
    <xf numFmtId="49" fontId="1" fillId="0" borderId="0" xfId="75" applyNumberFormat="1" applyFont="1" applyFill="1" applyBorder="1" applyAlignment="1">
      <alignment horizontal="justify" vertical="top" wrapText="1"/>
      <protection/>
    </xf>
    <xf numFmtId="0" fontId="33" fillId="0" borderId="0" xfId="75" applyFont="1" applyFill="1">
      <alignment/>
      <protection/>
    </xf>
    <xf numFmtId="0" fontId="33" fillId="0" borderId="0" xfId="75" applyFont="1" applyFill="1" applyAlignment="1">
      <alignment horizontal="center"/>
      <protection/>
    </xf>
    <xf numFmtId="49" fontId="33" fillId="0" borderId="0" xfId="75" applyNumberFormat="1" applyFont="1" applyFill="1" applyBorder="1" applyAlignment="1">
      <alignment horizontal="left" vertical="top" wrapText="1"/>
      <protection/>
    </xf>
    <xf numFmtId="0" fontId="1" fillId="0" borderId="0" xfId="69" applyFont="1" applyFill="1" applyBorder="1" applyAlignment="1">
      <alignment horizontal="justify" vertical="top" wrapText="1"/>
      <protection/>
    </xf>
    <xf numFmtId="0" fontId="1" fillId="0" borderId="0" xfId="69" applyFont="1" applyFill="1" applyBorder="1" applyAlignment="1">
      <alignment horizontal="justify" vertical="center" wrapText="1"/>
      <protection/>
    </xf>
    <xf numFmtId="0" fontId="1" fillId="0" borderId="0" xfId="0" applyFont="1" applyFill="1" applyAlignment="1">
      <alignment horizontal="left" vertical="top" wrapText="1"/>
    </xf>
    <xf numFmtId="4" fontId="17" fillId="0" borderId="0" xfId="0" applyNumberFormat="1" applyFont="1" applyFill="1" applyBorder="1" applyAlignment="1">
      <alignment/>
    </xf>
    <xf numFmtId="0" fontId="26" fillId="0" borderId="17" xfId="0" applyFont="1" applyBorder="1" applyAlignment="1">
      <alignment horizontal="center"/>
    </xf>
    <xf numFmtId="0" fontId="96" fillId="0" borderId="0" xfId="0" applyFont="1" applyAlignment="1">
      <alignment vertical="top"/>
    </xf>
    <xf numFmtId="0" fontId="1" fillId="0" borderId="0" xfId="45" applyNumberFormat="1" applyFont="1" applyFill="1" applyAlignment="1">
      <alignment horizontal="center" vertical="top"/>
      <protection/>
    </xf>
    <xf numFmtId="49" fontId="0" fillId="0" borderId="0" xfId="0" applyNumberFormat="1" applyFill="1" applyAlignment="1">
      <alignment vertical="top" wrapText="1"/>
    </xf>
    <xf numFmtId="0" fontId="0" fillId="0" borderId="0" xfId="0" applyFill="1" applyAlignment="1">
      <alignment/>
    </xf>
    <xf numFmtId="0" fontId="26" fillId="0" borderId="0" xfId="0" applyFont="1" applyFill="1" applyAlignment="1">
      <alignment horizontal="center" vertical="top"/>
    </xf>
    <xf numFmtId="0" fontId="1" fillId="0" borderId="0" xfId="44" applyNumberFormat="1" applyFont="1" applyFill="1" applyAlignment="1">
      <alignment horizontal="center" vertical="top"/>
      <protection/>
    </xf>
    <xf numFmtId="0" fontId="1" fillId="0" borderId="0" xfId="0" applyFont="1" applyFill="1" applyAlignment="1">
      <alignment horizontal="right"/>
    </xf>
    <xf numFmtId="0" fontId="26" fillId="0" borderId="0" xfId="0" applyFont="1" applyFill="1" applyAlignment="1">
      <alignment horizontal="right"/>
    </xf>
    <xf numFmtId="0" fontId="93" fillId="0" borderId="0" xfId="0" applyFont="1" applyFill="1" applyAlignment="1">
      <alignment/>
    </xf>
    <xf numFmtId="49" fontId="26" fillId="0" borderId="0" xfId="0" applyNumberFormat="1" applyFont="1" applyFill="1" applyAlignment="1">
      <alignment vertical="top" wrapText="1"/>
    </xf>
    <xf numFmtId="4" fontId="95" fillId="0" borderId="0" xfId="0" applyNumberFormat="1" applyFont="1" applyAlignment="1">
      <alignment/>
    </xf>
    <xf numFmtId="0" fontId="95" fillId="0" borderId="0" xfId="0" applyFont="1" applyAlignment="1">
      <alignment/>
    </xf>
    <xf numFmtId="0" fontId="95" fillId="0" borderId="0" xfId="65" applyFont="1" applyBorder="1" applyAlignment="1">
      <alignment horizontal="justify"/>
      <protection/>
    </xf>
    <xf numFmtId="0" fontId="95" fillId="0" borderId="0" xfId="65" applyFont="1">
      <alignment/>
      <protection/>
    </xf>
    <xf numFmtId="4" fontId="95" fillId="0" borderId="0" xfId="65" applyNumberFormat="1" applyFont="1">
      <alignment/>
      <protection/>
    </xf>
    <xf numFmtId="0" fontId="97" fillId="0" borderId="0" xfId="65" applyFont="1" applyBorder="1" applyAlignment="1">
      <alignment horizontal="justify"/>
      <protection/>
    </xf>
    <xf numFmtId="0" fontId="26" fillId="0" borderId="0" xfId="0" applyFont="1" applyAlignment="1">
      <alignment horizontal="right" vertical="top" wrapText="1"/>
    </xf>
    <xf numFmtId="49" fontId="43" fillId="0" borderId="0" xfId="0" applyNumberFormat="1" applyFont="1" applyAlignment="1" applyProtection="1">
      <alignment vertical="top" wrapText="1"/>
      <protection hidden="1"/>
    </xf>
    <xf numFmtId="0" fontId="43" fillId="0" borderId="0" xfId="0" applyNumberFormat="1" applyFont="1" applyAlignment="1" applyProtection="1">
      <alignment vertical="top" wrapText="1"/>
      <protection hidden="1"/>
    </xf>
    <xf numFmtId="49" fontId="0" fillId="0" borderId="0" xfId="0" applyNumberFormat="1" applyFont="1" applyAlignment="1" applyProtection="1">
      <alignment vertical="center"/>
      <protection hidden="1"/>
    </xf>
    <xf numFmtId="49" fontId="0" fillId="0" borderId="0" xfId="0" applyNumberFormat="1" applyFont="1" applyAlignment="1" applyProtection="1">
      <alignment horizontal="left" vertical="center" wrapText="1"/>
      <protection hidden="1"/>
    </xf>
    <xf numFmtId="49" fontId="0" fillId="0" borderId="0" xfId="0" applyNumberFormat="1" applyFont="1" applyAlignment="1" applyProtection="1">
      <alignment horizontal="left" vertical="center"/>
      <protection hidden="1"/>
    </xf>
    <xf numFmtId="49" fontId="0" fillId="0" borderId="0" xfId="0" applyNumberFormat="1" applyFont="1" applyAlignment="1">
      <alignment vertical="top"/>
    </xf>
    <xf numFmtId="49" fontId="0" fillId="0" borderId="0" xfId="0" applyNumberFormat="1" applyFont="1" applyAlignment="1">
      <alignment vertical="top" wrapText="1"/>
    </xf>
    <xf numFmtId="0" fontId="0" fillId="0" borderId="0" xfId="0" applyAlignment="1">
      <alignment wrapText="1"/>
    </xf>
    <xf numFmtId="49" fontId="0" fillId="0" borderId="0" xfId="0" applyNumberFormat="1" applyFont="1" applyAlignment="1">
      <alignment horizontal="left" vertical="top" wrapText="1"/>
    </xf>
    <xf numFmtId="0" fontId="0" fillId="0" borderId="0" xfId="0" applyAlignment="1">
      <alignment/>
    </xf>
    <xf numFmtId="0" fontId="0" fillId="0" borderId="0" xfId="0" applyAlignment="1">
      <alignment horizontal="left"/>
    </xf>
    <xf numFmtId="49" fontId="1" fillId="0" borderId="0" xfId="44" applyNumberFormat="1" applyFont="1" applyAlignment="1">
      <alignment horizontal="left" vertical="top"/>
      <protection/>
    </xf>
    <xf numFmtId="0" fontId="0" fillId="0" borderId="0" xfId="0" applyNumberFormat="1" applyFont="1" applyAlignment="1" quotePrefix="1">
      <alignment vertical="top" wrapText="1"/>
    </xf>
    <xf numFmtId="49" fontId="0" fillId="0" borderId="0" xfId="0" applyNumberFormat="1" applyFont="1" applyAlignment="1" quotePrefix="1">
      <alignment horizontal="left" vertical="top" wrapText="1"/>
    </xf>
    <xf numFmtId="49" fontId="0" fillId="0" borderId="0" xfId="0" applyNumberFormat="1" applyFont="1" applyAlignment="1">
      <alignment horizontal="left" vertical="top"/>
    </xf>
    <xf numFmtId="49" fontId="0" fillId="0" borderId="0" xfId="0" applyNumberFormat="1" applyFont="1" applyAlignment="1" quotePrefix="1">
      <alignment horizontal="left" vertical="top"/>
    </xf>
    <xf numFmtId="49" fontId="0" fillId="0" borderId="0" xfId="0" applyNumberFormat="1" applyFont="1" applyAlignment="1" quotePrefix="1">
      <alignment vertical="top" wrapText="1"/>
    </xf>
    <xf numFmtId="49" fontId="0" fillId="0" borderId="0" xfId="0" applyNumberFormat="1" applyFont="1" applyBorder="1" applyAlignment="1">
      <alignment vertical="top"/>
    </xf>
    <xf numFmtId="49" fontId="0" fillId="0" borderId="0" xfId="0" applyNumberFormat="1" applyFont="1" applyBorder="1" applyAlignment="1">
      <alignment vertical="top" wrapText="1"/>
    </xf>
    <xf numFmtId="49" fontId="0" fillId="0" borderId="0" xfId="0" applyNumberFormat="1" applyFont="1" applyBorder="1" applyAlignment="1">
      <alignment horizontal="left" vertical="top"/>
    </xf>
    <xf numFmtId="49" fontId="0" fillId="0" borderId="0" xfId="0" applyNumberFormat="1" applyFont="1" applyBorder="1" applyAlignment="1">
      <alignment horizontal="left" vertical="top" wrapText="1"/>
    </xf>
    <xf numFmtId="49" fontId="44" fillId="0" borderId="0" xfId="0" applyNumberFormat="1" applyFont="1" applyBorder="1" applyAlignment="1">
      <alignment vertical="top"/>
    </xf>
    <xf numFmtId="49" fontId="1" fillId="0" borderId="0" xfId="66" applyNumberFormat="1" applyFont="1" applyBorder="1" applyAlignment="1">
      <alignment vertical="top" wrapText="1"/>
      <protection/>
    </xf>
    <xf numFmtId="49" fontId="0" fillId="0" borderId="0" xfId="66" applyNumberFormat="1" applyFont="1" applyBorder="1" applyAlignment="1">
      <alignment vertical="top"/>
      <protection/>
    </xf>
    <xf numFmtId="49" fontId="0" fillId="0" borderId="0" xfId="66" applyNumberFormat="1" applyFont="1" applyBorder="1" applyAlignment="1">
      <alignment vertical="top" wrapText="1"/>
      <protection/>
    </xf>
    <xf numFmtId="0" fontId="45" fillId="0" borderId="0" xfId="66" applyFont="1">
      <alignment/>
      <protection/>
    </xf>
    <xf numFmtId="0" fontId="1" fillId="0" borderId="0" xfId="0" applyNumberFormat="1" applyFont="1" applyAlignment="1">
      <alignment vertical="top" wrapText="1"/>
    </xf>
    <xf numFmtId="0" fontId="1" fillId="0" borderId="0" xfId="0" applyFont="1" applyFill="1" applyBorder="1" applyAlignment="1">
      <alignment vertical="top" wrapText="1"/>
    </xf>
    <xf numFmtId="0" fontId="1" fillId="0" borderId="0" xfId="45" applyNumberFormat="1" applyFont="1" applyAlignment="1">
      <alignment horizontal="left" vertical="top"/>
      <protection/>
    </xf>
    <xf numFmtId="0" fontId="1" fillId="0" borderId="0" xfId="64" applyFont="1" applyFill="1" applyAlignment="1">
      <alignment/>
      <protection/>
    </xf>
    <xf numFmtId="0" fontId="26" fillId="0" borderId="0" xfId="0" applyFont="1" applyFill="1" applyAlignment="1">
      <alignment vertical="top"/>
    </xf>
    <xf numFmtId="49" fontId="33" fillId="0" borderId="0" xfId="75" applyNumberFormat="1" applyFont="1" applyBorder="1" applyAlignment="1">
      <alignment horizontal="center" vertical="center"/>
      <protection/>
    </xf>
    <xf numFmtId="0" fontId="33" fillId="0" borderId="0" xfId="75" applyFont="1" applyBorder="1" applyAlignment="1">
      <alignment horizontal="center" vertical="center" wrapText="1"/>
      <protection/>
    </xf>
    <xf numFmtId="0" fontId="33" fillId="0" borderId="0" xfId="75" applyFont="1" applyBorder="1" applyAlignment="1">
      <alignment horizontal="center" vertical="center"/>
      <protection/>
    </xf>
    <xf numFmtId="49" fontId="33" fillId="0" borderId="0" xfId="75" applyNumberFormat="1" applyFont="1" applyAlignment="1">
      <alignment horizontal="center" vertical="center"/>
      <protection/>
    </xf>
    <xf numFmtId="0" fontId="33" fillId="0" borderId="0" xfId="75" applyFont="1" applyAlignment="1">
      <alignment horizontal="center" vertical="center" wrapText="1"/>
      <protection/>
    </xf>
    <xf numFmtId="0" fontId="33" fillId="0" borderId="0" xfId="75" applyFont="1" applyAlignment="1">
      <alignment horizontal="center" vertical="center"/>
      <protection/>
    </xf>
    <xf numFmtId="49" fontId="44" fillId="0" borderId="0" xfId="0" applyNumberFormat="1" applyFont="1" applyAlignment="1">
      <alignment horizontal="justify" vertical="top" wrapText="1"/>
    </xf>
    <xf numFmtId="49" fontId="44" fillId="0" borderId="0" xfId="0" applyNumberFormat="1" applyFont="1" applyAlignment="1">
      <alignment horizontal="justify" vertical="top"/>
    </xf>
    <xf numFmtId="49" fontId="44" fillId="0" borderId="0" xfId="76" applyNumberFormat="1" applyFont="1" applyAlignment="1">
      <alignment horizontal="justify" vertical="top" wrapText="1"/>
      <protection/>
    </xf>
    <xf numFmtId="4" fontId="10" fillId="0" borderId="0" xfId="49" applyNumberFormat="1" applyFont="1" applyAlignment="1">
      <alignment/>
      <protection/>
    </xf>
    <xf numFmtId="4" fontId="1" fillId="0" borderId="0" xfId="65" applyNumberFormat="1">
      <alignment/>
      <protection/>
    </xf>
    <xf numFmtId="4" fontId="30" fillId="0" borderId="0" xfId="49" applyNumberFormat="1" applyFont="1">
      <alignment/>
      <protection/>
    </xf>
    <xf numFmtId="4" fontId="1" fillId="0" borderId="0" xfId="0" applyNumberFormat="1" applyFont="1" applyAlignment="1">
      <alignment wrapText="1"/>
    </xf>
    <xf numFmtId="4" fontId="1" fillId="0" borderId="0" xfId="65" applyNumberFormat="1" applyFill="1">
      <alignment/>
      <protection/>
    </xf>
    <xf numFmtId="4" fontId="95" fillId="0" borderId="0" xfId="65" applyNumberFormat="1" applyFont="1" applyBorder="1" applyAlignment="1">
      <alignment horizontal="justify"/>
      <protection/>
    </xf>
    <xf numFmtId="4" fontId="17" fillId="0" borderId="0" xfId="0" applyNumberFormat="1" applyFont="1" applyAlignment="1">
      <alignment horizontal="justify" vertical="top" wrapText="1"/>
    </xf>
    <xf numFmtId="0" fontId="1" fillId="0" borderId="18" xfId="0" applyFont="1" applyBorder="1" applyAlignment="1">
      <alignment horizontal="right" vertical="top"/>
    </xf>
    <xf numFmtId="4" fontId="1" fillId="0" borderId="18" xfId="0" applyNumberFormat="1" applyFont="1" applyBorder="1" applyAlignment="1">
      <alignment/>
    </xf>
    <xf numFmtId="4" fontId="1" fillId="2" borderId="18" xfId="0" applyNumberFormat="1" applyFont="1" applyFill="1" applyBorder="1" applyAlignment="1">
      <alignment/>
    </xf>
    <xf numFmtId="4" fontId="1" fillId="0" borderId="0" xfId="0" applyNumberFormat="1" applyFont="1" applyAlignment="1">
      <alignment horizontal="center"/>
    </xf>
    <xf numFmtId="4" fontId="10" fillId="0" borderId="0" xfId="49" applyNumberFormat="1" applyFont="1" applyAlignment="1">
      <alignment horizontal="center" vertical="top"/>
      <protection/>
    </xf>
    <xf numFmtId="3" fontId="1" fillId="0" borderId="18" xfId="0" applyNumberFormat="1" applyFont="1" applyBorder="1" applyAlignment="1">
      <alignment horizontal="center"/>
    </xf>
    <xf numFmtId="4" fontId="1" fillId="0" borderId="0" xfId="49" applyNumberFormat="1" applyFont="1" applyAlignment="1">
      <alignment horizontal="center" vertical="top"/>
      <protection/>
    </xf>
    <xf numFmtId="4" fontId="1" fillId="0" borderId="18" xfId="0" applyNumberFormat="1" applyFont="1" applyBorder="1" applyAlignment="1">
      <alignment horizontal="center"/>
    </xf>
    <xf numFmtId="4" fontId="10" fillId="0" borderId="0" xfId="49" applyNumberFormat="1" applyFont="1" applyAlignment="1">
      <alignment horizontal="center"/>
      <protection/>
    </xf>
    <xf numFmtId="4" fontId="17" fillId="0" borderId="10" xfId="0" applyNumberFormat="1" applyFont="1" applyBorder="1" applyAlignment="1">
      <alignment horizontal="center"/>
    </xf>
    <xf numFmtId="4" fontId="17" fillId="0" borderId="0" xfId="0" applyNumberFormat="1" applyFont="1" applyBorder="1" applyAlignment="1">
      <alignment horizontal="center"/>
    </xf>
    <xf numFmtId="4" fontId="1" fillId="0" borderId="0" xfId="0" applyNumberFormat="1" applyFont="1" applyAlignment="1">
      <alignment horizontal="center" vertical="top" wrapText="1"/>
    </xf>
    <xf numFmtId="4" fontId="1" fillId="0" borderId="0" xfId="0" applyNumberFormat="1" applyFont="1" applyFill="1" applyAlignment="1">
      <alignment horizontal="center"/>
    </xf>
    <xf numFmtId="4" fontId="10" fillId="0" borderId="0" xfId="0" applyNumberFormat="1" applyFont="1" applyAlignment="1">
      <alignment horizontal="center"/>
    </xf>
    <xf numFmtId="4" fontId="1" fillId="0" borderId="0" xfId="0" applyNumberFormat="1" applyFont="1" applyBorder="1" applyAlignment="1">
      <alignment horizontal="center" vertical="top" wrapText="1"/>
    </xf>
    <xf numFmtId="4" fontId="1" fillId="0" borderId="0" xfId="0" applyNumberFormat="1" applyFont="1" applyBorder="1" applyAlignment="1">
      <alignment horizontal="center"/>
    </xf>
    <xf numFmtId="4" fontId="1" fillId="0" borderId="0" xfId="0" applyNumberFormat="1" applyFont="1" applyAlignment="1">
      <alignment horizontal="center" vertical="top"/>
    </xf>
    <xf numFmtId="4" fontId="1" fillId="0" borderId="0" xfId="65" applyNumberFormat="1" applyAlignment="1">
      <alignment horizontal="center"/>
      <protection/>
    </xf>
    <xf numFmtId="4" fontId="1" fillId="0" borderId="0" xfId="49" applyNumberFormat="1" applyFont="1" applyAlignment="1">
      <alignment horizontal="center"/>
      <protection/>
    </xf>
    <xf numFmtId="4" fontId="29" fillId="0" borderId="0" xfId="49" applyNumberFormat="1" applyFont="1" applyAlignment="1">
      <alignment horizontal="center"/>
      <protection/>
    </xf>
    <xf numFmtId="4" fontId="1" fillId="0" borderId="0" xfId="49" applyNumberFormat="1" applyFont="1" applyFill="1" applyAlignment="1">
      <alignment horizontal="center" vertical="top"/>
      <protection/>
    </xf>
    <xf numFmtId="4" fontId="28" fillId="0" borderId="0" xfId="49" applyNumberFormat="1" applyFont="1" applyAlignment="1">
      <alignment horizontal="center"/>
      <protection/>
    </xf>
    <xf numFmtId="4" fontId="15" fillId="0" borderId="0" xfId="0" applyNumberFormat="1" applyFont="1" applyAlignment="1">
      <alignment horizontal="center"/>
    </xf>
    <xf numFmtId="4" fontId="1" fillId="0" borderId="10" xfId="0" applyNumberFormat="1" applyFont="1" applyBorder="1" applyAlignment="1">
      <alignment horizontal="center"/>
    </xf>
    <xf numFmtId="4" fontId="95" fillId="0" borderId="0" xfId="0" applyNumberFormat="1" applyFont="1" applyAlignment="1">
      <alignment horizontal="center"/>
    </xf>
    <xf numFmtId="4" fontId="1" fillId="0" borderId="0" xfId="0" applyNumberFormat="1" applyFont="1" applyAlignment="1">
      <alignment horizontal="center" wrapText="1"/>
    </xf>
    <xf numFmtId="4" fontId="1" fillId="0" borderId="0" xfId="0" applyNumberFormat="1" applyFont="1" applyFill="1" applyBorder="1" applyAlignment="1">
      <alignment horizontal="center"/>
    </xf>
    <xf numFmtId="4" fontId="1" fillId="0" borderId="0" xfId="66" applyNumberFormat="1" applyFont="1" applyFill="1" applyAlignment="1">
      <alignment horizontal="center" vertical="justify"/>
      <protection/>
    </xf>
    <xf numFmtId="4" fontId="1" fillId="0" borderId="0" xfId="66" applyNumberFormat="1" applyFont="1" applyAlignment="1">
      <alignment horizontal="center" vertical="justify"/>
      <protection/>
    </xf>
    <xf numFmtId="4" fontId="10" fillId="0" borderId="0" xfId="49" applyNumberFormat="1" applyFont="1" applyFill="1" applyBorder="1" applyAlignment="1">
      <alignment horizontal="center" vertical="top"/>
      <protection/>
    </xf>
    <xf numFmtId="4" fontId="1" fillId="0" borderId="0" xfId="49" applyNumberFormat="1" applyFont="1" applyBorder="1" applyAlignment="1">
      <alignment horizontal="center"/>
      <protection/>
    </xf>
    <xf numFmtId="4" fontId="10" fillId="0" borderId="0" xfId="49" applyNumberFormat="1" applyFont="1" applyFill="1" applyAlignment="1">
      <alignment horizontal="center"/>
      <protection/>
    </xf>
    <xf numFmtId="4" fontId="1" fillId="0" borderId="0" xfId="65" applyNumberFormat="1" applyFont="1" applyAlignment="1">
      <alignment horizontal="center"/>
      <protection/>
    </xf>
    <xf numFmtId="4" fontId="1" fillId="0" borderId="0" xfId="65" applyNumberFormat="1" applyFont="1" applyFill="1" applyAlignment="1">
      <alignment horizontal="center"/>
      <protection/>
    </xf>
    <xf numFmtId="4" fontId="95" fillId="0" borderId="0" xfId="65" applyNumberFormat="1" applyFont="1" applyBorder="1" applyAlignment="1">
      <alignment horizontal="center"/>
      <protection/>
    </xf>
    <xf numFmtId="4" fontId="17" fillId="0" borderId="0" xfId="0" applyNumberFormat="1" applyFont="1" applyAlignment="1">
      <alignment horizontal="center" vertical="top" wrapText="1"/>
    </xf>
    <xf numFmtId="4" fontId="1" fillId="0" borderId="11" xfId="0" applyNumberFormat="1" applyFont="1" applyBorder="1" applyAlignment="1">
      <alignment horizontal="center"/>
    </xf>
    <xf numFmtId="4" fontId="22" fillId="0" borderId="0" xfId="0" applyNumberFormat="1" applyFont="1" applyBorder="1" applyAlignment="1">
      <alignment horizontal="center"/>
    </xf>
    <xf numFmtId="4" fontId="23" fillId="0" borderId="0" xfId="0" applyNumberFormat="1" applyFont="1" applyBorder="1" applyAlignment="1">
      <alignment horizontal="center"/>
    </xf>
    <xf numFmtId="4" fontId="90" fillId="0" borderId="0" xfId="0" applyNumberFormat="1" applyFont="1" applyAlignment="1">
      <alignment horizontal="center"/>
    </xf>
    <xf numFmtId="4" fontId="90" fillId="0" borderId="0" xfId="0" applyNumberFormat="1" applyFont="1" applyBorder="1" applyAlignment="1">
      <alignment horizontal="center"/>
    </xf>
    <xf numFmtId="0" fontId="1" fillId="0" borderId="18" xfId="0" applyFont="1" applyBorder="1" applyAlignment="1">
      <alignment horizontal="left" vertical="top" wrapText="1"/>
    </xf>
    <xf numFmtId="4" fontId="17" fillId="7" borderId="10" xfId="0" applyNumberFormat="1" applyFont="1" applyFill="1" applyBorder="1" applyAlignment="1">
      <alignment/>
    </xf>
    <xf numFmtId="0" fontId="1" fillId="0" borderId="10" xfId="0" applyFont="1" applyBorder="1" applyAlignment="1">
      <alignment horizontal="justify" vertical="top" wrapText="1"/>
    </xf>
    <xf numFmtId="49" fontId="33" fillId="0" borderId="19" xfId="75" applyNumberFormat="1" applyFont="1" applyFill="1" applyBorder="1" applyAlignment="1">
      <alignment horizontal="center" vertical="center"/>
      <protection/>
    </xf>
    <xf numFmtId="0" fontId="33" fillId="0" borderId="19" xfId="75" applyFont="1" applyFill="1" applyBorder="1" applyAlignment="1">
      <alignment horizontal="center" vertical="center" wrapText="1"/>
      <protection/>
    </xf>
    <xf numFmtId="0" fontId="33" fillId="0" borderId="19" xfId="75" applyFont="1" applyFill="1" applyBorder="1" applyAlignment="1">
      <alignment horizontal="center" vertical="center"/>
      <protection/>
    </xf>
    <xf numFmtId="49" fontId="33" fillId="0" borderId="0" xfId="75" applyNumberFormat="1" applyFont="1" applyFill="1" applyBorder="1" applyAlignment="1">
      <alignment horizontal="center" vertical="center"/>
      <protection/>
    </xf>
    <xf numFmtId="0" fontId="33" fillId="0" borderId="0" xfId="75" applyFont="1" applyFill="1" applyBorder="1" applyAlignment="1">
      <alignment horizontal="center" vertical="center" wrapText="1"/>
      <protection/>
    </xf>
    <xf numFmtId="0" fontId="33" fillId="0" borderId="0" xfId="75" applyFont="1" applyFill="1" applyBorder="1" applyAlignment="1">
      <alignment horizontal="center" vertical="center"/>
      <protection/>
    </xf>
    <xf numFmtId="49" fontId="33" fillId="0" borderId="20" xfId="75" applyNumberFormat="1" applyFont="1" applyFill="1" applyBorder="1" applyAlignment="1">
      <alignment horizontal="center" vertical="center"/>
      <protection/>
    </xf>
    <xf numFmtId="0" fontId="33" fillId="0" borderId="17" xfId="75" applyFont="1" applyFill="1" applyBorder="1" applyAlignment="1">
      <alignment horizontal="centerContinuous" vertical="center" wrapText="1"/>
      <protection/>
    </xf>
    <xf numFmtId="0" fontId="33" fillId="0" borderId="17" xfId="75" applyFont="1" applyFill="1" applyBorder="1" applyAlignment="1">
      <alignment horizontal="center" vertical="center"/>
      <protection/>
    </xf>
    <xf numFmtId="4" fontId="33" fillId="0" borderId="17" xfId="75" applyNumberFormat="1" applyFont="1" applyFill="1" applyBorder="1" applyAlignment="1">
      <alignment horizontal="centerContinuous" vertical="center"/>
      <protection/>
    </xf>
    <xf numFmtId="4" fontId="33" fillId="0" borderId="21" xfId="75" applyNumberFormat="1" applyFont="1" applyFill="1" applyBorder="1" applyAlignment="1">
      <alignment horizontal="centerContinuous" vertical="center"/>
      <protection/>
    </xf>
    <xf numFmtId="4" fontId="33" fillId="0" borderId="19" xfId="75" applyNumberFormat="1" applyFont="1" applyFill="1" applyBorder="1" applyAlignment="1">
      <alignment horizontal="center" vertical="center"/>
      <protection/>
    </xf>
    <xf numFmtId="4" fontId="33" fillId="0" borderId="0" xfId="75" applyNumberFormat="1" applyFont="1" applyFill="1" applyBorder="1" applyAlignment="1">
      <alignment horizontal="center" vertical="center"/>
      <protection/>
    </xf>
    <xf numFmtId="4" fontId="33" fillId="0" borderId="0" xfId="75" applyNumberFormat="1" applyFont="1" applyAlignment="1">
      <alignment horizontal="center" vertical="center"/>
      <protection/>
    </xf>
    <xf numFmtId="4" fontId="33" fillId="0" borderId="0" xfId="75" applyNumberFormat="1" applyFont="1" applyBorder="1" applyAlignment="1">
      <alignment horizontal="center" vertical="center"/>
      <protection/>
    </xf>
    <xf numFmtId="4" fontId="33" fillId="0" borderId="0" xfId="75" applyNumberFormat="1" applyFont="1" applyBorder="1" applyAlignment="1">
      <alignment horizontal="center"/>
      <protection/>
    </xf>
    <xf numFmtId="4" fontId="33" fillId="0" borderId="0" xfId="75" applyNumberFormat="1" applyFont="1" applyBorder="1" applyAlignment="1">
      <alignment horizontal="center" wrapText="1"/>
      <protection/>
    </xf>
    <xf numFmtId="4" fontId="1" fillId="0" borderId="0" xfId="66" applyNumberFormat="1" applyFont="1" applyFill="1" applyBorder="1" applyAlignment="1">
      <alignment/>
      <protection/>
    </xf>
    <xf numFmtId="4" fontId="33" fillId="0" borderId="0" xfId="75" applyNumberFormat="1" applyFont="1">
      <alignment/>
      <protection/>
    </xf>
    <xf numFmtId="4" fontId="1" fillId="0" borderId="0" xfId="75" applyNumberFormat="1" applyFont="1" applyBorder="1" applyAlignment="1">
      <alignment wrapText="1"/>
      <protection/>
    </xf>
    <xf numFmtId="4" fontId="1" fillId="0" borderId="0" xfId="66" applyNumberFormat="1" applyFont="1" applyFill="1" applyBorder="1" applyAlignment="1">
      <alignment horizontal="center"/>
      <protection/>
    </xf>
    <xf numFmtId="4" fontId="1" fillId="0" borderId="0" xfId="66" applyNumberFormat="1" applyFont="1" applyFill="1" applyBorder="1" applyAlignment="1">
      <alignment/>
      <protection/>
    </xf>
    <xf numFmtId="4" fontId="33" fillId="0" borderId="0" xfId="75" applyNumberFormat="1" applyFont="1">
      <alignment/>
      <protection/>
    </xf>
    <xf numFmtId="4" fontId="1" fillId="0" borderId="0" xfId="75" applyNumberFormat="1" applyFont="1">
      <alignment/>
      <protection/>
    </xf>
    <xf numFmtId="4" fontId="16" fillId="0" borderId="0" xfId="72" applyNumberFormat="1" applyFont="1" applyFill="1">
      <alignment/>
      <protection/>
    </xf>
    <xf numFmtId="49" fontId="1" fillId="0" borderId="12" xfId="75" applyNumberFormat="1" applyFont="1" applyFill="1" applyBorder="1" applyAlignment="1">
      <alignment vertical="top"/>
      <protection/>
    </xf>
    <xf numFmtId="0" fontId="17" fillId="0" borderId="13" xfId="75" applyFont="1" applyFill="1" applyBorder="1" applyAlignment="1">
      <alignment horizontal="right" vertical="top" wrapText="1"/>
      <protection/>
    </xf>
    <xf numFmtId="0" fontId="17" fillId="0" borderId="13" xfId="75" applyFont="1" applyFill="1" applyBorder="1" applyAlignment="1">
      <alignment horizontal="center" wrapText="1"/>
      <protection/>
    </xf>
    <xf numFmtId="191" fontId="17" fillId="0" borderId="13" xfId="75" applyNumberFormat="1" applyFont="1" applyFill="1" applyBorder="1" applyAlignment="1">
      <alignment horizontal="center" wrapText="1"/>
      <protection/>
    </xf>
    <xf numFmtId="4" fontId="17" fillId="0" borderId="13" xfId="75" applyNumberFormat="1" applyFont="1" applyFill="1" applyBorder="1" applyAlignment="1">
      <alignment horizontal="right"/>
      <protection/>
    </xf>
    <xf numFmtId="0" fontId="33" fillId="0" borderId="0" xfId="75" applyFont="1" applyFill="1" applyAlignment="1">
      <alignment vertical="top" wrapText="1"/>
      <protection/>
    </xf>
    <xf numFmtId="4" fontId="33" fillId="0" borderId="0" xfId="75" applyNumberFormat="1" applyFont="1" applyFill="1" applyBorder="1" applyAlignment="1">
      <alignment/>
      <protection/>
    </xf>
    <xf numFmtId="49" fontId="20" fillId="0" borderId="12" xfId="75" applyNumberFormat="1" applyFont="1" applyFill="1" applyBorder="1" applyAlignment="1">
      <alignment horizontal="center" vertical="top" wrapText="1"/>
      <protection/>
    </xf>
    <xf numFmtId="49" fontId="20" fillId="0" borderId="13" xfId="75" applyNumberFormat="1" applyFont="1" applyFill="1" applyBorder="1" applyAlignment="1">
      <alignment horizontal="left" vertical="top"/>
      <protection/>
    </xf>
    <xf numFmtId="49" fontId="20" fillId="0" borderId="13" xfId="75" applyNumberFormat="1" applyFont="1" applyFill="1" applyBorder="1" applyAlignment="1">
      <alignment horizontal="center" wrapText="1"/>
      <protection/>
    </xf>
    <xf numFmtId="4" fontId="20" fillId="0" borderId="13" xfId="75" applyNumberFormat="1" applyFont="1" applyFill="1" applyBorder="1" applyAlignment="1">
      <alignment horizontal="center" wrapText="1"/>
      <protection/>
    </xf>
    <xf numFmtId="4" fontId="34" fillId="0" borderId="14" xfId="75" applyNumberFormat="1" applyFont="1" applyFill="1" applyBorder="1" applyAlignment="1">
      <alignment horizontal="right" wrapText="1"/>
      <protection/>
    </xf>
    <xf numFmtId="0" fontId="1" fillId="0" borderId="18" xfId="75" applyFont="1" applyBorder="1" applyAlignment="1">
      <alignment horizontal="center" wrapText="1"/>
      <protection/>
    </xf>
    <xf numFmtId="1" fontId="1" fillId="0" borderId="18" xfId="75" applyNumberFormat="1" applyFont="1" applyBorder="1" applyAlignment="1">
      <alignment horizontal="center" wrapText="1"/>
      <protection/>
    </xf>
    <xf numFmtId="4" fontId="1" fillId="2" borderId="18" xfId="66" applyNumberFormat="1" applyFont="1" applyFill="1" applyBorder="1" applyAlignment="1">
      <alignment/>
      <protection/>
    </xf>
    <xf numFmtId="4" fontId="1" fillId="0" borderId="18" xfId="66" applyNumberFormat="1" applyFont="1" applyFill="1" applyBorder="1" applyAlignment="1">
      <alignment/>
      <protection/>
    </xf>
    <xf numFmtId="0" fontId="1" fillId="0" borderId="13" xfId="75" applyFont="1" applyBorder="1" applyAlignment="1">
      <alignment horizontal="left" vertical="top" wrapText="1"/>
      <protection/>
    </xf>
    <xf numFmtId="4" fontId="17" fillId="7" borderId="14" xfId="75" applyNumberFormat="1" applyFont="1" applyFill="1" applyBorder="1" applyAlignment="1">
      <alignment/>
      <protection/>
    </xf>
    <xf numFmtId="4" fontId="1" fillId="0" borderId="18" xfId="75" applyNumberFormat="1" applyFont="1" applyBorder="1" applyAlignment="1">
      <alignment horizontal="center" wrapText="1"/>
      <protection/>
    </xf>
    <xf numFmtId="49" fontId="33" fillId="0" borderId="0" xfId="75" applyNumberFormat="1" applyFont="1" applyFill="1" applyAlignment="1">
      <alignment horizontal="center"/>
      <protection/>
    </xf>
    <xf numFmtId="0" fontId="33" fillId="0" borderId="0" xfId="75" applyFont="1" applyFill="1" applyAlignment="1">
      <alignment wrapText="1"/>
      <protection/>
    </xf>
    <xf numFmtId="4" fontId="33" fillId="0" borderId="0" xfId="75" applyNumberFormat="1" applyFont="1" applyFill="1" applyBorder="1">
      <alignment/>
      <protection/>
    </xf>
    <xf numFmtId="49" fontId="20" fillId="0" borderId="13" xfId="75" applyNumberFormat="1" applyFont="1" applyFill="1" applyBorder="1" applyAlignment="1">
      <alignment horizontal="left" vertical="top" wrapText="1"/>
      <protection/>
    </xf>
    <xf numFmtId="0" fontId="16" fillId="0" borderId="0" xfId="66" applyFont="1" applyFill="1">
      <alignment/>
      <protection/>
    </xf>
    <xf numFmtId="0" fontId="1" fillId="0" borderId="0" xfId="75" applyFont="1" applyAlignment="1">
      <alignment vertical="top" wrapText="1"/>
      <protection/>
    </xf>
    <xf numFmtId="4" fontId="16" fillId="0" borderId="0" xfId="66" applyNumberFormat="1" applyFont="1" applyFill="1" applyBorder="1" applyAlignment="1">
      <alignment horizontal="center" vertical="top"/>
      <protection/>
    </xf>
    <xf numFmtId="0" fontId="17" fillId="0" borderId="13" xfId="75" applyFont="1" applyFill="1" applyBorder="1" applyAlignment="1">
      <alignment horizontal="left" vertical="top" wrapText="1"/>
      <protection/>
    </xf>
    <xf numFmtId="0" fontId="26" fillId="0" borderId="16" xfId="0" applyFont="1" applyBorder="1" applyAlignment="1">
      <alignment horizontal="center" wrapText="1"/>
    </xf>
    <xf numFmtId="0" fontId="26" fillId="0" borderId="17" xfId="0" applyFont="1" applyBorder="1" applyAlignment="1">
      <alignment horizontal="center" wrapText="1"/>
    </xf>
    <xf numFmtId="3" fontId="26" fillId="0" borderId="16" xfId="0" applyNumberFormat="1" applyFont="1" applyFill="1" applyBorder="1" applyAlignment="1">
      <alignment horizontal="center" vertical="center" wrapText="1"/>
    </xf>
    <xf numFmtId="3" fontId="98" fillId="0" borderId="17" xfId="0" applyNumberFormat="1" applyFont="1" applyFill="1" applyBorder="1" applyAlignment="1">
      <alignment horizontal="center"/>
    </xf>
    <xf numFmtId="3" fontId="98" fillId="0" borderId="0" xfId="0" applyNumberFormat="1" applyFont="1" applyFill="1" applyAlignment="1">
      <alignment horizontal="center"/>
    </xf>
    <xf numFmtId="3" fontId="0" fillId="0" borderId="0" xfId="0" applyNumberFormat="1" applyAlignment="1">
      <alignment horizontal="center"/>
    </xf>
    <xf numFmtId="3" fontId="98" fillId="0" borderId="0" xfId="0" applyNumberFormat="1" applyFont="1" applyAlignment="1">
      <alignment horizontal="center"/>
    </xf>
    <xf numFmtId="3" fontId="99" fillId="0" borderId="0" xfId="0" applyNumberFormat="1" applyFont="1" applyFill="1" applyAlignment="1">
      <alignment horizontal="center"/>
    </xf>
    <xf numFmtId="3" fontId="99" fillId="0" borderId="0" xfId="0" applyNumberFormat="1" applyFont="1" applyAlignment="1">
      <alignment horizontal="center"/>
    </xf>
    <xf numFmtId="3" fontId="100" fillId="0" borderId="0" xfId="0" applyNumberFormat="1" applyFont="1" applyFill="1" applyAlignment="1">
      <alignment horizontal="center"/>
    </xf>
    <xf numFmtId="3" fontId="0" fillId="0" borderId="0" xfId="0" applyNumberFormat="1" applyFill="1" applyAlignment="1">
      <alignment horizontal="center"/>
    </xf>
    <xf numFmtId="3" fontId="99" fillId="0" borderId="11" xfId="0" applyNumberFormat="1" applyFont="1" applyFill="1" applyBorder="1" applyAlignment="1">
      <alignment horizontal="center"/>
    </xf>
    <xf numFmtId="3" fontId="99" fillId="0" borderId="0" xfId="44" applyNumberFormat="1" applyFont="1" applyAlignment="1">
      <alignment horizontal="center"/>
      <protection/>
    </xf>
    <xf numFmtId="3" fontId="99" fillId="0" borderId="0" xfId="44" applyNumberFormat="1" applyFont="1" applyAlignment="1">
      <alignment horizontal="center" wrapText="1"/>
      <protection/>
    </xf>
    <xf numFmtId="3" fontId="101" fillId="0" borderId="0" xfId="0" applyNumberFormat="1" applyFont="1" applyAlignment="1">
      <alignment horizontal="center"/>
    </xf>
    <xf numFmtId="3" fontId="99" fillId="0" borderId="0" xfId="0" applyNumberFormat="1" applyFont="1" applyAlignment="1">
      <alignment horizontal="center" wrapText="1"/>
    </xf>
    <xf numFmtId="3" fontId="99" fillId="0" borderId="0" xfId="64" applyNumberFormat="1" applyFont="1" applyFill="1" applyAlignment="1">
      <alignment horizontal="center"/>
      <protection/>
    </xf>
    <xf numFmtId="3" fontId="98" fillId="0" borderId="11" xfId="0" applyNumberFormat="1" applyFont="1" applyFill="1" applyBorder="1" applyAlignment="1">
      <alignment horizontal="center"/>
    </xf>
    <xf numFmtId="3" fontId="98" fillId="0" borderId="15" xfId="0" applyNumberFormat="1" applyFont="1" applyFill="1" applyBorder="1" applyAlignment="1">
      <alignment horizontal="center"/>
    </xf>
    <xf numFmtId="4" fontId="1" fillId="0" borderId="16" xfId="0" applyNumberFormat="1" applyFont="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7" xfId="0" applyNumberFormat="1" applyFont="1" applyFill="1" applyBorder="1" applyAlignment="1">
      <alignment horizontal="center"/>
    </xf>
    <xf numFmtId="4" fontId="1" fillId="0" borderId="17" xfId="0" applyNumberFormat="1" applyFont="1" applyBorder="1" applyAlignment="1">
      <alignment horizontal="center"/>
    </xf>
    <xf numFmtId="4" fontId="1" fillId="0" borderId="0" xfId="0" applyNumberFormat="1" applyFont="1" applyFill="1" applyAlignment="1">
      <alignment vertical="center"/>
    </xf>
    <xf numFmtId="4" fontId="26" fillId="0" borderId="0" xfId="0" applyNumberFormat="1" applyFont="1" applyAlignment="1">
      <alignment/>
    </xf>
    <xf numFmtId="4" fontId="25" fillId="0" borderId="0" xfId="44" applyNumberFormat="1" applyFont="1" applyFill="1" applyBorder="1" applyAlignment="1" applyProtection="1">
      <alignment/>
      <protection/>
    </xf>
    <xf numFmtId="4" fontId="1" fillId="0" borderId="11" xfId="0" applyNumberFormat="1" applyFont="1" applyFill="1" applyBorder="1" applyAlignment="1">
      <alignment/>
    </xf>
    <xf numFmtId="4" fontId="1" fillId="0" borderId="0" xfId="44" applyNumberFormat="1" applyFont="1">
      <alignment/>
      <protection/>
    </xf>
    <xf numFmtId="4" fontId="1" fillId="0" borderId="0" xfId="44" applyNumberFormat="1" applyFont="1" applyAlignment="1">
      <alignment wrapText="1"/>
      <protection/>
    </xf>
    <xf numFmtId="4" fontId="1" fillId="0" borderId="0" xfId="64" applyNumberFormat="1" applyFont="1">
      <alignment/>
      <protection/>
    </xf>
    <xf numFmtId="4" fontId="1" fillId="0" borderId="0" xfId="64" applyNumberFormat="1" applyFont="1" applyFill="1">
      <alignment/>
      <protection/>
    </xf>
    <xf numFmtId="4" fontId="25" fillId="0" borderId="11" xfId="44" applyNumberFormat="1" applyFont="1" applyFill="1" applyBorder="1" applyAlignment="1" applyProtection="1">
      <alignment/>
      <protection/>
    </xf>
    <xf numFmtId="4" fontId="26" fillId="0" borderId="0" xfId="0" applyNumberFormat="1" applyFont="1" applyFill="1" applyAlignment="1">
      <alignment/>
    </xf>
    <xf numFmtId="0" fontId="26" fillId="0" borderId="18" xfId="0" applyFont="1" applyBorder="1" applyAlignment="1">
      <alignment horizontal="right"/>
    </xf>
    <xf numFmtId="3" fontId="99" fillId="0" borderId="18" xfId="0" applyNumberFormat="1" applyFont="1" applyFill="1" applyBorder="1" applyAlignment="1">
      <alignment horizontal="center"/>
    </xf>
    <xf numFmtId="4" fontId="1" fillId="0" borderId="18" xfId="0" applyNumberFormat="1" applyFont="1" applyFill="1" applyBorder="1" applyAlignment="1">
      <alignment/>
    </xf>
    <xf numFmtId="4" fontId="99" fillId="0" borderId="18" xfId="0" applyNumberFormat="1" applyFont="1" applyFill="1" applyBorder="1" applyAlignment="1">
      <alignment horizontal="center"/>
    </xf>
    <xf numFmtId="4" fontId="1" fillId="7" borderId="0" xfId="0" applyNumberFormat="1" applyFont="1" applyFill="1" applyAlignment="1">
      <alignment/>
    </xf>
    <xf numFmtId="0" fontId="1" fillId="0" borderId="0" xfId="64" applyFont="1" applyAlignment="1">
      <alignment horizontal="left" vertical="top" wrapText="1"/>
      <protection/>
    </xf>
    <xf numFmtId="0" fontId="1" fillId="0" borderId="0" xfId="0" applyFont="1" applyAlignment="1">
      <alignment horizontal="left"/>
    </xf>
    <xf numFmtId="0" fontId="26" fillId="0" borderId="22" xfId="0" applyFont="1" applyBorder="1" applyAlignment="1">
      <alignment horizontal="left"/>
    </xf>
    <xf numFmtId="49" fontId="1" fillId="0" borderId="0" xfId="64" applyNumberFormat="1" applyFont="1" applyAlignment="1">
      <alignment horizontal="left" vertical="top" wrapText="1"/>
      <protection/>
    </xf>
    <xf numFmtId="4" fontId="1" fillId="7" borderId="0" xfId="44" applyNumberFormat="1" applyFont="1" applyFill="1" applyBorder="1" applyAlignment="1" applyProtection="1">
      <alignment/>
      <protection/>
    </xf>
    <xf numFmtId="49" fontId="1" fillId="0" borderId="0" xfId="75" applyNumberFormat="1" applyFont="1" applyBorder="1" applyAlignment="1">
      <alignment horizontal="left" vertical="top" wrapText="1"/>
      <protection/>
    </xf>
    <xf numFmtId="0" fontId="1" fillId="0" borderId="0" xfId="0" applyFont="1" applyFill="1" applyAlignment="1">
      <alignment horizontal="left" wrapText="1"/>
    </xf>
    <xf numFmtId="4" fontId="17" fillId="7" borderId="0" xfId="0" applyNumberFormat="1" applyFont="1" applyFill="1" applyAlignment="1">
      <alignment/>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right" vertical="center"/>
    </xf>
    <xf numFmtId="3" fontId="102" fillId="0" borderId="0" xfId="0" applyNumberFormat="1" applyFont="1" applyFill="1" applyAlignment="1">
      <alignment horizontal="center" vertical="center"/>
    </xf>
    <xf numFmtId="4" fontId="17" fillId="0" borderId="0" xfId="0" applyNumberFormat="1" applyFont="1" applyAlignment="1">
      <alignment vertical="center"/>
    </xf>
    <xf numFmtId="4" fontId="17" fillId="0" borderId="0" xfId="0" applyNumberFormat="1" applyFont="1" applyFill="1" applyAlignment="1">
      <alignment vertical="center"/>
    </xf>
    <xf numFmtId="0" fontId="3" fillId="0" borderId="0" xfId="0" applyFont="1" applyAlignment="1">
      <alignment vertical="center"/>
    </xf>
    <xf numFmtId="0" fontId="1" fillId="0" borderId="0" xfId="64" applyFont="1" applyAlignment="1">
      <alignment horizontal="left"/>
      <protection/>
    </xf>
    <xf numFmtId="0" fontId="1" fillId="0" borderId="0" xfId="64" applyFont="1" applyAlignment="1">
      <alignment horizontal="left" wrapText="1"/>
      <protection/>
    </xf>
    <xf numFmtId="4" fontId="1" fillId="0" borderId="0" xfId="65" applyNumberFormat="1" applyFont="1" applyFill="1" applyAlignment="1">
      <alignment horizontal="right" vertical="center"/>
      <protection/>
    </xf>
    <xf numFmtId="0" fontId="0" fillId="0" borderId="0" xfId="0" applyFont="1" applyAlignment="1">
      <alignment horizontal="justify" vertical="top"/>
    </xf>
    <xf numFmtId="0" fontId="0" fillId="0" borderId="0" xfId="0" applyFont="1" applyFill="1" applyAlignment="1">
      <alignment horizontal="justify" vertical="top"/>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49" applyFont="1" applyAlignment="1">
      <alignment horizontal="left" vertical="top" wrapText="1"/>
      <protection/>
    </xf>
    <xf numFmtId="49" fontId="31" fillId="0" borderId="23" xfId="75" applyNumberFormat="1" applyFont="1" applyFill="1" applyBorder="1" applyAlignment="1">
      <alignment horizontal="center" vertical="center" wrapText="1"/>
      <protection/>
    </xf>
    <xf numFmtId="0" fontId="32" fillId="0" borderId="24" xfId="75" applyFont="1" applyFill="1" applyBorder="1" applyAlignment="1">
      <alignment horizontal="center" vertical="center" wrapText="1"/>
      <protection/>
    </xf>
    <xf numFmtId="0" fontId="32" fillId="0" borderId="25" xfId="75" applyFont="1" applyFill="1" applyBorder="1" applyAlignment="1">
      <alignment horizontal="center" vertical="center" wrapText="1"/>
      <protection/>
    </xf>
    <xf numFmtId="49" fontId="31" fillId="0" borderId="20" xfId="75" applyNumberFormat="1" applyFont="1" applyFill="1" applyBorder="1" applyAlignment="1">
      <alignment horizontal="center" vertical="center" wrapText="1"/>
      <protection/>
    </xf>
    <xf numFmtId="49" fontId="31" fillId="0" borderId="17" xfId="75" applyNumberFormat="1" applyFont="1" applyFill="1" applyBorder="1" applyAlignment="1">
      <alignment horizontal="center" vertical="center" wrapText="1"/>
      <protection/>
    </xf>
    <xf numFmtId="49" fontId="31" fillId="0" borderId="21" xfId="75" applyNumberFormat="1" applyFont="1" applyFill="1" applyBorder="1" applyAlignment="1">
      <alignment horizontal="center" vertical="center" wrapText="1"/>
      <protection/>
    </xf>
    <xf numFmtId="49" fontId="20" fillId="0" borderId="0" xfId="0" applyNumberFormat="1" applyFont="1" applyAlignment="1" applyProtection="1">
      <alignment horizontal="left" vertical="top" wrapText="1"/>
      <protection locked="0"/>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xfId="45"/>
    <cellStyle name="Comma 3 2" xfId="46"/>
    <cellStyle name="Currency" xfId="47"/>
    <cellStyle name="Currency [0]"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merge" xfId="61"/>
    <cellStyle name="merge 3" xfId="62"/>
    <cellStyle name="Neutral" xfId="63"/>
    <cellStyle name="Normal 10" xfId="64"/>
    <cellStyle name="Normal 14" xfId="65"/>
    <cellStyle name="Normal 2" xfId="66"/>
    <cellStyle name="Normal 2 2" xfId="67"/>
    <cellStyle name="Normal 2 2 2" xfId="68"/>
    <cellStyle name="Normal 2 3" xfId="69"/>
    <cellStyle name="Normal 2 4" xfId="70"/>
    <cellStyle name="Normal 3" xfId="71"/>
    <cellStyle name="Normal 3 2" xfId="72"/>
    <cellStyle name="Normal 4" xfId="73"/>
    <cellStyle name="Normal 5" xfId="74"/>
    <cellStyle name="Normal 6" xfId="75"/>
    <cellStyle name="Normal_Sheet10" xfId="76"/>
    <cellStyle name="Note" xfId="77"/>
    <cellStyle name="Obično_ERSTE-Delnice-TROSKOVNIK" xfId="78"/>
    <cellStyle name="Output" xfId="79"/>
    <cellStyle name="Percent" xfId="80"/>
    <cellStyle name="Style 1"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33"/>
  <sheetViews>
    <sheetView showGridLines="0" tabSelected="1" zoomScaleSheetLayoutView="100" workbookViewId="0" topLeftCell="A328">
      <selection activeCell="B335" sqref="B335"/>
    </sheetView>
  </sheetViews>
  <sheetFormatPr defaultColWidth="9.00390625" defaultRowHeight="12.75"/>
  <cols>
    <col min="1" max="1" width="7.125" style="64" customWidth="1"/>
    <col min="2" max="2" width="35.25390625" style="65" customWidth="1"/>
    <col min="3" max="3" width="9.125" style="420" customWidth="1"/>
    <col min="4" max="4" width="14.375" style="61" customWidth="1"/>
    <col min="5" max="5" width="20.25390625" style="61" customWidth="1"/>
    <col min="6" max="6" width="6.875" style="62" customWidth="1"/>
    <col min="7" max="7" width="24.625" style="61" customWidth="1"/>
    <col min="8" max="8" width="11.125" style="63" customWidth="1"/>
    <col min="9" max="9" width="6.875" style="62" customWidth="1"/>
    <col min="10" max="10" width="9.00390625" style="62" customWidth="1"/>
    <col min="11" max="16384" width="9.125" style="62" customWidth="1"/>
  </cols>
  <sheetData>
    <row r="2" ht="12.75">
      <c r="B2" s="73" t="s">
        <v>573</v>
      </c>
    </row>
    <row r="3" spans="2:5" ht="54.75" customHeight="1">
      <c r="B3" s="572" t="s">
        <v>835</v>
      </c>
      <c r="C3" s="572"/>
      <c r="D3" s="572"/>
      <c r="E3" s="572"/>
    </row>
    <row r="4" spans="2:5" ht="54.75" customHeight="1">
      <c r="B4" s="572" t="s">
        <v>831</v>
      </c>
      <c r="C4" s="572"/>
      <c r="D4" s="572"/>
      <c r="E4" s="572"/>
    </row>
    <row r="5" spans="2:5" ht="40.5" customHeight="1">
      <c r="B5" s="573" t="s">
        <v>826</v>
      </c>
      <c r="C5" s="573"/>
      <c r="D5" s="573"/>
      <c r="E5" s="573"/>
    </row>
    <row r="6" spans="2:5" ht="54" customHeight="1">
      <c r="B6" s="573" t="s">
        <v>574</v>
      </c>
      <c r="C6" s="573"/>
      <c r="D6" s="573"/>
      <c r="E6" s="573"/>
    </row>
    <row r="7" spans="2:5" ht="29.25" customHeight="1">
      <c r="B7" s="572" t="s">
        <v>575</v>
      </c>
      <c r="C7" s="572"/>
      <c r="D7" s="572"/>
      <c r="E7" s="572"/>
    </row>
    <row r="8" spans="2:5" ht="91.5" customHeight="1">
      <c r="B8" s="572" t="s">
        <v>827</v>
      </c>
      <c r="C8" s="572"/>
      <c r="D8" s="572"/>
      <c r="E8" s="572"/>
    </row>
    <row r="9" spans="2:5" ht="66.75" customHeight="1">
      <c r="B9" s="572" t="s">
        <v>832</v>
      </c>
      <c r="C9" s="572"/>
      <c r="D9" s="572"/>
      <c r="E9" s="572"/>
    </row>
    <row r="10" spans="2:5" ht="28.5" customHeight="1">
      <c r="B10" s="572" t="s">
        <v>828</v>
      </c>
      <c r="C10" s="572"/>
      <c r="D10" s="572"/>
      <c r="E10" s="572"/>
    </row>
    <row r="11" spans="2:5" ht="42" customHeight="1">
      <c r="B11" s="572" t="s">
        <v>829</v>
      </c>
      <c r="C11" s="572"/>
      <c r="D11" s="572"/>
      <c r="E11" s="572"/>
    </row>
    <row r="13" spans="1:2" ht="12.75">
      <c r="A13" s="59" t="s">
        <v>0</v>
      </c>
      <c r="B13" s="60" t="s">
        <v>37</v>
      </c>
    </row>
    <row r="14" spans="1:2" ht="12.75">
      <c r="A14" s="59"/>
      <c r="B14" s="60"/>
    </row>
    <row r="15" spans="1:2" ht="12.75">
      <c r="A15" s="59"/>
      <c r="B15" s="60" t="s">
        <v>570</v>
      </c>
    </row>
    <row r="16" spans="2:5" ht="30" customHeight="1">
      <c r="B16" s="572" t="s">
        <v>830</v>
      </c>
      <c r="C16" s="572"/>
      <c r="D16" s="572"/>
      <c r="E16" s="572"/>
    </row>
    <row r="17" spans="2:5" ht="79.5" customHeight="1">
      <c r="B17" s="572" t="s">
        <v>581</v>
      </c>
      <c r="C17" s="572"/>
      <c r="D17" s="572"/>
      <c r="E17" s="572"/>
    </row>
    <row r="18" spans="2:5" ht="29.25" customHeight="1">
      <c r="B18" s="572" t="s">
        <v>582</v>
      </c>
      <c r="C18" s="572"/>
      <c r="D18" s="572"/>
      <c r="E18" s="572"/>
    </row>
    <row r="19" ht="12.75">
      <c r="D19" s="87"/>
    </row>
    <row r="20" spans="1:5" ht="63.75">
      <c r="A20" s="50">
        <v>1</v>
      </c>
      <c r="B20" s="46" t="s">
        <v>809</v>
      </c>
      <c r="C20" s="421"/>
      <c r="D20" s="66"/>
      <c r="E20" s="67"/>
    </row>
    <row r="21" spans="1:5" ht="12.75">
      <c r="A21" s="68"/>
      <c r="B21" s="417" t="s">
        <v>70</v>
      </c>
      <c r="C21" s="422">
        <v>1</v>
      </c>
      <c r="D21" s="419"/>
      <c r="E21" s="418">
        <f>C21*D21</f>
        <v>0</v>
      </c>
    </row>
    <row r="22" spans="1:2" ht="12.75">
      <c r="A22" s="68"/>
      <c r="B22" s="69"/>
    </row>
    <row r="23" spans="1:4" ht="178.5">
      <c r="A23" s="50">
        <v>2</v>
      </c>
      <c r="B23" s="46" t="s">
        <v>76</v>
      </c>
      <c r="C23" s="423"/>
      <c r="D23" s="66"/>
    </row>
    <row r="24" spans="1:5" ht="12.75">
      <c r="A24" s="50"/>
      <c r="B24" s="417" t="s">
        <v>4</v>
      </c>
      <c r="C24" s="424">
        <v>120</v>
      </c>
      <c r="D24" s="419"/>
      <c r="E24" s="418">
        <f>C24*D24</f>
        <v>0</v>
      </c>
    </row>
    <row r="25" spans="1:4" ht="12.75">
      <c r="A25" s="50"/>
      <c r="B25" s="140"/>
      <c r="C25" s="421"/>
      <c r="D25" s="150"/>
    </row>
    <row r="26" spans="1:4" ht="168.75" customHeight="1">
      <c r="A26" s="50">
        <v>3</v>
      </c>
      <c r="B26" s="46" t="s">
        <v>38</v>
      </c>
      <c r="C26" s="425"/>
      <c r="D26" s="150"/>
    </row>
    <row r="27" spans="1:5" ht="12.75">
      <c r="A27" s="71"/>
      <c r="B27" s="417" t="s">
        <v>4</v>
      </c>
      <c r="C27" s="424">
        <v>650</v>
      </c>
      <c r="D27" s="419"/>
      <c r="E27" s="418">
        <f>C27*D27</f>
        <v>0</v>
      </c>
    </row>
    <row r="28" spans="1:2" ht="12.75">
      <c r="A28" s="68"/>
      <c r="B28" s="69"/>
    </row>
    <row r="29" spans="1:4" ht="63.75">
      <c r="A29" s="50">
        <v>4</v>
      </c>
      <c r="B29" s="164" t="s">
        <v>401</v>
      </c>
      <c r="C29" s="425"/>
      <c r="D29" s="410"/>
    </row>
    <row r="30" spans="1:5" ht="12.75">
      <c r="A30" s="72"/>
      <c r="B30" s="417" t="s">
        <v>70</v>
      </c>
      <c r="C30" s="422">
        <v>1</v>
      </c>
      <c r="D30" s="419"/>
      <c r="E30" s="418">
        <f>C30*D30</f>
        <v>0</v>
      </c>
    </row>
    <row r="33" spans="2:5" ht="12.75">
      <c r="B33" s="94" t="s">
        <v>8</v>
      </c>
      <c r="C33" s="426"/>
      <c r="D33" s="95"/>
      <c r="E33" s="459">
        <f>SUM(E21:E30)</f>
        <v>0</v>
      </c>
    </row>
    <row r="34" spans="2:5" ht="12.75">
      <c r="B34" s="104"/>
      <c r="C34" s="427"/>
      <c r="D34" s="105"/>
      <c r="E34" s="105"/>
    </row>
    <row r="35" ht="12.75">
      <c r="B35" s="73"/>
    </row>
    <row r="36" spans="1:2" ht="12.75">
      <c r="A36" s="59" t="s">
        <v>9</v>
      </c>
      <c r="B36" s="60" t="s">
        <v>1</v>
      </c>
    </row>
    <row r="37" spans="1:2" ht="12.75">
      <c r="A37" s="59"/>
      <c r="B37" s="60"/>
    </row>
    <row r="38" spans="1:2" ht="12.75">
      <c r="A38" s="59"/>
      <c r="B38" s="60" t="s">
        <v>570</v>
      </c>
    </row>
    <row r="39" spans="1:5" ht="18" customHeight="1">
      <c r="A39" s="59"/>
      <c r="B39" s="572" t="s">
        <v>576</v>
      </c>
      <c r="C39" s="572"/>
      <c r="D39" s="572"/>
      <c r="E39" s="572"/>
    </row>
    <row r="40" spans="1:5" ht="29.25" customHeight="1">
      <c r="A40" s="59"/>
      <c r="B40" s="572" t="s">
        <v>577</v>
      </c>
      <c r="C40" s="572"/>
      <c r="D40" s="572"/>
      <c r="E40" s="572"/>
    </row>
    <row r="41" spans="1:5" ht="56.25" customHeight="1">
      <c r="A41" s="59"/>
      <c r="B41" s="572" t="s">
        <v>578</v>
      </c>
      <c r="C41" s="572"/>
      <c r="D41" s="572"/>
      <c r="E41" s="572"/>
    </row>
    <row r="42" spans="1:5" ht="120" customHeight="1">
      <c r="A42" s="59"/>
      <c r="B42" s="572" t="s">
        <v>579</v>
      </c>
      <c r="C42" s="572"/>
      <c r="D42" s="572"/>
      <c r="E42" s="572"/>
    </row>
    <row r="43" spans="1:5" ht="40.5" customHeight="1">
      <c r="A43" s="59"/>
      <c r="B43" s="572" t="s">
        <v>580</v>
      </c>
      <c r="C43" s="572"/>
      <c r="D43" s="572"/>
      <c r="E43" s="572"/>
    </row>
    <row r="44" spans="1:2" ht="12.75">
      <c r="A44" s="50"/>
      <c r="B44" s="73"/>
    </row>
    <row r="45" spans="1:5" ht="12.75">
      <c r="A45" s="74"/>
      <c r="B45" s="75" t="s">
        <v>2</v>
      </c>
      <c r="E45" s="76"/>
    </row>
    <row r="46" spans="1:5" ht="12.75">
      <c r="A46" s="74"/>
      <c r="B46" s="75"/>
      <c r="D46" s="87"/>
      <c r="E46" s="76"/>
    </row>
    <row r="47" spans="1:8" ht="153">
      <c r="A47" s="50">
        <v>1</v>
      </c>
      <c r="B47" s="77" t="s">
        <v>524</v>
      </c>
      <c r="C47" s="428"/>
      <c r="D47" s="78"/>
      <c r="E47" s="79"/>
      <c r="F47" s="61"/>
      <c r="G47" s="62"/>
      <c r="H47" s="62"/>
    </row>
    <row r="48" spans="1:8" ht="12.75">
      <c r="A48" s="50"/>
      <c r="B48" s="417" t="s">
        <v>473</v>
      </c>
      <c r="C48" s="422">
        <v>29</v>
      </c>
      <c r="D48" s="419"/>
      <c r="E48" s="418">
        <f>C48*D48</f>
        <v>0</v>
      </c>
      <c r="F48" s="61"/>
      <c r="G48" s="62"/>
      <c r="H48" s="62"/>
    </row>
    <row r="49" spans="1:8" ht="12.75">
      <c r="A49" s="50"/>
      <c r="B49" s="417" t="s">
        <v>525</v>
      </c>
      <c r="C49" s="422">
        <v>15</v>
      </c>
      <c r="D49" s="419"/>
      <c r="E49" s="418">
        <f>D49*C49</f>
        <v>0</v>
      </c>
      <c r="F49" s="61"/>
      <c r="G49" s="62"/>
      <c r="H49" s="62"/>
    </row>
    <row r="50" spans="2:8" ht="12.75">
      <c r="B50" s="417" t="s">
        <v>474</v>
      </c>
      <c r="C50" s="422">
        <v>7</v>
      </c>
      <c r="D50" s="419"/>
      <c r="E50" s="418">
        <f>C50*D50</f>
        <v>0</v>
      </c>
      <c r="G50" s="318"/>
      <c r="H50" s="80"/>
    </row>
    <row r="51" spans="2:8" ht="12.75">
      <c r="B51" s="417" t="s">
        <v>475</v>
      </c>
      <c r="C51" s="422">
        <v>4</v>
      </c>
      <c r="D51" s="419"/>
      <c r="E51" s="418">
        <f>C51*D51</f>
        <v>0</v>
      </c>
      <c r="H51" s="80"/>
    </row>
    <row r="52" spans="2:8" ht="12.75">
      <c r="B52" s="417" t="s">
        <v>523</v>
      </c>
      <c r="C52" s="422">
        <v>13</v>
      </c>
      <c r="D52" s="419"/>
      <c r="E52" s="418">
        <f>C52*D52</f>
        <v>0</v>
      </c>
      <c r="H52" s="80"/>
    </row>
    <row r="53" spans="2:8" ht="12.75">
      <c r="B53" s="417" t="s">
        <v>476</v>
      </c>
      <c r="C53" s="422">
        <v>1</v>
      </c>
      <c r="D53" s="419"/>
      <c r="E53" s="418">
        <f>C53*D53</f>
        <v>0</v>
      </c>
      <c r="H53" s="80"/>
    </row>
    <row r="54" spans="2:8" ht="12.75">
      <c r="B54" s="51"/>
      <c r="C54" s="430"/>
      <c r="H54" s="80"/>
    </row>
    <row r="55" spans="1:8" ht="102">
      <c r="A55" s="50">
        <v>2</v>
      </c>
      <c r="B55" s="77" t="s">
        <v>402</v>
      </c>
      <c r="C55" s="428"/>
      <c r="D55" s="78"/>
      <c r="E55" s="79"/>
      <c r="F55" s="61"/>
      <c r="G55" s="62"/>
      <c r="H55" s="62"/>
    </row>
    <row r="56" spans="2:8" ht="12.75">
      <c r="B56" s="417" t="s">
        <v>421</v>
      </c>
      <c r="C56" s="422">
        <v>2</v>
      </c>
      <c r="D56" s="419"/>
      <c r="E56" s="418">
        <f>C56*D56</f>
        <v>0</v>
      </c>
      <c r="H56" s="80"/>
    </row>
    <row r="57" spans="2:8" ht="12.75">
      <c r="B57" s="51"/>
      <c r="C57" s="430"/>
      <c r="H57" s="80"/>
    </row>
    <row r="58" spans="1:8" ht="89.25">
      <c r="A58" s="50">
        <v>3</v>
      </c>
      <c r="B58" s="77" t="s">
        <v>403</v>
      </c>
      <c r="C58" s="431"/>
      <c r="D58" s="82"/>
      <c r="E58" s="79"/>
      <c r="F58" s="76"/>
      <c r="G58" s="83"/>
      <c r="H58" s="62"/>
    </row>
    <row r="59" spans="2:8" ht="12.75">
      <c r="B59" s="417" t="s">
        <v>477</v>
      </c>
      <c r="C59" s="422">
        <v>1</v>
      </c>
      <c r="D59" s="419"/>
      <c r="E59" s="418">
        <f>C59*D59</f>
        <v>0</v>
      </c>
      <c r="H59" s="80"/>
    </row>
    <row r="60" spans="1:8" ht="12.75">
      <c r="A60" s="50"/>
      <c r="B60" s="417" t="s">
        <v>478</v>
      </c>
      <c r="C60" s="422">
        <v>1</v>
      </c>
      <c r="D60" s="419"/>
      <c r="E60" s="418">
        <f>C60*D60</f>
        <v>0</v>
      </c>
      <c r="H60" s="80"/>
    </row>
    <row r="61" spans="1:8" ht="12.75">
      <c r="A61" s="50"/>
      <c r="B61" s="51"/>
      <c r="H61" s="80"/>
    </row>
    <row r="62" spans="1:5" ht="100.5" customHeight="1">
      <c r="A62" s="50">
        <v>4</v>
      </c>
      <c r="B62" s="84" t="s">
        <v>404</v>
      </c>
      <c r="E62" s="76"/>
    </row>
    <row r="63" spans="1:5" ht="12.75">
      <c r="A63" s="50"/>
      <c r="B63" s="417" t="s">
        <v>4</v>
      </c>
      <c r="C63" s="424">
        <v>115</v>
      </c>
      <c r="D63" s="419"/>
      <c r="E63" s="418">
        <f>C63*D63</f>
        <v>0</v>
      </c>
    </row>
    <row r="64" spans="1:5" ht="12.75">
      <c r="A64" s="50"/>
      <c r="B64" s="85"/>
      <c r="E64" s="76"/>
    </row>
    <row r="65" spans="1:8" ht="12.75">
      <c r="A65" s="50"/>
      <c r="B65" s="86" t="s">
        <v>21</v>
      </c>
      <c r="C65" s="431"/>
      <c r="D65" s="82"/>
      <c r="E65" s="79"/>
      <c r="F65" s="76"/>
      <c r="G65" s="83"/>
      <c r="H65" s="62"/>
    </row>
    <row r="66" spans="1:8" ht="12.75">
      <c r="A66" s="50"/>
      <c r="B66" s="86"/>
      <c r="C66" s="431"/>
      <c r="D66" s="82"/>
      <c r="E66" s="79"/>
      <c r="F66" s="76"/>
      <c r="G66" s="83"/>
      <c r="H66" s="62"/>
    </row>
    <row r="67" spans="1:5" ht="153">
      <c r="A67" s="50">
        <v>5</v>
      </c>
      <c r="B67" s="75" t="s">
        <v>406</v>
      </c>
      <c r="D67" s="80"/>
      <c r="E67" s="76"/>
    </row>
    <row r="68" spans="2:5" ht="12.75">
      <c r="B68" s="417" t="s">
        <v>23</v>
      </c>
      <c r="C68" s="424">
        <v>3</v>
      </c>
      <c r="D68" s="419"/>
      <c r="E68" s="418">
        <f>C68*D68</f>
        <v>0</v>
      </c>
    </row>
    <row r="69" spans="2:5" ht="12.75">
      <c r="B69" s="85"/>
      <c r="E69" s="76"/>
    </row>
    <row r="70" spans="1:5" ht="140.25">
      <c r="A70" s="50">
        <v>6</v>
      </c>
      <c r="B70" s="75" t="s">
        <v>405</v>
      </c>
      <c r="E70" s="76"/>
    </row>
    <row r="71" spans="2:5" ht="12.75">
      <c r="B71" s="417" t="s">
        <v>4</v>
      </c>
      <c r="C71" s="424">
        <v>70</v>
      </c>
      <c r="D71" s="419"/>
      <c r="E71" s="418">
        <f>C71*D71</f>
        <v>0</v>
      </c>
    </row>
    <row r="72" spans="2:5" ht="12.75">
      <c r="B72" s="85"/>
      <c r="E72" s="76"/>
    </row>
    <row r="73" spans="1:7" ht="114.75">
      <c r="A73" s="50">
        <v>7</v>
      </c>
      <c r="B73" s="331" t="s">
        <v>520</v>
      </c>
      <c r="E73" s="76"/>
      <c r="G73" s="87"/>
    </row>
    <row r="74" spans="2:5" ht="12.75">
      <c r="B74" s="417" t="s">
        <v>23</v>
      </c>
      <c r="C74" s="424">
        <v>20</v>
      </c>
      <c r="D74" s="419"/>
      <c r="E74" s="418">
        <f>C74*D74</f>
        <v>0</v>
      </c>
    </row>
    <row r="75" spans="2:5" ht="12.75">
      <c r="B75" s="85"/>
      <c r="D75" s="87"/>
      <c r="E75" s="76"/>
    </row>
    <row r="76" spans="1:7" ht="127.5">
      <c r="A76" s="50">
        <v>8</v>
      </c>
      <c r="B76" s="331" t="s">
        <v>479</v>
      </c>
      <c r="E76" s="76"/>
      <c r="G76" s="87"/>
    </row>
    <row r="77" spans="2:5" ht="12.75">
      <c r="B77" s="89" t="s">
        <v>23</v>
      </c>
      <c r="C77" s="420">
        <v>0.5</v>
      </c>
      <c r="E77" s="76">
        <f>C77*D77</f>
        <v>0</v>
      </c>
    </row>
    <row r="78" spans="1:7" s="91" customFormat="1" ht="12.75">
      <c r="A78" s="88"/>
      <c r="B78" s="89"/>
      <c r="C78" s="429"/>
      <c r="D78" s="87"/>
      <c r="E78" s="90"/>
      <c r="G78" s="87"/>
    </row>
    <row r="79" spans="1:8" s="83" customFormat="1" ht="12.75">
      <c r="A79" s="50"/>
      <c r="B79" s="81" t="s">
        <v>22</v>
      </c>
      <c r="C79" s="432"/>
      <c r="D79" s="76"/>
      <c r="E79" s="76"/>
      <c r="G79" s="76"/>
      <c r="H79" s="92"/>
    </row>
    <row r="80" spans="1:8" s="83" customFormat="1" ht="12.75">
      <c r="A80" s="50"/>
      <c r="B80" s="81"/>
      <c r="C80" s="432"/>
      <c r="D80" s="76"/>
      <c r="E80" s="76"/>
      <c r="G80" s="76"/>
      <c r="H80" s="92"/>
    </row>
    <row r="81" spans="1:8" s="83" customFormat="1" ht="216.75">
      <c r="A81" s="50">
        <v>9</v>
      </c>
      <c r="B81" s="81" t="s">
        <v>407</v>
      </c>
      <c r="C81" s="432"/>
      <c r="D81" s="90"/>
      <c r="E81" s="76"/>
      <c r="G81" s="76"/>
      <c r="H81" s="92"/>
    </row>
    <row r="82" spans="1:8" s="83" customFormat="1" ht="12.75">
      <c r="A82" s="50"/>
      <c r="B82" s="417" t="s">
        <v>7</v>
      </c>
      <c r="C82" s="424">
        <v>80</v>
      </c>
      <c r="D82" s="419"/>
      <c r="E82" s="418">
        <f>C82*D82</f>
        <v>0</v>
      </c>
      <c r="G82" s="76"/>
      <c r="H82" s="92"/>
    </row>
    <row r="83" spans="1:8" s="83" customFormat="1" ht="12.75">
      <c r="A83" s="50"/>
      <c r="B83" s="85"/>
      <c r="C83" s="432"/>
      <c r="D83" s="90"/>
      <c r="E83" s="76"/>
      <c r="G83" s="76"/>
      <c r="H83" s="92"/>
    </row>
    <row r="84" spans="1:8" s="83" customFormat="1" ht="127.5">
      <c r="A84" s="50">
        <v>10</v>
      </c>
      <c r="B84" s="46" t="s">
        <v>408</v>
      </c>
      <c r="C84" s="432"/>
      <c r="D84" s="90"/>
      <c r="E84" s="76"/>
      <c r="G84" s="76"/>
      <c r="H84" s="92"/>
    </row>
    <row r="85" spans="1:8" s="83" customFormat="1" ht="12.75">
      <c r="A85" s="50"/>
      <c r="B85" s="417" t="s">
        <v>4</v>
      </c>
      <c r="C85" s="424">
        <v>60</v>
      </c>
      <c r="D85" s="419"/>
      <c r="E85" s="418">
        <f>C85*D85</f>
        <v>0</v>
      </c>
      <c r="G85" s="76"/>
      <c r="H85" s="92"/>
    </row>
    <row r="86" spans="1:8" s="83" customFormat="1" ht="12.75">
      <c r="A86" s="50"/>
      <c r="B86" s="85"/>
      <c r="C86" s="432"/>
      <c r="D86" s="90"/>
      <c r="E86" s="76"/>
      <c r="G86" s="76"/>
      <c r="H86" s="92"/>
    </row>
    <row r="87" spans="1:8" s="83" customFormat="1" ht="140.25">
      <c r="A87" s="50">
        <v>11</v>
      </c>
      <c r="B87" s="46" t="s">
        <v>812</v>
      </c>
      <c r="C87" s="432"/>
      <c r="D87" s="90"/>
      <c r="E87" s="76"/>
      <c r="G87" s="76"/>
      <c r="H87" s="92"/>
    </row>
    <row r="88" spans="1:8" s="83" customFormat="1" ht="12.75">
      <c r="A88" s="50"/>
      <c r="B88" s="417" t="s">
        <v>77</v>
      </c>
      <c r="C88" s="424">
        <v>3</v>
      </c>
      <c r="D88" s="419"/>
      <c r="E88" s="418">
        <f>C88*D88</f>
        <v>0</v>
      </c>
      <c r="G88" s="76"/>
      <c r="H88" s="92"/>
    </row>
    <row r="89" spans="1:8" s="83" customFormat="1" ht="12.75">
      <c r="A89" s="50"/>
      <c r="B89" s="85"/>
      <c r="C89" s="432"/>
      <c r="D89" s="87"/>
      <c r="E89" s="76"/>
      <c r="G89" s="76"/>
      <c r="H89" s="92"/>
    </row>
    <row r="90" spans="1:8" s="83" customFormat="1" ht="12.75">
      <c r="A90" s="50"/>
      <c r="B90" s="417" t="s">
        <v>78</v>
      </c>
      <c r="C90" s="424">
        <v>13</v>
      </c>
      <c r="D90" s="419"/>
      <c r="E90" s="418">
        <f>C90*D90</f>
        <v>0</v>
      </c>
      <c r="G90" s="76"/>
      <c r="H90" s="92"/>
    </row>
    <row r="91" spans="1:8" s="83" customFormat="1" ht="12.75">
      <c r="A91" s="50"/>
      <c r="B91" s="85"/>
      <c r="C91" s="432"/>
      <c r="D91" s="90"/>
      <c r="E91" s="76"/>
      <c r="G91" s="76"/>
      <c r="H91" s="92"/>
    </row>
    <row r="92" spans="1:8" s="83" customFormat="1" ht="165.75">
      <c r="A92" s="50">
        <v>12</v>
      </c>
      <c r="B92" s="46" t="s">
        <v>409</v>
      </c>
      <c r="C92" s="432"/>
      <c r="D92" s="90"/>
      <c r="E92" s="76"/>
      <c r="G92" s="76"/>
      <c r="H92" s="92"/>
    </row>
    <row r="93" spans="1:8" s="83" customFormat="1" ht="12.75">
      <c r="A93" s="50"/>
      <c r="B93" s="417" t="s">
        <v>4</v>
      </c>
      <c r="C93" s="424">
        <v>40</v>
      </c>
      <c r="D93" s="419"/>
      <c r="E93" s="418">
        <f>C93*D93</f>
        <v>0</v>
      </c>
      <c r="G93" s="76"/>
      <c r="H93" s="92"/>
    </row>
    <row r="94" spans="1:8" s="83" customFormat="1" ht="12.75">
      <c r="A94" s="50"/>
      <c r="B94" s="85"/>
      <c r="C94" s="432"/>
      <c r="D94" s="90"/>
      <c r="E94" s="76"/>
      <c r="G94" s="76"/>
      <c r="H94" s="92"/>
    </row>
    <row r="95" spans="1:8" s="83" customFormat="1" ht="12.75">
      <c r="A95" s="50"/>
      <c r="B95" s="81" t="s">
        <v>5</v>
      </c>
      <c r="C95" s="432"/>
      <c r="D95" s="76"/>
      <c r="E95" s="76"/>
      <c r="G95" s="76"/>
      <c r="H95" s="92"/>
    </row>
    <row r="96" spans="1:8" s="83" customFormat="1" ht="12.75">
      <c r="A96" s="50"/>
      <c r="B96" s="85"/>
      <c r="C96" s="432"/>
      <c r="D96" s="76"/>
      <c r="E96" s="76"/>
      <c r="G96" s="76"/>
      <c r="H96" s="92"/>
    </row>
    <row r="97" spans="1:5" ht="114.75">
      <c r="A97" s="50">
        <v>13</v>
      </c>
      <c r="B97" s="348" t="s">
        <v>521</v>
      </c>
      <c r="E97" s="76"/>
    </row>
    <row r="98" spans="1:5" ht="12.75">
      <c r="A98" s="50"/>
      <c r="B98" s="417" t="s">
        <v>70</v>
      </c>
      <c r="C98" s="422">
        <v>1</v>
      </c>
      <c r="D98" s="419"/>
      <c r="E98" s="418">
        <f>C98*D98</f>
        <v>0</v>
      </c>
    </row>
    <row r="99" spans="1:5" ht="12.75">
      <c r="A99" s="50"/>
      <c r="B99" s="85"/>
      <c r="E99" s="76"/>
    </row>
    <row r="100" spans="1:5" ht="114.75">
      <c r="A100" s="50">
        <v>14</v>
      </c>
      <c r="B100" s="349" t="s">
        <v>522</v>
      </c>
      <c r="E100" s="76"/>
    </row>
    <row r="101" spans="2:5" ht="12.75">
      <c r="B101" s="417" t="s">
        <v>7</v>
      </c>
      <c r="C101" s="424">
        <v>5</v>
      </c>
      <c r="D101" s="419"/>
      <c r="E101" s="418">
        <f>C101*D101</f>
        <v>0</v>
      </c>
    </row>
    <row r="102" spans="2:5" ht="12.75">
      <c r="B102" s="85"/>
      <c r="E102" s="76"/>
    </row>
    <row r="103" spans="1:5" ht="114.75">
      <c r="A103" s="50">
        <v>15</v>
      </c>
      <c r="B103" s="349" t="s">
        <v>526</v>
      </c>
      <c r="E103" s="76"/>
    </row>
    <row r="104" spans="2:5" ht="12.75">
      <c r="B104" s="417" t="s">
        <v>421</v>
      </c>
      <c r="C104" s="422">
        <v>16</v>
      </c>
      <c r="D104" s="419"/>
      <c r="E104" s="418">
        <f>C104*D104</f>
        <v>0</v>
      </c>
    </row>
    <row r="105" spans="2:8" ht="12.75">
      <c r="B105" s="85"/>
      <c r="D105" s="80"/>
      <c r="E105" s="76"/>
      <c r="H105" s="62"/>
    </row>
    <row r="106" spans="1:8" s="83" customFormat="1" ht="12.75">
      <c r="A106" s="93"/>
      <c r="B106" s="94" t="s">
        <v>8</v>
      </c>
      <c r="C106" s="426"/>
      <c r="D106" s="95"/>
      <c r="E106" s="459">
        <f>SUM(E48:E104)</f>
        <v>0</v>
      </c>
      <c r="G106" s="76"/>
      <c r="H106" s="92"/>
    </row>
    <row r="107" ht="12.75">
      <c r="B107" s="96"/>
    </row>
    <row r="108" ht="12.75">
      <c r="B108" s="96"/>
    </row>
    <row r="109" spans="1:2" ht="25.5">
      <c r="A109" s="59" t="s">
        <v>10</v>
      </c>
      <c r="B109" s="60" t="s">
        <v>71</v>
      </c>
    </row>
    <row r="110" spans="1:2" ht="12.75">
      <c r="A110" s="59"/>
      <c r="B110" s="60"/>
    </row>
    <row r="111" spans="1:2" ht="12.75">
      <c r="A111" s="59"/>
      <c r="B111" s="60" t="s">
        <v>570</v>
      </c>
    </row>
    <row r="112" spans="1:5" ht="28.5" customHeight="1">
      <c r="A112" s="59"/>
      <c r="B112" s="572" t="s">
        <v>588</v>
      </c>
      <c r="C112" s="572"/>
      <c r="D112" s="572"/>
      <c r="E112" s="572"/>
    </row>
    <row r="113" spans="1:5" ht="78.75" customHeight="1">
      <c r="A113" s="59"/>
      <c r="B113" s="572" t="s">
        <v>583</v>
      </c>
      <c r="C113" s="572"/>
      <c r="D113" s="572"/>
      <c r="E113" s="572"/>
    </row>
    <row r="114" spans="1:5" ht="15.75" customHeight="1">
      <c r="A114" s="59"/>
      <c r="B114" s="572" t="s">
        <v>584</v>
      </c>
      <c r="C114" s="572"/>
      <c r="D114" s="572"/>
      <c r="E114" s="572"/>
    </row>
    <row r="115" spans="1:5" ht="28.5" customHeight="1">
      <c r="A115" s="59"/>
      <c r="B115" s="572" t="s">
        <v>585</v>
      </c>
      <c r="C115" s="572"/>
      <c r="D115" s="572"/>
      <c r="E115" s="572"/>
    </row>
    <row r="116" spans="1:5" ht="40.5" customHeight="1">
      <c r="A116" s="59"/>
      <c r="B116" s="572" t="s">
        <v>586</v>
      </c>
      <c r="C116" s="572"/>
      <c r="D116" s="572"/>
      <c r="E116" s="572"/>
    </row>
    <row r="117" spans="1:5" ht="117.75" customHeight="1">
      <c r="A117" s="59"/>
      <c r="B117" s="572" t="s">
        <v>587</v>
      </c>
      <c r="C117" s="572"/>
      <c r="D117" s="572"/>
      <c r="E117" s="572"/>
    </row>
    <row r="118" spans="1:5" ht="53.25" customHeight="1">
      <c r="A118" s="59"/>
      <c r="B118" s="572" t="s">
        <v>589</v>
      </c>
      <c r="C118" s="572"/>
      <c r="D118" s="572"/>
      <c r="E118" s="572"/>
    </row>
    <row r="119" spans="1:5" ht="66.75" customHeight="1">
      <c r="A119" s="59"/>
      <c r="B119" s="572" t="s">
        <v>591</v>
      </c>
      <c r="C119" s="572"/>
      <c r="D119" s="572"/>
      <c r="E119" s="572"/>
    </row>
    <row r="120" spans="1:5" ht="66.75" customHeight="1">
      <c r="A120" s="59"/>
      <c r="B120" s="572" t="s">
        <v>592</v>
      </c>
      <c r="C120" s="572"/>
      <c r="D120" s="572"/>
      <c r="E120" s="572"/>
    </row>
    <row r="121" spans="1:5" ht="42.75" customHeight="1">
      <c r="A121" s="59"/>
      <c r="B121" s="572" t="s">
        <v>590</v>
      </c>
      <c r="C121" s="572"/>
      <c r="D121" s="572"/>
      <c r="E121" s="572"/>
    </row>
    <row r="122" spans="1:2" ht="12.75" customHeight="1">
      <c r="A122" s="59"/>
      <c r="B122" s="60"/>
    </row>
    <row r="123" spans="1:4" ht="12.75">
      <c r="A123" s="59"/>
      <c r="B123" s="81" t="s">
        <v>37</v>
      </c>
      <c r="D123" s="87"/>
    </row>
    <row r="124" spans="1:2" ht="12.75">
      <c r="A124" s="59"/>
      <c r="B124" s="60"/>
    </row>
    <row r="125" spans="1:2" ht="114.75">
      <c r="A125" s="50">
        <v>1</v>
      </c>
      <c r="B125" s="332" t="s">
        <v>418</v>
      </c>
    </row>
    <row r="126" spans="1:5" ht="12.75">
      <c r="A126" s="59"/>
      <c r="B126" s="417" t="s">
        <v>4</v>
      </c>
      <c r="C126" s="424">
        <v>350</v>
      </c>
      <c r="D126" s="419"/>
      <c r="E126" s="418">
        <f>C126*D126</f>
        <v>0</v>
      </c>
    </row>
    <row r="127" spans="1:2" ht="12.75">
      <c r="A127" s="59"/>
      <c r="B127" s="60"/>
    </row>
    <row r="128" spans="1:5" ht="63.75">
      <c r="A128" s="160">
        <v>2</v>
      </c>
      <c r="B128" s="137" t="s">
        <v>378</v>
      </c>
      <c r="C128" s="434"/>
      <c r="D128" s="134"/>
      <c r="E128" s="411"/>
    </row>
    <row r="129" spans="1:5" ht="12.75">
      <c r="A129" s="139"/>
      <c r="B129" s="417" t="s">
        <v>4</v>
      </c>
      <c r="C129" s="424">
        <v>520</v>
      </c>
      <c r="D129" s="419"/>
      <c r="E129" s="418">
        <f>C129*D129</f>
        <v>0</v>
      </c>
    </row>
    <row r="130" spans="1:5" ht="12.75">
      <c r="A130" s="139"/>
      <c r="B130" s="138"/>
      <c r="C130" s="435"/>
      <c r="D130" s="134"/>
      <c r="E130" s="76"/>
    </row>
    <row r="131" spans="1:5" ht="109.5" customHeight="1">
      <c r="A131" s="160">
        <v>3</v>
      </c>
      <c r="B131" s="137" t="s">
        <v>361</v>
      </c>
      <c r="C131" s="436"/>
      <c r="D131" s="169"/>
      <c r="E131" s="412"/>
    </row>
    <row r="132" spans="1:5" ht="12.75">
      <c r="A132" s="168"/>
      <c r="B132" s="417" t="s">
        <v>4</v>
      </c>
      <c r="C132" s="424">
        <v>20</v>
      </c>
      <c r="D132" s="419"/>
      <c r="E132" s="418">
        <f>C132*D132</f>
        <v>0</v>
      </c>
    </row>
    <row r="133" spans="1:5" ht="12.75">
      <c r="A133" s="168"/>
      <c r="B133" s="138"/>
      <c r="C133" s="435"/>
      <c r="D133" s="134"/>
      <c r="E133" s="134"/>
    </row>
    <row r="134" spans="1:5" ht="140.25">
      <c r="A134" s="168" t="s">
        <v>28</v>
      </c>
      <c r="B134" s="137" t="s">
        <v>537</v>
      </c>
      <c r="C134" s="435"/>
      <c r="D134" s="134"/>
      <c r="E134" s="134"/>
    </row>
    <row r="135" spans="1:5" ht="12.75">
      <c r="A135" s="168"/>
      <c r="B135" s="417" t="s">
        <v>536</v>
      </c>
      <c r="C135" s="424">
        <v>5</v>
      </c>
      <c r="D135" s="419"/>
      <c r="E135" s="418">
        <f>C135*D135</f>
        <v>0</v>
      </c>
    </row>
    <row r="136" spans="1:5" ht="12.75">
      <c r="A136" s="168"/>
      <c r="B136" s="417" t="s">
        <v>538</v>
      </c>
      <c r="C136" s="424">
        <v>5</v>
      </c>
      <c r="D136" s="419"/>
      <c r="E136" s="418">
        <f>C136*D136</f>
        <v>0</v>
      </c>
    </row>
    <row r="137" spans="1:5" ht="12.75">
      <c r="A137" s="168"/>
      <c r="B137" s="417" t="s">
        <v>810</v>
      </c>
      <c r="C137" s="424">
        <v>5</v>
      </c>
      <c r="D137" s="419"/>
      <c r="E137" s="418">
        <f>C137*D137</f>
        <v>0</v>
      </c>
    </row>
    <row r="138" spans="1:2" ht="12.75">
      <c r="A138" s="59"/>
      <c r="B138" s="60"/>
    </row>
    <row r="139" spans="1:5" ht="25.5">
      <c r="A139" s="68"/>
      <c r="B139" s="81" t="s">
        <v>39</v>
      </c>
      <c r="C139" s="437"/>
      <c r="D139" s="411"/>
      <c r="E139" s="66"/>
    </row>
    <row r="140" spans="1:5" ht="12.75">
      <c r="A140" s="68"/>
      <c r="B140" s="142"/>
      <c r="C140" s="437"/>
      <c r="D140" s="411"/>
      <c r="E140" s="66"/>
    </row>
    <row r="141" spans="3:5" ht="12.75">
      <c r="C141" s="437"/>
      <c r="D141" s="411"/>
      <c r="E141" s="66"/>
    </row>
    <row r="142" spans="1:2" ht="229.5">
      <c r="A142" s="72">
        <v>5</v>
      </c>
      <c r="B142" s="136" t="s">
        <v>485</v>
      </c>
    </row>
    <row r="143" spans="1:5" ht="12.75">
      <c r="A143" s="68"/>
      <c r="B143" s="417" t="s">
        <v>4</v>
      </c>
      <c r="C143" s="424">
        <v>35</v>
      </c>
      <c r="D143" s="419"/>
      <c r="E143" s="418">
        <f>C143*D143</f>
        <v>0</v>
      </c>
    </row>
    <row r="144" spans="1:5" ht="12.75">
      <c r="A144" s="72"/>
      <c r="B144" s="140"/>
      <c r="C144" s="437"/>
      <c r="D144" s="134"/>
      <c r="E144" s="76"/>
    </row>
    <row r="145" spans="1:5" ht="12.75">
      <c r="A145" s="68"/>
      <c r="B145" s="136"/>
      <c r="C145" s="437"/>
      <c r="D145" s="134"/>
      <c r="E145" s="76"/>
    </row>
    <row r="146" spans="1:5" ht="12.75">
      <c r="A146" s="68"/>
      <c r="B146" s="140"/>
      <c r="C146" s="437"/>
      <c r="D146" s="134"/>
      <c r="E146" s="76"/>
    </row>
    <row r="147" spans="1:5" ht="191.25">
      <c r="A147" s="72">
        <v>6</v>
      </c>
      <c r="B147" s="137" t="s">
        <v>484</v>
      </c>
      <c r="C147" s="437"/>
      <c r="D147" s="134"/>
      <c r="E147" s="76"/>
    </row>
    <row r="148" spans="1:5" ht="12.75">
      <c r="A148" s="68"/>
      <c r="B148" s="417" t="s">
        <v>4</v>
      </c>
      <c r="C148" s="424">
        <v>35</v>
      </c>
      <c r="D148" s="419"/>
      <c r="E148" s="418">
        <f>D148*C148</f>
        <v>0</v>
      </c>
    </row>
    <row r="149" spans="1:5" ht="12.75">
      <c r="A149" s="68"/>
      <c r="B149" s="140"/>
      <c r="C149" s="437"/>
      <c r="D149" s="134"/>
      <c r="E149" s="66"/>
    </row>
    <row r="150" spans="1:5" ht="12.75">
      <c r="A150" s="68"/>
      <c r="B150" s="81" t="s">
        <v>40</v>
      </c>
      <c r="C150" s="437"/>
      <c r="D150" s="134"/>
      <c r="E150" s="66"/>
    </row>
    <row r="151" spans="1:5" ht="12.75">
      <c r="A151" s="68"/>
      <c r="B151" s="140"/>
      <c r="C151" s="437"/>
      <c r="D151" s="134"/>
      <c r="E151" s="66"/>
    </row>
    <row r="152" spans="1:5" ht="216.75">
      <c r="A152" s="170">
        <v>6</v>
      </c>
      <c r="B152" s="137" t="s">
        <v>410</v>
      </c>
      <c r="C152" s="435"/>
      <c r="D152" s="411"/>
      <c r="E152" s="134"/>
    </row>
    <row r="153" spans="1:5" ht="12.75">
      <c r="A153" s="139"/>
      <c r="B153" s="417" t="s">
        <v>4</v>
      </c>
      <c r="C153" s="424">
        <v>2</v>
      </c>
      <c r="D153" s="419"/>
      <c r="E153" s="418">
        <f>C153*D153</f>
        <v>0</v>
      </c>
    </row>
    <row r="154" spans="1:5" ht="12.75">
      <c r="A154" s="139"/>
      <c r="B154" s="138"/>
      <c r="C154" s="435"/>
      <c r="D154" s="411"/>
      <c r="E154" s="134"/>
    </row>
    <row r="155" spans="1:5" ht="165.75">
      <c r="A155" s="170">
        <v>7</v>
      </c>
      <c r="B155" s="137" t="s">
        <v>411</v>
      </c>
      <c r="C155" s="435"/>
      <c r="D155" s="411"/>
      <c r="E155" s="134"/>
    </row>
    <row r="156" spans="1:5" ht="12.75">
      <c r="A156" s="139"/>
      <c r="B156" s="417" t="s">
        <v>4</v>
      </c>
      <c r="C156" s="424">
        <v>5</v>
      </c>
      <c r="D156" s="419"/>
      <c r="E156" s="418">
        <f>C156*D156</f>
        <v>0</v>
      </c>
    </row>
    <row r="157" spans="1:5" ht="12.75">
      <c r="A157" s="139"/>
      <c r="B157" s="138"/>
      <c r="C157" s="435"/>
      <c r="D157" s="134"/>
      <c r="E157" s="66"/>
    </row>
    <row r="158" spans="1:5" ht="12.75">
      <c r="A158" s="139"/>
      <c r="B158" s="81" t="s">
        <v>41</v>
      </c>
      <c r="C158" s="435"/>
      <c r="D158" s="134"/>
      <c r="E158" s="66"/>
    </row>
    <row r="159" spans="1:5" ht="12.75">
      <c r="A159" s="139"/>
      <c r="B159" s="138"/>
      <c r="C159" s="435"/>
      <c r="D159" s="134"/>
      <c r="E159" s="66"/>
    </row>
    <row r="160" spans="1:5" ht="191.25">
      <c r="A160" s="72">
        <v>8</v>
      </c>
      <c r="B160" s="141" t="s">
        <v>412</v>
      </c>
      <c r="C160" s="425"/>
      <c r="D160" s="134"/>
      <c r="E160" s="66"/>
    </row>
    <row r="161" spans="1:5" ht="12.75">
      <c r="A161" s="72"/>
      <c r="B161" s="417" t="s">
        <v>4</v>
      </c>
      <c r="C161" s="424">
        <v>1</v>
      </c>
      <c r="D161" s="419"/>
      <c r="E161" s="418">
        <f>C161*D161</f>
        <v>0</v>
      </c>
    </row>
    <row r="162" spans="1:5" ht="12.75">
      <c r="A162" s="72"/>
      <c r="B162" s="135"/>
      <c r="C162" s="435"/>
      <c r="D162" s="134"/>
      <c r="E162" s="76"/>
    </row>
    <row r="163" spans="1:5" ht="191.25">
      <c r="A163" s="172">
        <v>9</v>
      </c>
      <c r="B163" s="137" t="s">
        <v>413</v>
      </c>
      <c r="C163" s="438"/>
      <c r="D163" s="169"/>
      <c r="E163" s="169"/>
    </row>
    <row r="164" spans="1:5" ht="12.75">
      <c r="A164" s="171"/>
      <c r="B164" s="417" t="s">
        <v>4</v>
      </c>
      <c r="C164" s="424">
        <v>1</v>
      </c>
      <c r="D164" s="419"/>
      <c r="E164" s="418">
        <f>C164*D164</f>
        <v>0</v>
      </c>
    </row>
    <row r="165" spans="1:5" ht="12.75">
      <c r="A165" s="72"/>
      <c r="B165" s="135"/>
      <c r="C165" s="435"/>
      <c r="D165" s="134"/>
      <c r="E165" s="76"/>
    </row>
    <row r="166" spans="1:2" ht="12.75">
      <c r="A166" s="59"/>
      <c r="B166" s="81" t="s">
        <v>72</v>
      </c>
    </row>
    <row r="167" spans="1:2" ht="12.75">
      <c r="A167" s="59"/>
      <c r="B167" s="81"/>
    </row>
    <row r="168" spans="1:5" ht="99" customHeight="1">
      <c r="A168" s="72">
        <v>10</v>
      </c>
      <c r="B168" s="143" t="s">
        <v>414</v>
      </c>
      <c r="C168" s="421"/>
      <c r="D168" s="66"/>
      <c r="E168" s="67"/>
    </row>
    <row r="169" spans="1:5" ht="28.5" customHeight="1">
      <c r="A169" s="68"/>
      <c r="B169" s="458" t="s">
        <v>811</v>
      </c>
      <c r="C169" s="424">
        <v>40</v>
      </c>
      <c r="D169" s="419"/>
      <c r="E169" s="418">
        <f>C169*D169</f>
        <v>0</v>
      </c>
    </row>
    <row r="170" spans="1:2" ht="12.75">
      <c r="A170" s="59"/>
      <c r="B170" s="60"/>
    </row>
    <row r="171" spans="1:2" ht="12.75">
      <c r="A171" s="59"/>
      <c r="B171" s="81" t="s">
        <v>43</v>
      </c>
    </row>
    <row r="172" spans="1:2" ht="12.75">
      <c r="A172" s="59"/>
      <c r="B172" s="60"/>
    </row>
    <row r="173" spans="1:7" ht="63.75">
      <c r="A173" s="50">
        <v>11</v>
      </c>
      <c r="B173" s="99" t="s">
        <v>415</v>
      </c>
      <c r="C173" s="433"/>
      <c r="G173" s="318"/>
    </row>
    <row r="174" spans="1:5" ht="12.75">
      <c r="A174" s="50"/>
      <c r="B174" s="417" t="s">
        <v>4</v>
      </c>
      <c r="C174" s="424">
        <v>10</v>
      </c>
      <c r="D174" s="419"/>
      <c r="E174" s="418">
        <f>C174*D174</f>
        <v>0</v>
      </c>
    </row>
    <row r="175" spans="1:3" ht="12.75">
      <c r="A175" s="50"/>
      <c r="B175" s="47"/>
      <c r="C175" s="433"/>
    </row>
    <row r="176" spans="1:2" ht="102">
      <c r="A176" s="50">
        <v>12</v>
      </c>
      <c r="B176" s="161" t="s">
        <v>416</v>
      </c>
    </row>
    <row r="177" spans="1:5" ht="12.75">
      <c r="A177" s="59"/>
      <c r="B177" s="417" t="s">
        <v>4</v>
      </c>
      <c r="C177" s="424">
        <v>30</v>
      </c>
      <c r="D177" s="419"/>
      <c r="E177" s="418">
        <f>C177*D177</f>
        <v>0</v>
      </c>
    </row>
    <row r="178" spans="1:5" ht="12.75">
      <c r="A178" s="59"/>
      <c r="B178" s="98"/>
      <c r="E178" s="76"/>
    </row>
    <row r="179" spans="1:5" ht="242.25">
      <c r="A179" s="50">
        <v>13</v>
      </c>
      <c r="B179" s="161" t="s">
        <v>417</v>
      </c>
      <c r="E179" s="76"/>
    </row>
    <row r="180" spans="1:5" ht="12.75">
      <c r="A180" s="59"/>
      <c r="B180" s="417" t="s">
        <v>4</v>
      </c>
      <c r="C180" s="424">
        <v>280</v>
      </c>
      <c r="D180" s="419"/>
      <c r="E180" s="418">
        <f>C180*D180</f>
        <v>0</v>
      </c>
    </row>
    <row r="181" spans="1:2" ht="12.75">
      <c r="A181" s="59"/>
      <c r="B181" s="97"/>
    </row>
    <row r="182" spans="1:2" ht="102">
      <c r="A182" s="50">
        <v>14</v>
      </c>
      <c r="B182" s="45" t="s">
        <v>419</v>
      </c>
    </row>
    <row r="183" spans="1:5" ht="12.75">
      <c r="A183" s="59"/>
      <c r="B183" s="417" t="s">
        <v>4</v>
      </c>
      <c r="C183" s="424">
        <v>10</v>
      </c>
      <c r="D183" s="419"/>
      <c r="E183" s="418">
        <f>C183*D183</f>
        <v>0</v>
      </c>
    </row>
    <row r="184" ht="12.75">
      <c r="B184" s="75"/>
    </row>
    <row r="185" spans="1:5" ht="102">
      <c r="A185" s="50">
        <v>15</v>
      </c>
      <c r="B185" s="101" t="s">
        <v>362</v>
      </c>
      <c r="E185" s="76"/>
    </row>
    <row r="186" spans="2:5" ht="12.75">
      <c r="B186" s="417" t="s">
        <v>7</v>
      </c>
      <c r="C186" s="422">
        <v>80</v>
      </c>
      <c r="D186" s="419"/>
      <c r="E186" s="418">
        <f>C186*D186</f>
        <v>0</v>
      </c>
    </row>
    <row r="187" spans="2:5" ht="12.75">
      <c r="B187" s="85"/>
      <c r="C187" s="439"/>
      <c r="E187" s="76"/>
    </row>
    <row r="188" spans="1:5" ht="12.75">
      <c r="A188" s="74"/>
      <c r="B188" s="54"/>
      <c r="C188" s="432"/>
      <c r="D188" s="76"/>
      <c r="E188" s="76"/>
    </row>
    <row r="189" spans="1:8" s="83" customFormat="1" ht="12.75">
      <c r="A189" s="102"/>
      <c r="B189" s="94" t="s">
        <v>8</v>
      </c>
      <c r="C189" s="440"/>
      <c r="D189" s="103"/>
      <c r="E189" s="459">
        <f>SUM(E126:E186)</f>
        <v>0</v>
      </c>
      <c r="G189" s="76"/>
      <c r="H189" s="92"/>
    </row>
    <row r="190" spans="1:8" s="83" customFormat="1" ht="12.75">
      <c r="A190" s="102"/>
      <c r="B190" s="104"/>
      <c r="C190" s="432"/>
      <c r="D190" s="76"/>
      <c r="E190" s="105"/>
      <c r="G190" s="76"/>
      <c r="H190" s="92"/>
    </row>
    <row r="191" spans="1:8" s="83" customFormat="1" ht="12.75">
      <c r="A191" s="102"/>
      <c r="B191" s="104"/>
      <c r="C191" s="432"/>
      <c r="D191" s="76"/>
      <c r="E191" s="105"/>
      <c r="G191" s="76"/>
      <c r="H191" s="92"/>
    </row>
    <row r="192" spans="1:8" s="83" customFormat="1" ht="25.5">
      <c r="A192" s="162" t="s">
        <v>12</v>
      </c>
      <c r="B192" s="104" t="s">
        <v>69</v>
      </c>
      <c r="C192" s="432"/>
      <c r="D192" s="76"/>
      <c r="E192" s="105"/>
      <c r="G192" s="76"/>
      <c r="H192" s="92"/>
    </row>
    <row r="193" spans="1:8" s="83" customFormat="1" ht="12.75">
      <c r="A193" s="102"/>
      <c r="B193" s="104"/>
      <c r="C193" s="432"/>
      <c r="D193" s="76"/>
      <c r="E193" s="105"/>
      <c r="G193" s="76"/>
      <c r="H193" s="92"/>
    </row>
    <row r="194" spans="1:8" s="83" customFormat="1" ht="12.75">
      <c r="A194" s="102"/>
      <c r="B194" s="104" t="s">
        <v>570</v>
      </c>
      <c r="C194" s="432"/>
      <c r="D194" s="76"/>
      <c r="E194" s="105"/>
      <c r="G194" s="76"/>
      <c r="H194" s="92"/>
    </row>
    <row r="195" spans="1:8" s="83" customFormat="1" ht="30.75" customHeight="1">
      <c r="A195" s="102"/>
      <c r="B195" s="571" t="s">
        <v>593</v>
      </c>
      <c r="C195" s="571"/>
      <c r="D195" s="571"/>
      <c r="E195" s="571"/>
      <c r="G195" s="76"/>
      <c r="H195" s="92"/>
    </row>
    <row r="196" spans="1:8" s="83" customFormat="1" ht="29.25" customHeight="1">
      <c r="A196" s="102"/>
      <c r="B196" s="571" t="s">
        <v>836</v>
      </c>
      <c r="C196" s="571"/>
      <c r="D196" s="571"/>
      <c r="E196" s="571"/>
      <c r="G196" s="76"/>
      <c r="H196" s="92"/>
    </row>
    <row r="197" spans="1:8" s="83" customFormat="1" ht="79.5" customHeight="1">
      <c r="A197" s="102"/>
      <c r="B197" s="571" t="s">
        <v>594</v>
      </c>
      <c r="C197" s="571"/>
      <c r="D197" s="571"/>
      <c r="E197" s="571"/>
      <c r="G197" s="76"/>
      <c r="H197" s="92"/>
    </row>
    <row r="198" spans="1:8" s="83" customFormat="1" ht="39.75" customHeight="1">
      <c r="A198" s="102"/>
      <c r="B198" s="571" t="s">
        <v>595</v>
      </c>
      <c r="C198" s="571"/>
      <c r="D198" s="571"/>
      <c r="E198" s="571"/>
      <c r="G198" s="76"/>
      <c r="H198" s="92"/>
    </row>
    <row r="199" spans="1:8" s="83" customFormat="1" ht="43.5" customHeight="1">
      <c r="A199" s="102"/>
      <c r="B199" s="571" t="s">
        <v>596</v>
      </c>
      <c r="C199" s="571"/>
      <c r="D199" s="571"/>
      <c r="E199" s="571"/>
      <c r="G199" s="76"/>
      <c r="H199" s="92"/>
    </row>
    <row r="200" spans="1:8" s="83" customFormat="1" ht="31.5" customHeight="1">
      <c r="A200" s="102"/>
      <c r="B200" s="571" t="s">
        <v>597</v>
      </c>
      <c r="C200" s="571"/>
      <c r="D200" s="571"/>
      <c r="E200" s="571"/>
      <c r="G200" s="76"/>
      <c r="H200" s="92"/>
    </row>
    <row r="201" spans="1:8" s="83" customFormat="1" ht="44.25" customHeight="1">
      <c r="A201" s="102"/>
      <c r="B201" s="571" t="s">
        <v>598</v>
      </c>
      <c r="C201" s="571"/>
      <c r="D201" s="571"/>
      <c r="E201" s="571"/>
      <c r="G201" s="76"/>
      <c r="H201" s="92"/>
    </row>
    <row r="202" spans="1:8" s="83" customFormat="1" ht="28.5" customHeight="1">
      <c r="A202" s="102"/>
      <c r="B202" s="571" t="s">
        <v>599</v>
      </c>
      <c r="C202" s="571"/>
      <c r="D202" s="571"/>
      <c r="E202" s="571"/>
      <c r="G202" s="76"/>
      <c r="H202" s="92"/>
    </row>
    <row r="203" spans="1:8" s="83" customFormat="1" ht="12.75">
      <c r="A203" s="102"/>
      <c r="B203" s="104"/>
      <c r="C203" s="432"/>
      <c r="D203" s="90"/>
      <c r="E203" s="105"/>
      <c r="G203" s="76"/>
      <c r="H203" s="92"/>
    </row>
    <row r="204" spans="1:8" s="83" customFormat="1" ht="89.25">
      <c r="A204" s="64">
        <v>1</v>
      </c>
      <c r="B204" s="101" t="s">
        <v>420</v>
      </c>
      <c r="C204" s="432"/>
      <c r="D204" s="76"/>
      <c r="E204" s="105"/>
      <c r="G204" s="76"/>
      <c r="H204" s="92"/>
    </row>
    <row r="205" spans="1:8" s="83" customFormat="1" ht="12.75">
      <c r="A205" s="64"/>
      <c r="B205" s="417" t="s">
        <v>70</v>
      </c>
      <c r="C205" s="422">
        <v>1</v>
      </c>
      <c r="D205" s="419"/>
      <c r="E205" s="418">
        <f>C205*D205</f>
        <v>0</v>
      </c>
      <c r="G205" s="76"/>
      <c r="H205" s="92"/>
    </row>
    <row r="206" spans="1:8" s="83" customFormat="1" ht="12.75">
      <c r="A206" s="102"/>
      <c r="B206" s="104"/>
      <c r="C206" s="432"/>
      <c r="D206" s="76"/>
      <c r="E206" s="105"/>
      <c r="G206" s="76"/>
      <c r="H206" s="92"/>
    </row>
    <row r="207" spans="1:8" s="83" customFormat="1" ht="51">
      <c r="A207" s="163">
        <v>2</v>
      </c>
      <c r="B207" s="101" t="s">
        <v>363</v>
      </c>
      <c r="C207" s="432"/>
      <c r="D207" s="76"/>
      <c r="E207" s="105"/>
      <c r="G207" s="76"/>
      <c r="H207" s="92"/>
    </row>
    <row r="208" spans="1:8" s="83" customFormat="1" ht="12.75">
      <c r="A208" s="102"/>
      <c r="B208" s="417" t="s">
        <v>421</v>
      </c>
      <c r="C208" s="422">
        <v>1</v>
      </c>
      <c r="D208" s="419"/>
      <c r="E208" s="418">
        <f>C208*D208</f>
        <v>0</v>
      </c>
      <c r="G208" s="76"/>
      <c r="H208" s="92"/>
    </row>
    <row r="209" spans="1:8" s="83" customFormat="1" ht="12.75">
      <c r="A209" s="102"/>
      <c r="B209" s="81"/>
      <c r="C209" s="432"/>
      <c r="D209" s="76"/>
      <c r="E209" s="105"/>
      <c r="G209" s="76"/>
      <c r="H209" s="92"/>
    </row>
    <row r="210" spans="1:8" s="83" customFormat="1" ht="127.5">
      <c r="A210" s="163">
        <v>3</v>
      </c>
      <c r="B210" s="101" t="s">
        <v>364</v>
      </c>
      <c r="C210" s="432"/>
      <c r="D210" s="76"/>
      <c r="E210" s="105"/>
      <c r="G210" s="76"/>
      <c r="H210" s="92"/>
    </row>
    <row r="211" spans="1:8" s="83" customFormat="1" ht="12.75">
      <c r="A211" s="102"/>
      <c r="B211" s="417" t="s">
        <v>421</v>
      </c>
      <c r="C211" s="422">
        <v>20</v>
      </c>
      <c r="D211" s="419"/>
      <c r="E211" s="418">
        <f>C211*D211</f>
        <v>0</v>
      </c>
      <c r="G211" s="76"/>
      <c r="H211" s="92"/>
    </row>
    <row r="212" spans="1:8" s="83" customFormat="1" ht="12.75">
      <c r="A212" s="102"/>
      <c r="B212" s="104"/>
      <c r="C212" s="432"/>
      <c r="D212" s="76"/>
      <c r="E212" s="105"/>
      <c r="G212" s="76"/>
      <c r="H212" s="92"/>
    </row>
    <row r="213" spans="1:8" s="83" customFormat="1" ht="12.75">
      <c r="A213" s="102"/>
      <c r="B213" s="104"/>
      <c r="C213" s="432"/>
      <c r="D213" s="76"/>
      <c r="E213" s="105"/>
      <c r="G213" s="76"/>
      <c r="H213" s="92"/>
    </row>
    <row r="214" spans="1:8" s="83" customFormat="1" ht="12.75">
      <c r="A214" s="102"/>
      <c r="B214" s="94" t="s">
        <v>8</v>
      </c>
      <c r="C214" s="440"/>
      <c r="D214" s="103"/>
      <c r="E214" s="459">
        <f>SUM(E205:E211)</f>
        <v>0</v>
      </c>
      <c r="G214" s="76"/>
      <c r="H214" s="92"/>
    </row>
    <row r="215" spans="1:8" s="83" customFormat="1" ht="12.75">
      <c r="A215" s="102"/>
      <c r="B215" s="104"/>
      <c r="C215" s="432"/>
      <c r="D215" s="76"/>
      <c r="E215" s="105"/>
      <c r="G215" s="76"/>
      <c r="H215" s="92"/>
    </row>
    <row r="216" spans="1:2" ht="12.75">
      <c r="A216" s="74"/>
      <c r="B216" s="96"/>
    </row>
    <row r="217" spans="1:2" ht="12.75">
      <c r="A217" s="74" t="s">
        <v>25</v>
      </c>
      <c r="B217" s="104" t="s">
        <v>13</v>
      </c>
    </row>
    <row r="218" spans="1:2" ht="12.75">
      <c r="A218" s="74"/>
      <c r="B218" s="104"/>
    </row>
    <row r="219" spans="1:2" ht="12.75">
      <c r="A219" s="74"/>
      <c r="B219" s="104" t="s">
        <v>570</v>
      </c>
    </row>
    <row r="220" spans="1:5" ht="82.5" customHeight="1">
      <c r="A220" s="74"/>
      <c r="B220" s="571" t="s">
        <v>571</v>
      </c>
      <c r="C220" s="571"/>
      <c r="D220" s="571"/>
      <c r="E220" s="571"/>
    </row>
    <row r="221" spans="1:5" ht="94.5" customHeight="1">
      <c r="A221" s="74"/>
      <c r="B221" s="571" t="s">
        <v>572</v>
      </c>
      <c r="C221" s="571"/>
      <c r="D221" s="571"/>
      <c r="E221" s="571"/>
    </row>
    <row r="222" spans="1:4" ht="12.75">
      <c r="A222" s="74"/>
      <c r="B222" s="54"/>
      <c r="D222" s="87"/>
    </row>
    <row r="223" spans="1:2" ht="140.25">
      <c r="A223" s="50">
        <v>1</v>
      </c>
      <c r="B223" s="99" t="s">
        <v>422</v>
      </c>
    </row>
    <row r="224" spans="1:5" ht="12.75">
      <c r="A224" s="74"/>
      <c r="B224" s="417" t="s">
        <v>4</v>
      </c>
      <c r="C224" s="424">
        <v>55</v>
      </c>
      <c r="D224" s="419"/>
      <c r="E224" s="418">
        <f>C224*D224</f>
        <v>0</v>
      </c>
    </row>
    <row r="225" spans="1:2" ht="12.75">
      <c r="A225" s="74"/>
      <c r="B225" s="51"/>
    </row>
    <row r="226" spans="1:2" ht="153">
      <c r="A226" s="50">
        <v>2</v>
      </c>
      <c r="B226" s="99" t="s">
        <v>423</v>
      </c>
    </row>
    <row r="227" spans="1:5" ht="12.75">
      <c r="A227" s="74"/>
      <c r="B227" s="417" t="s">
        <v>4</v>
      </c>
      <c r="C227" s="424">
        <v>130</v>
      </c>
      <c r="D227" s="419"/>
      <c r="E227" s="418">
        <f>C227*D227</f>
        <v>0</v>
      </c>
    </row>
    <row r="228" spans="1:2" ht="12.75">
      <c r="A228" s="74"/>
      <c r="B228" s="51"/>
    </row>
    <row r="229" spans="1:2" ht="105.75" customHeight="1">
      <c r="A229" s="50">
        <v>3</v>
      </c>
      <c r="B229" s="99" t="s">
        <v>424</v>
      </c>
    </row>
    <row r="230" spans="1:5" ht="12.75">
      <c r="A230" s="74"/>
      <c r="B230" s="417" t="s">
        <v>4</v>
      </c>
      <c r="C230" s="424">
        <v>230</v>
      </c>
      <c r="D230" s="419"/>
      <c r="E230" s="418">
        <f>C230*D230</f>
        <v>0</v>
      </c>
    </row>
    <row r="231" spans="1:5" ht="12.75">
      <c r="A231" s="93"/>
      <c r="B231" s="54"/>
      <c r="C231" s="432"/>
      <c r="D231" s="76"/>
      <c r="E231" s="76"/>
    </row>
    <row r="232" spans="1:8" s="83" customFormat="1" ht="12.75">
      <c r="A232" s="93"/>
      <c r="B232" s="94" t="s">
        <v>8</v>
      </c>
      <c r="C232" s="440"/>
      <c r="D232" s="103"/>
      <c r="E232" s="459">
        <f>SUM(E224:E230)</f>
        <v>0</v>
      </c>
      <c r="G232" s="76"/>
      <c r="H232" s="92"/>
    </row>
    <row r="233" spans="1:8" s="83" customFormat="1" ht="12.75">
      <c r="A233" s="93"/>
      <c r="B233" s="104"/>
      <c r="C233" s="432"/>
      <c r="D233" s="76"/>
      <c r="E233" s="105"/>
      <c r="G233" s="76"/>
      <c r="H233" s="92"/>
    </row>
    <row r="234" spans="1:8" s="83" customFormat="1" ht="12.75">
      <c r="A234" s="93"/>
      <c r="B234" s="104"/>
      <c r="C234" s="432"/>
      <c r="D234" s="76"/>
      <c r="E234" s="105"/>
      <c r="G234" s="76"/>
      <c r="H234" s="92"/>
    </row>
    <row r="235" spans="1:8" s="83" customFormat="1" ht="12.75">
      <c r="A235" s="74" t="s">
        <v>14</v>
      </c>
      <c r="B235" s="96" t="s">
        <v>44</v>
      </c>
      <c r="C235" s="432"/>
      <c r="D235" s="76"/>
      <c r="E235" s="105"/>
      <c r="G235" s="76"/>
      <c r="H235" s="92"/>
    </row>
    <row r="236" spans="1:8" s="83" customFormat="1" ht="12.75">
      <c r="A236" s="74"/>
      <c r="B236" s="96"/>
      <c r="C236" s="432"/>
      <c r="D236" s="76"/>
      <c r="E236" s="105"/>
      <c r="G236" s="76"/>
      <c r="H236" s="92"/>
    </row>
    <row r="237" spans="1:8" s="83" customFormat="1" ht="12.75">
      <c r="A237" s="74"/>
      <c r="B237" s="96" t="s">
        <v>570</v>
      </c>
      <c r="C237" s="432"/>
      <c r="D237" s="76"/>
      <c r="E237" s="105"/>
      <c r="G237" s="76"/>
      <c r="H237" s="92"/>
    </row>
    <row r="238" spans="1:8" s="83" customFormat="1" ht="28.5" customHeight="1">
      <c r="A238" s="93"/>
      <c r="B238" s="571" t="s">
        <v>640</v>
      </c>
      <c r="C238" s="571"/>
      <c r="D238" s="571"/>
      <c r="E238" s="571"/>
      <c r="G238" s="76"/>
      <c r="H238" s="92"/>
    </row>
    <row r="239" spans="1:8" s="83" customFormat="1" ht="41.25" customHeight="1">
      <c r="A239" s="93"/>
      <c r="B239" s="571" t="s">
        <v>641</v>
      </c>
      <c r="C239" s="571"/>
      <c r="D239" s="571"/>
      <c r="E239" s="571"/>
      <c r="G239" s="76"/>
      <c r="H239" s="92"/>
    </row>
    <row r="240" spans="1:8" s="83" customFormat="1" ht="31.5" customHeight="1">
      <c r="A240" s="93"/>
      <c r="B240" s="571" t="s">
        <v>642</v>
      </c>
      <c r="C240" s="571"/>
      <c r="D240" s="571"/>
      <c r="E240" s="571"/>
      <c r="G240" s="76"/>
      <c r="H240" s="92"/>
    </row>
    <row r="241" spans="1:8" s="83" customFormat="1" ht="19.5" customHeight="1">
      <c r="A241" s="93"/>
      <c r="B241" s="571" t="s">
        <v>643</v>
      </c>
      <c r="C241" s="571"/>
      <c r="D241" s="571"/>
      <c r="E241" s="571"/>
      <c r="G241" s="76"/>
      <c r="H241" s="92"/>
    </row>
    <row r="242" spans="1:8" s="83" customFormat="1" ht="108.75" customHeight="1">
      <c r="A242" s="93"/>
      <c r="B242" s="571" t="s">
        <v>644</v>
      </c>
      <c r="C242" s="571"/>
      <c r="D242" s="571"/>
      <c r="E242" s="571"/>
      <c r="G242" s="76"/>
      <c r="H242" s="92"/>
    </row>
    <row r="243" spans="1:8" s="83" customFormat="1" ht="27.75" customHeight="1">
      <c r="A243" s="93"/>
      <c r="B243" s="571" t="s">
        <v>645</v>
      </c>
      <c r="C243" s="571"/>
      <c r="D243" s="571"/>
      <c r="E243" s="571"/>
      <c r="G243" s="76"/>
      <c r="H243" s="92"/>
    </row>
    <row r="244" spans="1:8" s="83" customFormat="1" ht="12.75">
      <c r="A244" s="93"/>
      <c r="B244" s="104"/>
      <c r="C244" s="432"/>
      <c r="D244" s="76"/>
      <c r="E244" s="105"/>
      <c r="G244" s="76"/>
      <c r="H244" s="92"/>
    </row>
    <row r="245" spans="1:8" s="83" customFormat="1" ht="12.75">
      <c r="A245" s="93"/>
      <c r="B245" s="54" t="s">
        <v>73</v>
      </c>
      <c r="C245" s="432"/>
      <c r="D245" s="90"/>
      <c r="E245" s="105"/>
      <c r="G245" s="76"/>
      <c r="H245" s="92"/>
    </row>
    <row r="246" spans="1:8" s="83" customFormat="1" ht="12.75">
      <c r="A246" s="93"/>
      <c r="B246" s="104"/>
      <c r="C246" s="432"/>
      <c r="D246" s="76"/>
      <c r="E246" s="105"/>
      <c r="G246" s="76"/>
      <c r="H246" s="92"/>
    </row>
    <row r="247" spans="1:2" ht="152.25" customHeight="1">
      <c r="A247" s="50">
        <f>A234+1</f>
        <v>1</v>
      </c>
      <c r="B247" s="46" t="s">
        <v>365</v>
      </c>
    </row>
    <row r="248" spans="1:5" ht="12.75">
      <c r="A248" s="50"/>
      <c r="B248" s="417" t="s">
        <v>4</v>
      </c>
      <c r="C248" s="424">
        <v>10</v>
      </c>
      <c r="D248" s="419"/>
      <c r="E248" s="418">
        <f>C248*D248</f>
        <v>0</v>
      </c>
    </row>
    <row r="249" spans="1:2" ht="12.75">
      <c r="A249" s="50"/>
      <c r="B249" s="51"/>
    </row>
    <row r="250" spans="1:2" ht="12.75">
      <c r="A250" s="50"/>
      <c r="B250" s="54" t="s">
        <v>80</v>
      </c>
    </row>
    <row r="251" spans="1:2" ht="12.75">
      <c r="A251" s="50"/>
      <c r="B251" s="51"/>
    </row>
    <row r="252" spans="1:2" ht="178.5">
      <c r="A252" s="50">
        <v>2</v>
      </c>
      <c r="B252" s="46" t="s">
        <v>366</v>
      </c>
    </row>
    <row r="253" spans="1:5" ht="12.75">
      <c r="A253" s="50"/>
      <c r="B253" s="417" t="s">
        <v>4</v>
      </c>
      <c r="C253" s="424">
        <v>55</v>
      </c>
      <c r="D253" s="419"/>
      <c r="E253" s="418">
        <f>C253*D253</f>
        <v>0</v>
      </c>
    </row>
    <row r="254" spans="1:2" ht="12.75">
      <c r="A254" s="50"/>
      <c r="B254" s="51"/>
    </row>
    <row r="255" spans="1:2" ht="51">
      <c r="A255" s="50">
        <v>3</v>
      </c>
      <c r="B255" s="143" t="s">
        <v>367</v>
      </c>
    </row>
    <row r="256" spans="1:5" ht="12.75">
      <c r="A256" s="68"/>
      <c r="B256" s="417" t="s">
        <v>42</v>
      </c>
      <c r="C256" s="424">
        <v>40</v>
      </c>
      <c r="D256" s="419"/>
      <c r="E256" s="418">
        <f>+C256*D256</f>
        <v>0</v>
      </c>
    </row>
    <row r="257" spans="1:5" ht="12.75">
      <c r="A257" s="68"/>
      <c r="B257" s="417" t="s">
        <v>74</v>
      </c>
      <c r="C257" s="424">
        <v>40</v>
      </c>
      <c r="D257" s="419"/>
      <c r="E257" s="418">
        <f>+C257*D257</f>
        <v>0</v>
      </c>
    </row>
    <row r="258" spans="1:5" ht="12.75">
      <c r="A258" s="68"/>
      <c r="B258" s="140"/>
      <c r="C258" s="437"/>
      <c r="D258" s="134"/>
      <c r="E258" s="66"/>
    </row>
    <row r="259" spans="1:5" ht="25.5">
      <c r="A259" s="68"/>
      <c r="B259" s="136" t="s">
        <v>75</v>
      </c>
      <c r="C259" s="437"/>
      <c r="D259" s="134"/>
      <c r="E259" s="66"/>
    </row>
    <row r="260" spans="1:2" ht="12.75">
      <c r="A260" s="50"/>
      <c r="B260" s="51"/>
    </row>
    <row r="261" spans="1:2" ht="76.5">
      <c r="A261" s="50">
        <v>4</v>
      </c>
      <c r="B261" s="47" t="s">
        <v>368</v>
      </c>
    </row>
    <row r="262" spans="1:5" ht="12.75">
      <c r="A262" s="50"/>
      <c r="B262" s="417" t="s">
        <v>4</v>
      </c>
      <c r="C262" s="424">
        <v>280</v>
      </c>
      <c r="D262" s="419"/>
      <c r="E262" s="418">
        <f>C262*D262</f>
        <v>0</v>
      </c>
    </row>
    <row r="263" spans="1:2" ht="12.75">
      <c r="A263" s="50"/>
      <c r="B263" s="51"/>
    </row>
    <row r="264" spans="1:2" ht="63.75">
      <c r="A264" s="50">
        <v>5</v>
      </c>
      <c r="B264" s="47" t="s">
        <v>380</v>
      </c>
    </row>
    <row r="265" spans="1:5" ht="12.75">
      <c r="A265" s="50"/>
      <c r="B265" s="417" t="s">
        <v>4</v>
      </c>
      <c r="C265" s="424">
        <v>55</v>
      </c>
      <c r="D265" s="419"/>
      <c r="E265" s="418">
        <f>C265*D265</f>
        <v>0</v>
      </c>
    </row>
    <row r="266" spans="1:2" ht="12.75">
      <c r="A266" s="50"/>
      <c r="B266" s="51"/>
    </row>
    <row r="267" ht="12.75">
      <c r="B267" s="46"/>
    </row>
    <row r="268" spans="2:5" ht="12.75">
      <c r="B268" s="94" t="s">
        <v>8</v>
      </c>
      <c r="C268" s="440"/>
      <c r="D268" s="103"/>
      <c r="E268" s="459">
        <f>SUM(E248:E265)</f>
        <v>0</v>
      </c>
    </row>
    <row r="269" spans="2:5" ht="12.75">
      <c r="B269" s="104"/>
      <c r="C269" s="432"/>
      <c r="D269" s="76"/>
      <c r="E269" s="105"/>
    </row>
    <row r="270" spans="2:5" ht="12.75">
      <c r="B270" s="104"/>
      <c r="C270" s="432"/>
      <c r="D270" s="76"/>
      <c r="E270" s="105"/>
    </row>
    <row r="271" spans="1:2" ht="12.75">
      <c r="A271" s="74" t="s">
        <v>16</v>
      </c>
      <c r="B271" s="96" t="s">
        <v>24</v>
      </c>
    </row>
    <row r="272" spans="1:2" ht="12.75">
      <c r="A272" s="74"/>
      <c r="B272" s="96"/>
    </row>
    <row r="273" spans="1:2" ht="12.75">
      <c r="A273" s="74"/>
      <c r="B273" s="96" t="s">
        <v>570</v>
      </c>
    </row>
    <row r="274" spans="1:5" ht="28.5" customHeight="1">
      <c r="A274" s="74"/>
      <c r="B274" s="572" t="s">
        <v>600</v>
      </c>
      <c r="C274" s="572"/>
      <c r="D274" s="572"/>
      <c r="E274" s="572"/>
    </row>
    <row r="275" spans="1:5" ht="105" customHeight="1">
      <c r="A275" s="74"/>
      <c r="B275" s="572" t="s">
        <v>601</v>
      </c>
      <c r="C275" s="572"/>
      <c r="D275" s="572"/>
      <c r="E275" s="572"/>
    </row>
    <row r="276" spans="1:5" ht="115.5" customHeight="1">
      <c r="A276" s="74"/>
      <c r="B276" s="572" t="s">
        <v>602</v>
      </c>
      <c r="C276" s="572"/>
      <c r="D276" s="572"/>
      <c r="E276" s="572"/>
    </row>
    <row r="277" spans="1:4" ht="12.75">
      <c r="A277" s="74"/>
      <c r="B277" s="96"/>
      <c r="D277" s="87"/>
    </row>
    <row r="278" spans="1:8" ht="102">
      <c r="A278" s="50">
        <v>1</v>
      </c>
      <c r="B278" s="46" t="s">
        <v>425</v>
      </c>
      <c r="H278" s="62"/>
    </row>
    <row r="279" spans="1:8" ht="51">
      <c r="A279" s="50"/>
      <c r="B279" s="46" t="s">
        <v>59</v>
      </c>
      <c r="H279" s="62"/>
    </row>
    <row r="280" spans="1:8" ht="12.75">
      <c r="A280" s="50"/>
      <c r="B280" s="417" t="s">
        <v>4</v>
      </c>
      <c r="C280" s="424">
        <v>45</v>
      </c>
      <c r="D280" s="419"/>
      <c r="E280" s="418">
        <f>C280*D280</f>
        <v>0</v>
      </c>
      <c r="H280" s="62"/>
    </row>
    <row r="281" spans="1:8" ht="12.75">
      <c r="A281" s="50"/>
      <c r="B281" s="51"/>
      <c r="H281" s="62"/>
    </row>
    <row r="282" spans="1:8" ht="93.75" customHeight="1">
      <c r="A282" s="50">
        <v>2</v>
      </c>
      <c r="B282" s="46" t="s">
        <v>426</v>
      </c>
      <c r="H282" s="62"/>
    </row>
    <row r="283" spans="1:5" ht="12.75">
      <c r="A283" s="50"/>
      <c r="B283" s="417" t="s">
        <v>4</v>
      </c>
      <c r="C283" s="424">
        <v>10</v>
      </c>
      <c r="D283" s="419"/>
      <c r="E283" s="418">
        <f>C283*D283</f>
        <v>0</v>
      </c>
    </row>
    <row r="284" spans="1:2" ht="12.75">
      <c r="A284" s="50"/>
      <c r="B284" s="51"/>
    </row>
    <row r="285" spans="1:8" ht="114.75">
      <c r="A285" s="50">
        <v>3</v>
      </c>
      <c r="B285" s="46" t="s">
        <v>427</v>
      </c>
      <c r="H285" s="62"/>
    </row>
    <row r="286" spans="1:8" ht="12.75">
      <c r="A286" s="74"/>
      <c r="B286" s="417" t="s">
        <v>395</v>
      </c>
      <c r="C286" s="424">
        <v>12</v>
      </c>
      <c r="D286" s="419"/>
      <c r="E286" s="418">
        <f>C286*D286</f>
        <v>0</v>
      </c>
      <c r="H286" s="62"/>
    </row>
    <row r="287" spans="1:8" ht="12.75">
      <c r="A287" s="74"/>
      <c r="B287" s="417" t="s">
        <v>396</v>
      </c>
      <c r="C287" s="424">
        <v>18</v>
      </c>
      <c r="D287" s="419"/>
      <c r="E287" s="418">
        <f>C287*D287</f>
        <v>0</v>
      </c>
      <c r="H287" s="62"/>
    </row>
    <row r="288" spans="1:2" ht="12.75">
      <c r="A288" s="74"/>
      <c r="B288" s="51"/>
    </row>
    <row r="289" spans="1:2" ht="114.75">
      <c r="A289" s="50">
        <v>4</v>
      </c>
      <c r="B289" s="46" t="s">
        <v>379</v>
      </c>
    </row>
    <row r="290" spans="1:5" ht="12.75">
      <c r="A290" s="50"/>
      <c r="B290" s="417" t="s">
        <v>4</v>
      </c>
      <c r="C290" s="424">
        <v>80</v>
      </c>
      <c r="D290" s="419"/>
      <c r="E290" s="418">
        <f>C290*D290</f>
        <v>0</v>
      </c>
    </row>
    <row r="291" spans="1:2" ht="12.75">
      <c r="A291" s="50"/>
      <c r="B291" s="51"/>
    </row>
    <row r="292" spans="1:2" ht="63.75">
      <c r="A292" s="50">
        <v>5</v>
      </c>
      <c r="B292" s="46" t="s">
        <v>369</v>
      </c>
    </row>
    <row r="293" spans="1:5" ht="12.75">
      <c r="A293" s="50"/>
      <c r="B293" s="417" t="s">
        <v>4</v>
      </c>
      <c r="C293" s="424">
        <v>80</v>
      </c>
      <c r="D293" s="419"/>
      <c r="E293" s="418">
        <f>C293*D293</f>
        <v>0</v>
      </c>
    </row>
    <row r="294" spans="1:2" ht="12.75">
      <c r="A294" s="74"/>
      <c r="B294" s="51"/>
    </row>
    <row r="295" spans="1:2" ht="63.75">
      <c r="A295" s="50">
        <v>6</v>
      </c>
      <c r="B295" s="46" t="s">
        <v>428</v>
      </c>
    </row>
    <row r="296" spans="1:5" ht="12.75">
      <c r="A296" s="74"/>
      <c r="B296" s="417" t="s">
        <v>4</v>
      </c>
      <c r="C296" s="424">
        <v>40</v>
      </c>
      <c r="D296" s="419"/>
      <c r="E296" s="418">
        <f>C296*D296</f>
        <v>0</v>
      </c>
    </row>
    <row r="297" spans="1:2" ht="12.75">
      <c r="A297" s="74"/>
      <c r="B297" s="51"/>
    </row>
    <row r="298" spans="1:8" ht="63.75">
      <c r="A298" s="50">
        <v>7</v>
      </c>
      <c r="B298" s="47" t="s">
        <v>429</v>
      </c>
      <c r="H298" s="62"/>
    </row>
    <row r="299" spans="1:8" ht="12.75">
      <c r="A299" s="74"/>
      <c r="B299" s="417" t="s">
        <v>7</v>
      </c>
      <c r="C299" s="424">
        <v>2</v>
      </c>
      <c r="D299" s="419"/>
      <c r="E299" s="418">
        <f>C299*D299</f>
        <v>0</v>
      </c>
      <c r="H299" s="62"/>
    </row>
    <row r="300" spans="1:8" ht="12.75">
      <c r="A300" s="74"/>
      <c r="B300" s="51"/>
      <c r="H300" s="62"/>
    </row>
    <row r="301" spans="1:5" ht="12.75">
      <c r="A301" s="102"/>
      <c r="B301" s="54"/>
      <c r="C301" s="432"/>
      <c r="D301" s="76"/>
      <c r="E301" s="76"/>
    </row>
    <row r="302" spans="1:8" s="83" customFormat="1" ht="12.75">
      <c r="A302" s="93"/>
      <c r="B302" s="94" t="s">
        <v>8</v>
      </c>
      <c r="C302" s="440"/>
      <c r="D302" s="103"/>
      <c r="E302" s="459">
        <f>SUM(E280:E299)</f>
        <v>0</v>
      </c>
      <c r="F302" s="92"/>
      <c r="G302" s="106"/>
      <c r="H302" s="92"/>
    </row>
    <row r="303" ht="12.75">
      <c r="B303" s="96"/>
    </row>
    <row r="304" ht="12.75">
      <c r="B304" s="96"/>
    </row>
    <row r="305" spans="1:2" ht="12.75">
      <c r="A305" s="334" t="s">
        <v>18</v>
      </c>
      <c r="B305" s="336" t="s">
        <v>64</v>
      </c>
    </row>
    <row r="306" spans="1:2" ht="12.75">
      <c r="A306" s="334"/>
      <c r="B306" s="336"/>
    </row>
    <row r="307" spans="1:2" ht="12.75">
      <c r="A307" s="74"/>
      <c r="B307" s="96" t="s">
        <v>570</v>
      </c>
    </row>
    <row r="308" spans="1:5" ht="28.5" customHeight="1">
      <c r="A308" s="74"/>
      <c r="B308" s="572" t="s">
        <v>603</v>
      </c>
      <c r="C308" s="572"/>
      <c r="D308" s="572"/>
      <c r="E308" s="572"/>
    </row>
    <row r="309" spans="1:5" ht="40.5" customHeight="1">
      <c r="A309" s="74"/>
      <c r="B309" s="572" t="s">
        <v>604</v>
      </c>
      <c r="C309" s="572"/>
      <c r="D309" s="572"/>
      <c r="E309" s="572"/>
    </row>
    <row r="310" spans="1:5" ht="30.75" customHeight="1">
      <c r="A310" s="74"/>
      <c r="B310" s="572" t="s">
        <v>605</v>
      </c>
      <c r="C310" s="572"/>
      <c r="D310" s="572"/>
      <c r="E310" s="572"/>
    </row>
    <row r="311" spans="1:5" ht="40.5" customHeight="1">
      <c r="A311" s="74"/>
      <c r="B311" s="572" t="s">
        <v>606</v>
      </c>
      <c r="C311" s="572"/>
      <c r="D311" s="572"/>
      <c r="E311" s="572"/>
    </row>
    <row r="312" spans="1:5" ht="16.5" customHeight="1">
      <c r="A312" s="74"/>
      <c r="B312" s="572" t="s">
        <v>607</v>
      </c>
      <c r="C312" s="572"/>
      <c r="D312" s="572"/>
      <c r="E312" s="572"/>
    </row>
    <row r="313" spans="1:5" ht="68.25" customHeight="1">
      <c r="A313" s="74"/>
      <c r="B313" s="572" t="s">
        <v>608</v>
      </c>
      <c r="C313" s="572"/>
      <c r="D313" s="572"/>
      <c r="E313" s="572"/>
    </row>
    <row r="314" spans="1:5" ht="52.5" customHeight="1">
      <c r="A314" s="74"/>
      <c r="B314" s="572" t="s">
        <v>609</v>
      </c>
      <c r="C314" s="572"/>
      <c r="D314" s="572"/>
      <c r="E314" s="572"/>
    </row>
    <row r="315" spans="1:2" ht="12.75">
      <c r="A315" s="74"/>
      <c r="B315" s="47"/>
    </row>
    <row r="316" spans="1:8" ht="12.75">
      <c r="A316" s="74"/>
      <c r="B316" s="47" t="s">
        <v>15</v>
      </c>
      <c r="D316" s="87"/>
      <c r="H316" s="80"/>
    </row>
    <row r="317" spans="1:8" ht="12.75">
      <c r="A317" s="74"/>
      <c r="B317" s="47"/>
      <c r="H317" s="80"/>
    </row>
    <row r="318" spans="1:8" ht="127.5">
      <c r="A318" s="64">
        <v>1</v>
      </c>
      <c r="B318" s="46" t="s">
        <v>553</v>
      </c>
      <c r="H318" s="80"/>
    </row>
    <row r="319" spans="1:8" ht="12.75">
      <c r="A319" s="74"/>
      <c r="B319" s="417" t="s">
        <v>421</v>
      </c>
      <c r="C319" s="422">
        <v>1</v>
      </c>
      <c r="D319" s="419"/>
      <c r="E319" s="418">
        <f>C319*D319</f>
        <v>0</v>
      </c>
      <c r="H319" s="80"/>
    </row>
    <row r="320" spans="1:8" ht="12.75">
      <c r="A320" s="74"/>
      <c r="B320" s="51"/>
      <c r="H320" s="80"/>
    </row>
    <row r="321" spans="1:5" ht="103.5" customHeight="1">
      <c r="A321" s="64">
        <v>2</v>
      </c>
      <c r="B321" s="46" t="s">
        <v>554</v>
      </c>
      <c r="E321" s="107"/>
    </row>
    <row r="322" spans="1:8" ht="12.75">
      <c r="A322" s="74"/>
      <c r="B322" s="417" t="s">
        <v>421</v>
      </c>
      <c r="C322" s="422">
        <v>1</v>
      </c>
      <c r="D322" s="419"/>
      <c r="E322" s="418">
        <f>C322*D322</f>
        <v>0</v>
      </c>
      <c r="H322" s="80"/>
    </row>
    <row r="323" spans="1:8" ht="12.75">
      <c r="A323" s="74"/>
      <c r="B323" s="51"/>
      <c r="H323" s="80"/>
    </row>
    <row r="324" spans="1:8" ht="130.5" customHeight="1">
      <c r="A324" s="64">
        <v>3</v>
      </c>
      <c r="B324" s="46" t="s">
        <v>555</v>
      </c>
      <c r="E324" s="107"/>
      <c r="H324" s="80"/>
    </row>
    <row r="325" spans="1:8" ht="12.75">
      <c r="A325" s="74"/>
      <c r="B325" s="417" t="s">
        <v>421</v>
      </c>
      <c r="C325" s="422">
        <v>1</v>
      </c>
      <c r="D325" s="419"/>
      <c r="E325" s="418">
        <f>C325*D325</f>
        <v>0</v>
      </c>
      <c r="H325" s="80"/>
    </row>
    <row r="326" spans="1:8" ht="12.75">
      <c r="A326" s="74"/>
      <c r="B326" s="51"/>
      <c r="H326" s="80"/>
    </row>
    <row r="327" spans="1:5" ht="106.5" customHeight="1">
      <c r="A327" s="64">
        <v>4</v>
      </c>
      <c r="B327" s="46" t="s">
        <v>480</v>
      </c>
      <c r="E327" s="107"/>
    </row>
    <row r="328" spans="1:8" ht="12.75">
      <c r="A328" s="74"/>
      <c r="B328" s="417" t="s">
        <v>421</v>
      </c>
      <c r="C328" s="422">
        <v>1</v>
      </c>
      <c r="D328" s="419"/>
      <c r="E328" s="418">
        <f>C328*D328</f>
        <v>0</v>
      </c>
      <c r="H328" s="80"/>
    </row>
    <row r="329" spans="1:8" ht="12.75">
      <c r="A329" s="74"/>
      <c r="B329" s="51"/>
      <c r="H329" s="80"/>
    </row>
    <row r="330" spans="1:11" s="364" customFormat="1" ht="152.25" customHeight="1">
      <c r="A330" s="64">
        <v>5</v>
      </c>
      <c r="B330" s="46" t="s">
        <v>638</v>
      </c>
      <c r="C330" s="441"/>
      <c r="D330" s="363"/>
      <c r="E330" s="318"/>
      <c r="G330" s="333"/>
      <c r="H330" s="335"/>
      <c r="I330" s="335"/>
      <c r="J330" s="335"/>
      <c r="K330" s="335"/>
    </row>
    <row r="331" spans="2:8" ht="12.75">
      <c r="B331" s="417" t="s">
        <v>421</v>
      </c>
      <c r="C331" s="422">
        <v>1</v>
      </c>
      <c r="D331" s="419"/>
      <c r="E331" s="418">
        <f>C331*D331</f>
        <v>0</v>
      </c>
      <c r="H331" s="80"/>
    </row>
    <row r="332" spans="2:8" ht="12.75">
      <c r="B332" s="51"/>
      <c r="H332" s="80"/>
    </row>
    <row r="333" spans="1:8" ht="12.75">
      <c r="A333" s="62"/>
      <c r="B333" s="47" t="s">
        <v>61</v>
      </c>
      <c r="H333" s="80"/>
    </row>
    <row r="334" spans="2:8" ht="12.75">
      <c r="B334" s="51"/>
      <c r="H334" s="80"/>
    </row>
    <row r="335" spans="1:8" ht="258" customHeight="1">
      <c r="A335" s="64">
        <v>6</v>
      </c>
      <c r="B335" s="46" t="s">
        <v>837</v>
      </c>
      <c r="H335" s="80"/>
    </row>
    <row r="336" spans="2:8" ht="12.75">
      <c r="B336" s="417" t="s">
        <v>430</v>
      </c>
      <c r="C336" s="422">
        <v>2</v>
      </c>
      <c r="D336" s="419"/>
      <c r="E336" s="418">
        <f>C336*D336</f>
        <v>0</v>
      </c>
      <c r="G336" s="318"/>
      <c r="H336" s="80"/>
    </row>
    <row r="337" spans="2:8" ht="12.75">
      <c r="B337" s="308"/>
      <c r="C337" s="429"/>
      <c r="D337" s="87"/>
      <c r="E337" s="87"/>
      <c r="H337" s="80"/>
    </row>
    <row r="338" spans="2:8" ht="12.75">
      <c r="B338" s="417" t="s">
        <v>431</v>
      </c>
      <c r="C338" s="422">
        <v>1</v>
      </c>
      <c r="D338" s="419"/>
      <c r="E338" s="418">
        <f>C338*D338</f>
        <v>0</v>
      </c>
      <c r="H338" s="80"/>
    </row>
    <row r="339" spans="2:8" ht="12.75">
      <c r="B339" s="51"/>
      <c r="H339" s="80"/>
    </row>
    <row r="340" spans="1:8" ht="264.75" customHeight="1">
      <c r="A340" s="64">
        <v>7</v>
      </c>
      <c r="B340" s="99" t="s">
        <v>838</v>
      </c>
      <c r="G340" s="318"/>
      <c r="H340" s="80"/>
    </row>
    <row r="341" spans="2:8" ht="12.75">
      <c r="B341" s="417" t="s">
        <v>481</v>
      </c>
      <c r="C341" s="422">
        <v>1</v>
      </c>
      <c r="D341" s="419"/>
      <c r="E341" s="418">
        <f>C341*D341</f>
        <v>0</v>
      </c>
      <c r="H341" s="80"/>
    </row>
    <row r="342" spans="2:8" ht="12.75">
      <c r="B342" s="308"/>
      <c r="C342" s="429"/>
      <c r="D342" s="87"/>
      <c r="E342" s="87"/>
      <c r="H342" s="80"/>
    </row>
    <row r="343" spans="2:8" ht="12.75">
      <c r="B343" s="47" t="s">
        <v>62</v>
      </c>
      <c r="H343" s="80"/>
    </row>
    <row r="344" spans="2:8" ht="12.75">
      <c r="B344" s="51"/>
      <c r="H344" s="80"/>
    </row>
    <row r="345" spans="1:8" ht="259.5" customHeight="1">
      <c r="A345" s="64">
        <v>8</v>
      </c>
      <c r="B345" s="46" t="s">
        <v>839</v>
      </c>
      <c r="H345" s="80"/>
    </row>
    <row r="346" spans="2:8" ht="12.75">
      <c r="B346" s="417" t="s">
        <v>432</v>
      </c>
      <c r="C346" s="422">
        <v>4</v>
      </c>
      <c r="D346" s="419"/>
      <c r="E346" s="418">
        <f aca="true" t="shared" si="0" ref="E346:E352">C346*D346</f>
        <v>0</v>
      </c>
      <c r="H346" s="80"/>
    </row>
    <row r="347" spans="2:8" ht="12.75">
      <c r="B347" s="417" t="s">
        <v>433</v>
      </c>
      <c r="C347" s="422">
        <v>3</v>
      </c>
      <c r="D347" s="419"/>
      <c r="E347" s="418">
        <f t="shared" si="0"/>
        <v>0</v>
      </c>
      <c r="H347" s="80"/>
    </row>
    <row r="348" spans="2:8" ht="12.75">
      <c r="B348" s="417" t="s">
        <v>434</v>
      </c>
      <c r="C348" s="422">
        <v>4</v>
      </c>
      <c r="D348" s="419"/>
      <c r="E348" s="418">
        <f t="shared" si="0"/>
        <v>0</v>
      </c>
      <c r="H348" s="80"/>
    </row>
    <row r="349" spans="2:8" ht="12.75">
      <c r="B349" s="417" t="s">
        <v>435</v>
      </c>
      <c r="C349" s="422">
        <v>8</v>
      </c>
      <c r="D349" s="419"/>
      <c r="E349" s="418">
        <f t="shared" si="0"/>
        <v>0</v>
      </c>
      <c r="H349" s="80"/>
    </row>
    <row r="350" spans="2:8" ht="12.75">
      <c r="B350" s="417" t="s">
        <v>436</v>
      </c>
      <c r="C350" s="422">
        <v>3</v>
      </c>
      <c r="D350" s="419"/>
      <c r="E350" s="418">
        <f t="shared" si="0"/>
        <v>0</v>
      </c>
      <c r="H350" s="80"/>
    </row>
    <row r="351" spans="2:8" ht="12.75">
      <c r="B351" s="417" t="s">
        <v>437</v>
      </c>
      <c r="C351" s="422">
        <v>2</v>
      </c>
      <c r="D351" s="419"/>
      <c r="E351" s="418">
        <f t="shared" si="0"/>
        <v>0</v>
      </c>
      <c r="H351" s="80"/>
    </row>
    <row r="352" spans="2:8" ht="12.75">
      <c r="B352" s="417" t="s">
        <v>438</v>
      </c>
      <c r="C352" s="422">
        <v>1</v>
      </c>
      <c r="D352" s="419"/>
      <c r="E352" s="418">
        <f t="shared" si="0"/>
        <v>0</v>
      </c>
      <c r="H352" s="80"/>
    </row>
    <row r="353" spans="2:8" ht="12.75">
      <c r="B353" s="308"/>
      <c r="C353" s="429"/>
      <c r="D353" s="87"/>
      <c r="E353" s="87"/>
      <c r="H353" s="80"/>
    </row>
    <row r="354" spans="2:8" ht="12.75">
      <c r="B354" s="51"/>
      <c r="H354" s="80"/>
    </row>
    <row r="355" spans="2:8" ht="12.75">
      <c r="B355" s="47" t="s">
        <v>63</v>
      </c>
      <c r="H355" s="80"/>
    </row>
    <row r="356" spans="2:8" ht="12.75">
      <c r="B356" s="51"/>
      <c r="H356" s="80"/>
    </row>
    <row r="357" spans="1:8" s="364" customFormat="1" ht="331.5" customHeight="1">
      <c r="A357" s="64">
        <v>9</v>
      </c>
      <c r="B357" s="46" t="s">
        <v>840</v>
      </c>
      <c r="C357" s="441"/>
      <c r="D357" s="363"/>
      <c r="E357" s="363"/>
      <c r="G357" s="363"/>
      <c r="H357" s="363"/>
    </row>
    <row r="358" spans="2:8" ht="12.75">
      <c r="B358" s="417" t="s">
        <v>439</v>
      </c>
      <c r="C358" s="422">
        <v>2</v>
      </c>
      <c r="D358" s="419"/>
      <c r="E358" s="418">
        <f>C358*D358</f>
        <v>0</v>
      </c>
      <c r="G358" s="318"/>
      <c r="H358" s="80"/>
    </row>
    <row r="359" spans="2:8" ht="12.75">
      <c r="B359" s="51"/>
      <c r="H359" s="80"/>
    </row>
    <row r="360" spans="2:8" ht="12.75">
      <c r="B360" s="308"/>
      <c r="C360" s="429"/>
      <c r="D360" s="87"/>
      <c r="E360" s="87"/>
      <c r="G360" s="318"/>
      <c r="H360" s="80"/>
    </row>
    <row r="361" spans="1:8" ht="290.25" customHeight="1">
      <c r="A361" s="64">
        <v>10</v>
      </c>
      <c r="B361" s="46" t="s">
        <v>841</v>
      </c>
      <c r="H361" s="80"/>
    </row>
    <row r="362" spans="2:8" ht="12.75">
      <c r="B362" s="417" t="s">
        <v>441</v>
      </c>
      <c r="C362" s="422">
        <v>1</v>
      </c>
      <c r="D362" s="419"/>
      <c r="E362" s="418">
        <f>C362*D362</f>
        <v>0</v>
      </c>
      <c r="H362" s="80"/>
    </row>
    <row r="363" spans="2:8" ht="12.75">
      <c r="B363" s="51"/>
      <c r="H363" s="80"/>
    </row>
    <row r="364" spans="1:8" ht="293.25" customHeight="1">
      <c r="A364" s="64">
        <v>11</v>
      </c>
      <c r="B364" s="46" t="s">
        <v>842</v>
      </c>
      <c r="H364" s="80"/>
    </row>
    <row r="365" spans="2:8" ht="12.75">
      <c r="B365" s="417" t="s">
        <v>442</v>
      </c>
      <c r="C365" s="422">
        <v>1</v>
      </c>
      <c r="D365" s="419"/>
      <c r="E365" s="418">
        <f>C365*D365</f>
        <v>0</v>
      </c>
      <c r="H365" s="80"/>
    </row>
    <row r="366" spans="2:8" ht="12.75">
      <c r="B366" s="417" t="s">
        <v>443</v>
      </c>
      <c r="C366" s="422">
        <v>1</v>
      </c>
      <c r="D366" s="419"/>
      <c r="E366" s="418">
        <f>C366*D366</f>
        <v>0</v>
      </c>
      <c r="H366" s="80"/>
    </row>
    <row r="367" spans="2:8" ht="12.75">
      <c r="B367" s="417" t="s">
        <v>445</v>
      </c>
      <c r="C367" s="422">
        <v>1</v>
      </c>
      <c r="D367" s="419"/>
      <c r="E367" s="418">
        <f>C367*D367</f>
        <v>0</v>
      </c>
      <c r="H367" s="80"/>
    </row>
    <row r="368" spans="2:8" ht="12.75">
      <c r="B368" s="417" t="s">
        <v>440</v>
      </c>
      <c r="C368" s="422">
        <v>1</v>
      </c>
      <c r="D368" s="419"/>
      <c r="E368" s="418">
        <f>C368*D368</f>
        <v>0</v>
      </c>
      <c r="H368" s="80"/>
    </row>
    <row r="369" spans="2:8" ht="12.75">
      <c r="B369" s="308"/>
      <c r="C369" s="429"/>
      <c r="D369" s="87"/>
      <c r="E369" s="87"/>
      <c r="H369" s="80"/>
    </row>
    <row r="370" spans="1:8" s="364" customFormat="1" ht="331.5" customHeight="1">
      <c r="A370" s="64">
        <v>12</v>
      </c>
      <c r="B370" s="46" t="s">
        <v>843</v>
      </c>
      <c r="C370" s="441"/>
      <c r="D370" s="363"/>
      <c r="E370" s="363"/>
      <c r="G370" s="363"/>
      <c r="H370" s="363"/>
    </row>
    <row r="371" spans="2:8" ht="12.75">
      <c r="B371" s="417" t="s">
        <v>444</v>
      </c>
      <c r="C371" s="422">
        <v>1</v>
      </c>
      <c r="D371" s="419"/>
      <c r="E371" s="418">
        <f>C371*D371</f>
        <v>0</v>
      </c>
      <c r="H371" s="80"/>
    </row>
    <row r="372" spans="2:8" ht="12.75">
      <c r="B372" s="51"/>
      <c r="H372" s="80"/>
    </row>
    <row r="373" spans="1:8" ht="114.75">
      <c r="A373" s="64">
        <v>13</v>
      </c>
      <c r="B373" s="569" t="s">
        <v>447</v>
      </c>
      <c r="H373" s="80"/>
    </row>
    <row r="374" spans="2:8" ht="12.75">
      <c r="B374" s="417" t="s">
        <v>446</v>
      </c>
      <c r="C374" s="422">
        <v>1</v>
      </c>
      <c r="D374" s="419"/>
      <c r="E374" s="418">
        <f>C374*D374</f>
        <v>0</v>
      </c>
      <c r="H374" s="80"/>
    </row>
    <row r="375" spans="2:8" ht="12.75">
      <c r="B375" s="51"/>
      <c r="H375" s="80"/>
    </row>
    <row r="376" spans="1:8" ht="114.75">
      <c r="A376" s="64">
        <v>14</v>
      </c>
      <c r="B376" s="570" t="s">
        <v>448</v>
      </c>
      <c r="G376" s="318"/>
      <c r="H376" s="80"/>
    </row>
    <row r="377" spans="2:8" ht="12.75">
      <c r="B377" s="417" t="s">
        <v>449</v>
      </c>
      <c r="C377" s="422">
        <v>1</v>
      </c>
      <c r="D377" s="419"/>
      <c r="E377" s="418">
        <f>C377*D377</f>
        <v>0</v>
      </c>
      <c r="G377" s="318"/>
      <c r="H377" s="80"/>
    </row>
    <row r="378" spans="2:8" ht="12.75">
      <c r="B378" s="51"/>
      <c r="H378" s="80"/>
    </row>
    <row r="379" spans="2:8" ht="12.75">
      <c r="B379" s="65" t="s">
        <v>60</v>
      </c>
      <c r="H379" s="80"/>
    </row>
    <row r="380" spans="2:8" ht="12.75">
      <c r="B380" s="51"/>
      <c r="H380" s="80"/>
    </row>
    <row r="381" spans="1:8" ht="228" customHeight="1">
      <c r="A381" s="64">
        <v>15</v>
      </c>
      <c r="B381" s="569" t="s">
        <v>844</v>
      </c>
      <c r="G381" s="363"/>
      <c r="H381" s="80"/>
    </row>
    <row r="382" spans="2:8" ht="12.75">
      <c r="B382" s="417" t="s">
        <v>556</v>
      </c>
      <c r="C382" s="422">
        <v>4</v>
      </c>
      <c r="D382" s="419"/>
      <c r="E382" s="418">
        <f aca="true" t="shared" si="1" ref="E382:E394">C382*D382</f>
        <v>0</v>
      </c>
      <c r="G382" s="363"/>
      <c r="H382" s="80"/>
    </row>
    <row r="383" spans="2:8" ht="12.75">
      <c r="B383" s="417" t="s">
        <v>557</v>
      </c>
      <c r="C383" s="422">
        <v>3</v>
      </c>
      <c r="D383" s="419"/>
      <c r="E383" s="418">
        <f t="shared" si="1"/>
        <v>0</v>
      </c>
      <c r="G383" s="363"/>
      <c r="H383" s="80"/>
    </row>
    <row r="384" spans="2:8" ht="12.75">
      <c r="B384" s="417" t="s">
        <v>558</v>
      </c>
      <c r="C384" s="422">
        <v>4</v>
      </c>
      <c r="D384" s="419"/>
      <c r="E384" s="418">
        <f t="shared" si="1"/>
        <v>0</v>
      </c>
      <c r="G384" s="363"/>
      <c r="H384" s="80"/>
    </row>
    <row r="385" spans="2:8" ht="12.75">
      <c r="B385" s="417" t="s">
        <v>559</v>
      </c>
      <c r="C385" s="422">
        <v>8</v>
      </c>
      <c r="D385" s="419"/>
      <c r="E385" s="418">
        <f t="shared" si="1"/>
        <v>0</v>
      </c>
      <c r="G385" s="363"/>
      <c r="H385" s="80"/>
    </row>
    <row r="386" spans="2:8" ht="12.75">
      <c r="B386" s="417" t="s">
        <v>560</v>
      </c>
      <c r="C386" s="422">
        <v>2</v>
      </c>
      <c r="D386" s="419"/>
      <c r="E386" s="418">
        <f t="shared" si="1"/>
        <v>0</v>
      </c>
      <c r="H386" s="80"/>
    </row>
    <row r="387" spans="2:8" ht="12.75">
      <c r="B387" s="417" t="s">
        <v>561</v>
      </c>
      <c r="C387" s="422">
        <v>2</v>
      </c>
      <c r="D387" s="419"/>
      <c r="E387" s="418">
        <f t="shared" si="1"/>
        <v>0</v>
      </c>
      <c r="H387" s="80"/>
    </row>
    <row r="388" spans="2:8" ht="12.75">
      <c r="B388" s="417" t="s">
        <v>562</v>
      </c>
      <c r="C388" s="422">
        <v>2</v>
      </c>
      <c r="D388" s="419"/>
      <c r="E388" s="418">
        <f t="shared" si="1"/>
        <v>0</v>
      </c>
      <c r="H388" s="80"/>
    </row>
    <row r="389" spans="2:8" ht="12.75">
      <c r="B389" s="417" t="s">
        <v>563</v>
      </c>
      <c r="C389" s="422">
        <v>1</v>
      </c>
      <c r="D389" s="419"/>
      <c r="E389" s="418">
        <f t="shared" si="1"/>
        <v>0</v>
      </c>
      <c r="H389" s="80"/>
    </row>
    <row r="390" spans="2:8" ht="12.75">
      <c r="B390" s="417" t="s">
        <v>564</v>
      </c>
      <c r="C390" s="422">
        <v>1</v>
      </c>
      <c r="D390" s="419"/>
      <c r="E390" s="418">
        <f t="shared" si="1"/>
        <v>0</v>
      </c>
      <c r="H390" s="80"/>
    </row>
    <row r="391" spans="2:8" ht="12.75">
      <c r="B391" s="417" t="s">
        <v>565</v>
      </c>
      <c r="C391" s="422">
        <v>1</v>
      </c>
      <c r="D391" s="419"/>
      <c r="E391" s="418">
        <f t="shared" si="1"/>
        <v>0</v>
      </c>
      <c r="H391" s="80"/>
    </row>
    <row r="392" spans="2:8" ht="12.75">
      <c r="B392" s="417" t="s">
        <v>442</v>
      </c>
      <c r="C392" s="422">
        <v>1</v>
      </c>
      <c r="D392" s="419"/>
      <c r="E392" s="418">
        <f t="shared" si="1"/>
        <v>0</v>
      </c>
      <c r="H392" s="80"/>
    </row>
    <row r="393" spans="2:8" ht="12.75">
      <c r="B393" s="417" t="s">
        <v>439</v>
      </c>
      <c r="C393" s="422">
        <v>2</v>
      </c>
      <c r="D393" s="419"/>
      <c r="E393" s="418">
        <f t="shared" si="1"/>
        <v>0</v>
      </c>
      <c r="H393" s="80"/>
    </row>
    <row r="394" spans="2:8" ht="12.75">
      <c r="B394" s="417" t="s">
        <v>441</v>
      </c>
      <c r="C394" s="422">
        <v>1</v>
      </c>
      <c r="D394" s="419"/>
      <c r="E394" s="418">
        <f t="shared" si="1"/>
        <v>0</v>
      </c>
      <c r="H394" s="80"/>
    </row>
    <row r="395" spans="2:8" ht="12.75">
      <c r="B395" s="308"/>
      <c r="C395" s="429"/>
      <c r="D395" s="87"/>
      <c r="E395" s="87"/>
      <c r="H395" s="80"/>
    </row>
    <row r="396" spans="2:8" ht="25.5">
      <c r="B396" s="350" t="s">
        <v>527</v>
      </c>
      <c r="C396" s="429"/>
      <c r="D396" s="87"/>
      <c r="E396" s="87"/>
      <c r="H396" s="80"/>
    </row>
    <row r="397" spans="2:8" ht="12.75">
      <c r="B397" s="308"/>
      <c r="C397" s="429"/>
      <c r="D397" s="87"/>
      <c r="E397" s="87"/>
      <c r="H397" s="80"/>
    </row>
    <row r="398" spans="1:8" ht="114.75">
      <c r="A398" s="64">
        <v>16</v>
      </c>
      <c r="B398" s="350" t="s">
        <v>528</v>
      </c>
      <c r="C398" s="429"/>
      <c r="D398" s="87"/>
      <c r="E398" s="87"/>
      <c r="H398" s="80"/>
    </row>
    <row r="399" spans="2:8" ht="12.75">
      <c r="B399" s="417" t="s">
        <v>421</v>
      </c>
      <c r="C399" s="422">
        <v>7</v>
      </c>
      <c r="D399" s="419"/>
      <c r="E399" s="418">
        <f>D399*C399</f>
        <v>0</v>
      </c>
      <c r="H399" s="80"/>
    </row>
    <row r="400" spans="1:2" ht="12.75">
      <c r="A400" s="74"/>
      <c r="B400" s="51"/>
    </row>
    <row r="401" spans="1:8" s="83" customFormat="1" ht="12.75">
      <c r="A401" s="93"/>
      <c r="B401" s="94" t="s">
        <v>8</v>
      </c>
      <c r="C401" s="440"/>
      <c r="D401" s="103"/>
      <c r="E401" s="459">
        <f>SUM(E316:E399)</f>
        <v>0</v>
      </c>
      <c r="G401" s="76"/>
      <c r="H401" s="92"/>
    </row>
    <row r="402" spans="2:8" ht="12.75">
      <c r="B402" s="96"/>
      <c r="E402" s="107"/>
      <c r="H402" s="80"/>
    </row>
    <row r="403" ht="12.75">
      <c r="B403" s="96"/>
    </row>
    <row r="404" spans="1:2" ht="25.5">
      <c r="A404" s="74" t="s">
        <v>26</v>
      </c>
      <c r="B404" s="96" t="s">
        <v>17</v>
      </c>
    </row>
    <row r="405" spans="1:2" ht="12.75">
      <c r="A405" s="74"/>
      <c r="B405" s="96" t="s">
        <v>570</v>
      </c>
    </row>
    <row r="406" spans="1:5" ht="39" customHeight="1">
      <c r="A406" s="74"/>
      <c r="B406" s="572" t="s">
        <v>610</v>
      </c>
      <c r="C406" s="572"/>
      <c r="D406" s="572"/>
      <c r="E406" s="572"/>
    </row>
    <row r="407" spans="1:5" ht="80.25" customHeight="1">
      <c r="A407" s="74"/>
      <c r="B407" s="572" t="s">
        <v>611</v>
      </c>
      <c r="C407" s="572"/>
      <c r="D407" s="572"/>
      <c r="E407" s="572"/>
    </row>
    <row r="408" spans="1:5" ht="44.25" customHeight="1">
      <c r="A408" s="74"/>
      <c r="B408" s="572" t="s">
        <v>612</v>
      </c>
      <c r="C408" s="572"/>
      <c r="D408" s="572"/>
      <c r="E408" s="572"/>
    </row>
    <row r="409" spans="1:5" ht="120" customHeight="1">
      <c r="A409" s="74"/>
      <c r="B409" s="572" t="s">
        <v>613</v>
      </c>
      <c r="C409" s="572"/>
      <c r="D409" s="572"/>
      <c r="E409" s="572"/>
    </row>
    <row r="410" spans="1:4" ht="12.75">
      <c r="A410" s="74"/>
      <c r="B410" s="96"/>
      <c r="D410" s="87"/>
    </row>
    <row r="411" spans="1:2" ht="63.75">
      <c r="A411" s="64">
        <v>1</v>
      </c>
      <c r="B411" s="46" t="s">
        <v>450</v>
      </c>
    </row>
    <row r="412" spans="1:8" ht="12.75">
      <c r="A412" s="74"/>
      <c r="B412" s="417" t="s">
        <v>804</v>
      </c>
      <c r="C412" s="424">
        <v>268</v>
      </c>
      <c r="D412" s="419"/>
      <c r="E412" s="418">
        <f>C412*D412</f>
        <v>0</v>
      </c>
      <c r="H412" s="62"/>
    </row>
    <row r="413" spans="1:8" ht="12.75">
      <c r="A413" s="74"/>
      <c r="B413" s="417" t="s">
        <v>805</v>
      </c>
      <c r="C413" s="424">
        <v>892</v>
      </c>
      <c r="D413" s="419"/>
      <c r="E413" s="418">
        <f>C413*D413</f>
        <v>0</v>
      </c>
      <c r="H413" s="62"/>
    </row>
    <row r="414" spans="1:8" ht="12.75">
      <c r="A414" s="74"/>
      <c r="B414" s="51"/>
      <c r="H414" s="62"/>
    </row>
    <row r="415" spans="1:8" ht="63.75">
      <c r="A415" s="64">
        <v>2</v>
      </c>
      <c r="B415" s="46" t="s">
        <v>451</v>
      </c>
      <c r="H415" s="62"/>
    </row>
    <row r="416" spans="1:8" ht="12.75">
      <c r="A416" s="74"/>
      <c r="B416" s="417" t="s">
        <v>806</v>
      </c>
      <c r="C416" s="424">
        <v>55</v>
      </c>
      <c r="D416" s="419"/>
      <c r="E416" s="418">
        <f>C416*D416</f>
        <v>0</v>
      </c>
      <c r="H416" s="62"/>
    </row>
    <row r="417" spans="1:8" ht="12.75">
      <c r="A417" s="74"/>
      <c r="B417" s="417" t="s">
        <v>807</v>
      </c>
      <c r="C417" s="424">
        <v>545</v>
      </c>
      <c r="D417" s="419"/>
      <c r="E417" s="418">
        <f>C417*D417</f>
        <v>0</v>
      </c>
      <c r="H417" s="62"/>
    </row>
    <row r="418" spans="1:2" ht="12.75">
      <c r="A418" s="74"/>
      <c r="B418" s="51"/>
    </row>
    <row r="419" spans="1:2" ht="38.25">
      <c r="A419" s="64">
        <v>3</v>
      </c>
      <c r="B419" s="99" t="s">
        <v>482</v>
      </c>
    </row>
    <row r="420" spans="1:8" s="91" customFormat="1" ht="12.75">
      <c r="A420" s="334"/>
      <c r="B420" s="417" t="s">
        <v>70</v>
      </c>
      <c r="C420" s="422">
        <v>1</v>
      </c>
      <c r="D420" s="419"/>
      <c r="E420" s="418">
        <f>C420*D420</f>
        <v>0</v>
      </c>
      <c r="F420" s="335"/>
      <c r="G420" s="87"/>
      <c r="H420" s="324"/>
    </row>
    <row r="421" spans="1:2" ht="12.75">
      <c r="A421" s="74"/>
      <c r="B421" s="51"/>
    </row>
    <row r="422" spans="1:5" ht="12.75">
      <c r="A422" s="102"/>
      <c r="B422" s="54"/>
      <c r="C422" s="432"/>
      <c r="D422" s="76"/>
      <c r="E422" s="76"/>
    </row>
    <row r="423" spans="1:8" s="83" customFormat="1" ht="12.75">
      <c r="A423" s="93"/>
      <c r="B423" s="94" t="s">
        <v>8</v>
      </c>
      <c r="C423" s="440"/>
      <c r="D423" s="103"/>
      <c r="E423" s="459">
        <f>SUM(E412:E420)</f>
        <v>0</v>
      </c>
      <c r="G423" s="76"/>
      <c r="H423" s="92"/>
    </row>
    <row r="424" spans="1:8" s="83" customFormat="1" ht="12.75">
      <c r="A424" s="93"/>
      <c r="B424" s="104"/>
      <c r="C424" s="432"/>
      <c r="D424" s="76"/>
      <c r="E424" s="105"/>
      <c r="G424" s="76"/>
      <c r="H424" s="92"/>
    </row>
    <row r="425" ht="12.75">
      <c r="B425" s="96"/>
    </row>
    <row r="426" spans="1:2" ht="25.5">
      <c r="A426" s="74" t="s">
        <v>27</v>
      </c>
      <c r="B426" s="116" t="s">
        <v>68</v>
      </c>
    </row>
    <row r="427" spans="1:2" ht="12.75">
      <c r="A427" s="74"/>
      <c r="B427" s="96"/>
    </row>
    <row r="428" spans="1:2" ht="12.75">
      <c r="A428" s="74"/>
      <c r="B428" s="96" t="s">
        <v>570</v>
      </c>
    </row>
    <row r="429" spans="1:5" ht="32.25" customHeight="1">
      <c r="A429" s="74"/>
      <c r="B429" s="572" t="s">
        <v>614</v>
      </c>
      <c r="C429" s="572"/>
      <c r="D429" s="572"/>
      <c r="E429" s="572"/>
    </row>
    <row r="430" spans="1:5" ht="68.25" customHeight="1">
      <c r="A430" s="74"/>
      <c r="B430" s="572" t="s">
        <v>615</v>
      </c>
      <c r="C430" s="572"/>
      <c r="D430" s="572"/>
      <c r="E430" s="572"/>
    </row>
    <row r="431" spans="1:5" ht="17.25" customHeight="1">
      <c r="A431" s="74"/>
      <c r="B431" s="572" t="s">
        <v>616</v>
      </c>
      <c r="C431" s="572"/>
      <c r="D431" s="572"/>
      <c r="E431" s="572"/>
    </row>
    <row r="432" spans="1:5" ht="41.25" customHeight="1">
      <c r="A432" s="74"/>
      <c r="B432" s="572" t="s">
        <v>621</v>
      </c>
      <c r="C432" s="572"/>
      <c r="D432" s="572"/>
      <c r="E432" s="572"/>
    </row>
    <row r="433" spans="1:5" ht="57" customHeight="1">
      <c r="A433" s="74"/>
      <c r="B433" s="572" t="s">
        <v>617</v>
      </c>
      <c r="C433" s="572"/>
      <c r="D433" s="572"/>
      <c r="E433" s="572"/>
    </row>
    <row r="434" spans="1:5" ht="43.5" customHeight="1">
      <c r="A434" s="74"/>
      <c r="B434" s="572" t="s">
        <v>618</v>
      </c>
      <c r="C434" s="572"/>
      <c r="D434" s="572"/>
      <c r="E434" s="572"/>
    </row>
    <row r="435" spans="1:5" ht="111.75" customHeight="1">
      <c r="A435" s="74"/>
      <c r="B435" s="572" t="s">
        <v>619</v>
      </c>
      <c r="C435" s="572"/>
      <c r="D435" s="572"/>
      <c r="E435" s="572"/>
    </row>
    <row r="436" spans="1:5" ht="30.75" customHeight="1">
      <c r="A436" s="74"/>
      <c r="B436" s="572" t="s">
        <v>620</v>
      </c>
      <c r="C436" s="572"/>
      <c r="D436" s="572"/>
      <c r="E436" s="572"/>
    </row>
    <row r="437" spans="1:5" ht="120.75" customHeight="1">
      <c r="A437" s="74"/>
      <c r="B437" s="572" t="s">
        <v>622</v>
      </c>
      <c r="C437" s="572"/>
      <c r="D437" s="572"/>
      <c r="E437" s="572"/>
    </row>
    <row r="438" spans="1:4" ht="12.75" customHeight="1">
      <c r="A438" s="74"/>
      <c r="B438" s="54"/>
      <c r="D438" s="87"/>
    </row>
    <row r="439" spans="1:2" ht="12.75" customHeight="1">
      <c r="A439" s="74"/>
      <c r="B439" s="54" t="s">
        <v>67</v>
      </c>
    </row>
    <row r="440" spans="1:2" ht="12.75" customHeight="1">
      <c r="A440" s="74"/>
      <c r="B440" s="54"/>
    </row>
    <row r="441" spans="1:4" ht="62.25" customHeight="1">
      <c r="A441" s="108">
        <v>1</v>
      </c>
      <c r="B441" s="54" t="s">
        <v>452</v>
      </c>
      <c r="C441" s="442"/>
      <c r="D441" s="413"/>
    </row>
    <row r="442" spans="1:5" ht="12.75" customHeight="1">
      <c r="A442" s="108"/>
      <c r="B442" s="417" t="s">
        <v>421</v>
      </c>
      <c r="C442" s="422">
        <v>1</v>
      </c>
      <c r="D442" s="419"/>
      <c r="E442" s="418">
        <f>C442*D442</f>
        <v>0</v>
      </c>
    </row>
    <row r="443" spans="1:4" ht="12.75" customHeight="1">
      <c r="A443" s="108"/>
      <c r="B443" s="110"/>
      <c r="C443" s="442"/>
      <c r="D443" s="109"/>
    </row>
    <row r="444" spans="1:8" s="91" customFormat="1" ht="78.75" customHeight="1">
      <c r="A444" s="88">
        <v>2</v>
      </c>
      <c r="B444" s="99" t="s">
        <v>453</v>
      </c>
      <c r="C444" s="429"/>
      <c r="D444" s="87"/>
      <c r="E444" s="87"/>
      <c r="G444" s="87"/>
      <c r="H444" s="324"/>
    </row>
    <row r="445" spans="1:8" s="91" customFormat="1" ht="12.75" customHeight="1">
      <c r="A445" s="88"/>
      <c r="B445" s="417" t="s">
        <v>421</v>
      </c>
      <c r="C445" s="422">
        <v>1</v>
      </c>
      <c r="D445" s="419"/>
      <c r="E445" s="418">
        <f>C445*D445</f>
        <v>0</v>
      </c>
      <c r="G445" s="87"/>
      <c r="H445" s="324"/>
    </row>
    <row r="446" spans="1:8" s="91" customFormat="1" ht="12.75" customHeight="1">
      <c r="A446" s="88"/>
      <c r="B446" s="336"/>
      <c r="C446" s="429"/>
      <c r="D446" s="87"/>
      <c r="E446" s="87"/>
      <c r="G446" s="87"/>
      <c r="H446" s="324"/>
    </row>
    <row r="447" spans="1:2" ht="84.75" customHeight="1">
      <c r="A447" s="64">
        <v>3</v>
      </c>
      <c r="B447" s="46" t="s">
        <v>454</v>
      </c>
    </row>
    <row r="448" spans="2:5" ht="12.75" customHeight="1">
      <c r="B448" s="417" t="s">
        <v>421</v>
      </c>
      <c r="C448" s="422">
        <v>1</v>
      </c>
      <c r="D448" s="419"/>
      <c r="E448" s="418">
        <f>C448*D448</f>
        <v>0</v>
      </c>
    </row>
    <row r="449" ht="12.75" customHeight="1">
      <c r="B449" s="51"/>
    </row>
    <row r="450" spans="1:2" ht="94.5" customHeight="1">
      <c r="A450" s="64">
        <v>4</v>
      </c>
      <c r="B450" s="46" t="s">
        <v>813</v>
      </c>
    </row>
    <row r="451" spans="2:5" ht="12.75" customHeight="1">
      <c r="B451" s="417" t="s">
        <v>421</v>
      </c>
      <c r="C451" s="422">
        <v>1</v>
      </c>
      <c r="D451" s="419"/>
      <c r="E451" s="418">
        <f>C451*D451</f>
        <v>0</v>
      </c>
    </row>
    <row r="452" ht="12.75" customHeight="1">
      <c r="B452" s="47"/>
    </row>
    <row r="453" ht="12.75" customHeight="1">
      <c r="B453" s="47" t="s">
        <v>66</v>
      </c>
    </row>
    <row r="454" ht="12.75" customHeight="1">
      <c r="B454" s="47"/>
    </row>
    <row r="455" spans="1:2" ht="199.5" customHeight="1">
      <c r="A455" s="64">
        <v>5</v>
      </c>
      <c r="B455" s="46" t="s">
        <v>370</v>
      </c>
    </row>
    <row r="456" spans="2:5" ht="12.75">
      <c r="B456" s="417" t="s">
        <v>455</v>
      </c>
      <c r="C456" s="422">
        <v>3</v>
      </c>
      <c r="D456" s="419"/>
      <c r="E456" s="418">
        <f>C456*D456</f>
        <v>0</v>
      </c>
    </row>
    <row r="457" ht="12.75">
      <c r="B457" s="51"/>
    </row>
    <row r="458" spans="1:8" s="83" customFormat="1" ht="12.75">
      <c r="A458" s="93"/>
      <c r="B458" s="94" t="s">
        <v>8</v>
      </c>
      <c r="C458" s="440"/>
      <c r="D458" s="103"/>
      <c r="E458" s="459">
        <f>SUM(E442:E456)</f>
        <v>0</v>
      </c>
      <c r="G458" s="76"/>
      <c r="H458" s="92"/>
    </row>
    <row r="459" spans="1:8" s="83" customFormat="1" ht="12.75">
      <c r="A459" s="93"/>
      <c r="B459" s="104"/>
      <c r="C459" s="432"/>
      <c r="D459" s="76"/>
      <c r="E459" s="105"/>
      <c r="G459" s="76"/>
      <c r="H459" s="92"/>
    </row>
    <row r="460" spans="1:8" s="83" customFormat="1" ht="12.75">
      <c r="A460" s="93"/>
      <c r="B460" s="104"/>
      <c r="C460" s="432"/>
      <c r="D460" s="76"/>
      <c r="E460" s="105"/>
      <c r="G460" s="76"/>
      <c r="H460" s="92"/>
    </row>
    <row r="461" spans="1:8" s="83" customFormat="1" ht="12.75">
      <c r="A461" s="74" t="s">
        <v>47</v>
      </c>
      <c r="B461" s="96" t="s">
        <v>45</v>
      </c>
      <c r="C461" s="432"/>
      <c r="D461" s="76"/>
      <c r="E461" s="105"/>
      <c r="G461" s="76"/>
      <c r="H461" s="92"/>
    </row>
    <row r="462" spans="1:8" s="83" customFormat="1" ht="12.75">
      <c r="A462" s="93"/>
      <c r="B462" s="104"/>
      <c r="C462" s="432"/>
      <c r="D462" s="76"/>
      <c r="E462" s="105"/>
      <c r="G462" s="76"/>
      <c r="H462" s="92"/>
    </row>
    <row r="463" spans="1:8" s="83" customFormat="1" ht="12.75">
      <c r="A463" s="93"/>
      <c r="B463" s="104" t="s">
        <v>570</v>
      </c>
      <c r="C463" s="432"/>
      <c r="D463" s="76"/>
      <c r="E463" s="105"/>
      <c r="G463" s="76"/>
      <c r="H463" s="92"/>
    </row>
    <row r="464" spans="1:8" s="83" customFormat="1" ht="55.5" customHeight="1">
      <c r="A464" s="93"/>
      <c r="B464" s="571" t="s">
        <v>623</v>
      </c>
      <c r="C464" s="571"/>
      <c r="D464" s="571"/>
      <c r="E464" s="571"/>
      <c r="G464" s="76"/>
      <c r="H464" s="92"/>
    </row>
    <row r="465" spans="1:8" s="83" customFormat="1" ht="42.75" customHeight="1">
      <c r="A465" s="93"/>
      <c r="B465" s="571" t="s">
        <v>624</v>
      </c>
      <c r="C465" s="571"/>
      <c r="D465" s="571"/>
      <c r="E465" s="571"/>
      <c r="G465" s="76"/>
      <c r="H465" s="92"/>
    </row>
    <row r="466" spans="1:8" s="83" customFormat="1" ht="42.75" customHeight="1">
      <c r="A466" s="93"/>
      <c r="B466" s="571" t="s">
        <v>625</v>
      </c>
      <c r="C466" s="571"/>
      <c r="D466" s="571"/>
      <c r="E466" s="571"/>
      <c r="G466" s="76"/>
      <c r="H466" s="92"/>
    </row>
    <row r="467" spans="1:8" s="83" customFormat="1" ht="55.5" customHeight="1">
      <c r="A467" s="93"/>
      <c r="B467" s="571" t="s">
        <v>626</v>
      </c>
      <c r="C467" s="571"/>
      <c r="D467" s="571"/>
      <c r="E467" s="571"/>
      <c r="G467" s="76"/>
      <c r="H467" s="92"/>
    </row>
    <row r="468" spans="1:8" s="83" customFormat="1" ht="28.5" customHeight="1">
      <c r="A468" s="93"/>
      <c r="B468" s="571" t="s">
        <v>627</v>
      </c>
      <c r="C468" s="571"/>
      <c r="D468" s="571"/>
      <c r="E468" s="571"/>
      <c r="G468" s="76"/>
      <c r="H468" s="92"/>
    </row>
    <row r="469" spans="1:8" s="83" customFormat="1" ht="76.5" customHeight="1">
      <c r="A469" s="93"/>
      <c r="B469" s="571" t="s">
        <v>628</v>
      </c>
      <c r="C469" s="571"/>
      <c r="D469" s="571"/>
      <c r="E469" s="571"/>
      <c r="G469" s="76"/>
      <c r="H469" s="92"/>
    </row>
    <row r="470" spans="1:8" s="83" customFormat="1" ht="28.5" customHeight="1">
      <c r="A470" s="93"/>
      <c r="B470" s="571" t="s">
        <v>629</v>
      </c>
      <c r="C470" s="571"/>
      <c r="D470" s="571"/>
      <c r="E470" s="571"/>
      <c r="G470" s="76"/>
      <c r="H470" s="92"/>
    </row>
    <row r="471" spans="1:8" s="83" customFormat="1" ht="42" customHeight="1">
      <c r="A471" s="93"/>
      <c r="B471" s="571" t="s">
        <v>630</v>
      </c>
      <c r="C471" s="571"/>
      <c r="D471" s="571"/>
      <c r="E471" s="571"/>
      <c r="G471" s="76"/>
      <c r="H471" s="92"/>
    </row>
    <row r="472" spans="1:8" s="83" customFormat="1" ht="12.75">
      <c r="A472" s="93"/>
      <c r="B472" s="104"/>
      <c r="C472" s="432"/>
      <c r="D472" s="76"/>
      <c r="E472" s="105"/>
      <c r="G472" s="76"/>
      <c r="H472" s="92"/>
    </row>
    <row r="473" spans="1:8" s="83" customFormat="1" ht="12.75">
      <c r="A473" s="93"/>
      <c r="B473" s="54" t="s">
        <v>46</v>
      </c>
      <c r="C473" s="432"/>
      <c r="D473" s="76"/>
      <c r="E473" s="105"/>
      <c r="G473" s="76"/>
      <c r="H473" s="92"/>
    </row>
    <row r="474" spans="1:8" s="83" customFormat="1" ht="12.75">
      <c r="A474" s="93"/>
      <c r="B474" s="54"/>
      <c r="C474" s="432"/>
      <c r="D474" s="76"/>
      <c r="E474" s="105"/>
      <c r="G474" s="76"/>
      <c r="H474" s="92"/>
    </row>
    <row r="475" spans="1:8" s="322" customFormat="1" ht="148.5" customHeight="1">
      <c r="A475" s="320">
        <v>1</v>
      </c>
      <c r="B475" s="144" t="s">
        <v>845</v>
      </c>
      <c r="C475" s="443"/>
      <c r="D475" s="90"/>
      <c r="E475" s="351"/>
      <c r="G475" s="90"/>
      <c r="H475" s="323"/>
    </row>
    <row r="476" spans="1:8" s="83" customFormat="1" ht="12.75">
      <c r="A476" s="93"/>
      <c r="B476" s="417" t="s">
        <v>4</v>
      </c>
      <c r="C476" s="424">
        <v>14</v>
      </c>
      <c r="D476" s="419"/>
      <c r="E476" s="418">
        <f>ROUND(C476*D476,2)</f>
        <v>0</v>
      </c>
      <c r="G476" s="76"/>
      <c r="H476" s="92"/>
    </row>
    <row r="477" spans="1:8" s="322" customFormat="1" ht="12.75">
      <c r="A477" s="320"/>
      <c r="B477" s="308"/>
      <c r="C477" s="444"/>
      <c r="D477" s="321"/>
      <c r="E477" s="321"/>
      <c r="G477" s="90"/>
      <c r="H477" s="323"/>
    </row>
    <row r="478" spans="1:8" s="83" customFormat="1" ht="12.75">
      <c r="A478" s="93"/>
      <c r="B478" s="51"/>
      <c r="C478" s="445"/>
      <c r="D478" s="56"/>
      <c r="E478" s="56"/>
      <c r="G478" s="76"/>
      <c r="H478" s="92"/>
    </row>
    <row r="479" spans="1:8" s="322" customFormat="1" ht="149.25" customHeight="1">
      <c r="A479" s="320">
        <v>2</v>
      </c>
      <c r="B479" s="144" t="s">
        <v>846</v>
      </c>
      <c r="C479" s="443"/>
      <c r="D479" s="90"/>
      <c r="E479" s="351"/>
      <c r="G479" s="90"/>
      <c r="H479" s="323"/>
    </row>
    <row r="480" spans="1:8" s="83" customFormat="1" ht="12.75">
      <c r="A480" s="93"/>
      <c r="B480" s="417" t="s">
        <v>4</v>
      </c>
      <c r="C480" s="424">
        <v>8</v>
      </c>
      <c r="D480" s="419"/>
      <c r="E480" s="418">
        <f>ROUND(C480*D480,2)</f>
        <v>0</v>
      </c>
      <c r="G480" s="76"/>
      <c r="H480" s="92"/>
    </row>
    <row r="481" spans="1:8" s="322" customFormat="1" ht="12.75">
      <c r="A481" s="320"/>
      <c r="B481" s="308"/>
      <c r="C481" s="444"/>
      <c r="D481" s="321"/>
      <c r="E481" s="321"/>
      <c r="G481" s="90"/>
      <c r="H481" s="323"/>
    </row>
    <row r="482" spans="1:8" s="83" customFormat="1" ht="12.75">
      <c r="A482" s="93"/>
      <c r="B482" s="51"/>
      <c r="C482" s="445"/>
      <c r="D482" s="56"/>
      <c r="E482" s="56"/>
      <c r="G482" s="76"/>
      <c r="H482" s="92"/>
    </row>
    <row r="483" spans="1:8" s="83" customFormat="1" ht="12.75">
      <c r="A483" s="93"/>
      <c r="B483" s="47" t="s">
        <v>65</v>
      </c>
      <c r="C483" s="445"/>
      <c r="D483" s="56"/>
      <c r="E483" s="56"/>
      <c r="G483" s="76"/>
      <c r="H483" s="92"/>
    </row>
    <row r="484" spans="1:8" s="83" customFormat="1" ht="12.75">
      <c r="A484" s="93"/>
      <c r="B484" s="104"/>
      <c r="C484" s="432"/>
      <c r="D484" s="76"/>
      <c r="E484" s="105"/>
      <c r="G484" s="76"/>
      <c r="H484" s="92"/>
    </row>
    <row r="485" spans="1:8" s="322" customFormat="1" ht="294.75" customHeight="1">
      <c r="A485" s="320">
        <v>3</v>
      </c>
      <c r="B485" s="144" t="s">
        <v>847</v>
      </c>
      <c r="C485" s="443"/>
      <c r="D485" s="90"/>
      <c r="E485" s="351"/>
      <c r="G485" s="90"/>
      <c r="H485" s="323"/>
    </row>
    <row r="486" spans="1:8" s="83" customFormat="1" ht="12.75">
      <c r="A486" s="93"/>
      <c r="B486" s="417" t="s">
        <v>4</v>
      </c>
      <c r="C486" s="424">
        <v>360</v>
      </c>
      <c r="D486" s="419"/>
      <c r="E486" s="418">
        <f>ROUND(C486*D486,2)</f>
        <v>0</v>
      </c>
      <c r="G486" s="76"/>
      <c r="H486" s="92"/>
    </row>
    <row r="487" spans="1:8" s="322" customFormat="1" ht="12.75">
      <c r="A487" s="320"/>
      <c r="B487" s="308"/>
      <c r="C487" s="444"/>
      <c r="D487" s="321"/>
      <c r="E487" s="321"/>
      <c r="G487" s="90"/>
      <c r="H487" s="323"/>
    </row>
    <row r="488" spans="1:8" s="322" customFormat="1" ht="15.75" customHeight="1">
      <c r="A488" s="320"/>
      <c r="B488" s="308"/>
      <c r="C488" s="444"/>
      <c r="D488" s="321"/>
      <c r="E488" s="321"/>
      <c r="G488" s="90"/>
      <c r="H488" s="323"/>
    </row>
    <row r="489" spans="1:8" s="83" customFormat="1" ht="12.75">
      <c r="A489" s="93"/>
      <c r="B489" s="104"/>
      <c r="C489" s="432"/>
      <c r="D489" s="76"/>
      <c r="E489" s="105"/>
      <c r="G489" s="76"/>
      <c r="H489" s="92"/>
    </row>
    <row r="490" spans="1:8" s="83" customFormat="1" ht="204">
      <c r="A490" s="50">
        <v>4</v>
      </c>
      <c r="B490" s="144" t="s">
        <v>456</v>
      </c>
      <c r="C490" s="420"/>
      <c r="D490" s="61"/>
      <c r="E490" s="76"/>
      <c r="G490" s="76"/>
      <c r="H490" s="92"/>
    </row>
    <row r="491" spans="1:8" s="83" customFormat="1" ht="12.75">
      <c r="A491" s="64"/>
      <c r="B491" s="85" t="s">
        <v>4</v>
      </c>
      <c r="C491" s="420">
        <v>360</v>
      </c>
      <c r="D491" s="61"/>
      <c r="E491" s="76">
        <f>C491*D491</f>
        <v>0</v>
      </c>
      <c r="G491" s="76"/>
      <c r="H491" s="92"/>
    </row>
    <row r="492" spans="1:8" s="83" customFormat="1" ht="12.75">
      <c r="A492" s="93"/>
      <c r="B492" s="104"/>
      <c r="C492" s="432"/>
      <c r="D492" s="76"/>
      <c r="E492" s="105"/>
      <c r="G492" s="76"/>
      <c r="H492" s="92"/>
    </row>
    <row r="493" spans="1:8" s="83" customFormat="1" ht="12.75">
      <c r="A493" s="93"/>
      <c r="B493" s="104"/>
      <c r="C493" s="432"/>
      <c r="D493" s="76"/>
      <c r="E493" s="105"/>
      <c r="G493" s="76"/>
      <c r="H493" s="92"/>
    </row>
    <row r="494" spans="1:8" s="83" customFormat="1" ht="12.75">
      <c r="A494" s="93"/>
      <c r="B494" s="94" t="s">
        <v>8</v>
      </c>
      <c r="C494" s="440"/>
      <c r="D494" s="103"/>
      <c r="E494" s="459">
        <f>SUM(E476:E491)</f>
        <v>0</v>
      </c>
      <c r="G494" s="76"/>
      <c r="H494" s="92"/>
    </row>
    <row r="495" spans="1:8" s="83" customFormat="1" ht="12.75">
      <c r="A495" s="93"/>
      <c r="B495" s="104"/>
      <c r="C495" s="432"/>
      <c r="D495" s="76"/>
      <c r="E495" s="105"/>
      <c r="G495" s="76"/>
      <c r="H495" s="92"/>
    </row>
    <row r="496" spans="1:8" s="83" customFormat="1" ht="12.75">
      <c r="A496" s="93"/>
      <c r="B496" s="104"/>
      <c r="C496" s="432"/>
      <c r="D496" s="76"/>
      <c r="E496" s="105"/>
      <c r="G496" s="76"/>
      <c r="H496" s="92"/>
    </row>
    <row r="497" spans="1:2" ht="12.75">
      <c r="A497" s="74" t="s">
        <v>81</v>
      </c>
      <c r="B497" s="96" t="s">
        <v>48</v>
      </c>
    </row>
    <row r="498" spans="1:2" ht="12.75">
      <c r="A498" s="74"/>
      <c r="B498" s="96"/>
    </row>
    <row r="499" spans="1:8" s="83" customFormat="1" ht="12.75">
      <c r="A499" s="93"/>
      <c r="B499" s="104" t="s">
        <v>570</v>
      </c>
      <c r="C499" s="432"/>
      <c r="D499" s="76"/>
      <c r="E499" s="105"/>
      <c r="G499" s="76"/>
      <c r="H499" s="92"/>
    </row>
    <row r="500" spans="1:8" s="83" customFormat="1" ht="55.5" customHeight="1">
      <c r="A500" s="93"/>
      <c r="B500" s="571" t="s">
        <v>623</v>
      </c>
      <c r="C500" s="571"/>
      <c r="D500" s="571"/>
      <c r="E500" s="571"/>
      <c r="G500" s="76"/>
      <c r="H500" s="92"/>
    </row>
    <row r="501" spans="1:8" s="83" customFormat="1" ht="42.75" customHeight="1">
      <c r="A501" s="93"/>
      <c r="B501" s="571" t="s">
        <v>624</v>
      </c>
      <c r="C501" s="571"/>
      <c r="D501" s="571"/>
      <c r="E501" s="571"/>
      <c r="G501" s="76"/>
      <c r="H501" s="92"/>
    </row>
    <row r="502" spans="1:8" s="83" customFormat="1" ht="42.75" customHeight="1">
      <c r="A502" s="93"/>
      <c r="B502" s="571" t="s">
        <v>625</v>
      </c>
      <c r="C502" s="571"/>
      <c r="D502" s="571"/>
      <c r="E502" s="571"/>
      <c r="G502" s="76"/>
      <c r="H502" s="92"/>
    </row>
    <row r="503" spans="1:8" s="83" customFormat="1" ht="55.5" customHeight="1">
      <c r="A503" s="93"/>
      <c r="B503" s="571" t="s">
        <v>626</v>
      </c>
      <c r="C503" s="571"/>
      <c r="D503" s="571"/>
      <c r="E503" s="571"/>
      <c r="G503" s="76"/>
      <c r="H503" s="92"/>
    </row>
    <row r="504" spans="1:8" s="83" customFormat="1" ht="28.5" customHeight="1">
      <c r="A504" s="93"/>
      <c r="B504" s="571" t="s">
        <v>627</v>
      </c>
      <c r="C504" s="571"/>
      <c r="D504" s="571"/>
      <c r="E504" s="571"/>
      <c r="G504" s="76"/>
      <c r="H504" s="92"/>
    </row>
    <row r="505" spans="1:8" s="83" customFormat="1" ht="76.5" customHeight="1">
      <c r="A505" s="93"/>
      <c r="B505" s="571" t="s">
        <v>628</v>
      </c>
      <c r="C505" s="571"/>
      <c r="D505" s="571"/>
      <c r="E505" s="571"/>
      <c r="G505" s="76"/>
      <c r="H505" s="92"/>
    </row>
    <row r="506" spans="1:8" s="83" customFormat="1" ht="28.5" customHeight="1">
      <c r="A506" s="93"/>
      <c r="B506" s="571" t="s">
        <v>629</v>
      </c>
      <c r="C506" s="571"/>
      <c r="D506" s="571"/>
      <c r="E506" s="571"/>
      <c r="G506" s="76"/>
      <c r="H506" s="92"/>
    </row>
    <row r="507" spans="1:8" s="83" customFormat="1" ht="42" customHeight="1">
      <c r="A507" s="93"/>
      <c r="B507" s="571" t="s">
        <v>630</v>
      </c>
      <c r="C507" s="571"/>
      <c r="D507" s="571"/>
      <c r="E507" s="571"/>
      <c r="G507" s="76"/>
      <c r="H507" s="92"/>
    </row>
    <row r="508" spans="1:8" s="83" customFormat="1" ht="12.75">
      <c r="A508" s="93"/>
      <c r="B508" s="104"/>
      <c r="C508" s="432"/>
      <c r="D508" s="76"/>
      <c r="E508" s="105"/>
      <c r="G508" s="76"/>
      <c r="H508" s="92"/>
    </row>
    <row r="509" spans="1:4" ht="12.75">
      <c r="A509" s="74"/>
      <c r="B509" s="96"/>
      <c r="D509" s="87"/>
    </row>
    <row r="510" spans="1:5" ht="12.75">
      <c r="A510" s="93">
        <v>1</v>
      </c>
      <c r="B510" s="54" t="s">
        <v>49</v>
      </c>
      <c r="C510" s="446"/>
      <c r="D510" s="411"/>
      <c r="E510" s="134"/>
    </row>
    <row r="511" spans="1:5" ht="242.25">
      <c r="A511" s="93"/>
      <c r="B511" s="144" t="s">
        <v>848</v>
      </c>
      <c r="C511" s="425"/>
      <c r="D511" s="411"/>
      <c r="E511" s="134"/>
    </row>
    <row r="512" spans="1:5" ht="12.75">
      <c r="A512" s="93"/>
      <c r="B512" s="417" t="s">
        <v>529</v>
      </c>
      <c r="C512" s="424">
        <v>15</v>
      </c>
      <c r="D512" s="419"/>
      <c r="E512" s="418">
        <f>C512*D512</f>
        <v>0</v>
      </c>
    </row>
    <row r="513" spans="1:5" ht="12.75">
      <c r="A513" s="93"/>
      <c r="B513" s="417" t="s">
        <v>50</v>
      </c>
      <c r="C513" s="424">
        <v>15</v>
      </c>
      <c r="D513" s="419"/>
      <c r="E513" s="418">
        <f>C513*D513</f>
        <v>0</v>
      </c>
    </row>
    <row r="514" spans="1:5" ht="12.75">
      <c r="A514" s="93"/>
      <c r="B514" s="147"/>
      <c r="C514" s="447"/>
      <c r="D514" s="145"/>
      <c r="E514" s="134"/>
    </row>
    <row r="515" spans="1:5" ht="12.75">
      <c r="A515" s="93"/>
      <c r="B515" s="148" t="s">
        <v>51</v>
      </c>
      <c r="C515" s="447"/>
      <c r="D515" s="145"/>
      <c r="E515" s="134"/>
    </row>
    <row r="516" spans="1:5" ht="12.75">
      <c r="A516" s="93"/>
      <c r="B516" s="147"/>
      <c r="C516" s="447"/>
      <c r="D516" s="145"/>
      <c r="E516" s="134"/>
    </row>
    <row r="517" spans="1:8" s="91" customFormat="1" ht="380.25" customHeight="1">
      <c r="A517" s="320">
        <v>2</v>
      </c>
      <c r="B517" s="144" t="s">
        <v>400</v>
      </c>
      <c r="C517" s="448"/>
      <c r="D517" s="414"/>
      <c r="E517" s="342"/>
      <c r="G517" s="87"/>
      <c r="H517" s="324"/>
    </row>
    <row r="518" spans="1:5" ht="102">
      <c r="A518" s="93"/>
      <c r="B518" s="132" t="s">
        <v>342</v>
      </c>
      <c r="C518" s="425"/>
      <c r="D518" s="411"/>
      <c r="E518" s="134"/>
    </row>
    <row r="519" spans="1:5" ht="53.25" customHeight="1">
      <c r="A519" s="93"/>
      <c r="B519" s="132" t="s">
        <v>52</v>
      </c>
      <c r="C519" s="425"/>
      <c r="D519" s="411"/>
      <c r="E519" s="134"/>
    </row>
    <row r="520" spans="1:5" ht="153">
      <c r="A520" s="93"/>
      <c r="B520" s="132" t="s">
        <v>457</v>
      </c>
      <c r="C520" s="425"/>
      <c r="D520" s="411"/>
      <c r="E520" s="134"/>
    </row>
    <row r="521" spans="1:5" ht="12.75">
      <c r="A521" s="93"/>
      <c r="B521" s="417" t="s">
        <v>53</v>
      </c>
      <c r="C521" s="424">
        <v>160</v>
      </c>
      <c r="D521" s="419"/>
      <c r="E521" s="418">
        <f>C521*D521</f>
        <v>0</v>
      </c>
    </row>
    <row r="522" spans="1:5" ht="12.75">
      <c r="A522" s="146"/>
      <c r="B522" s="417" t="s">
        <v>50</v>
      </c>
      <c r="C522" s="424">
        <v>160</v>
      </c>
      <c r="D522" s="419"/>
      <c r="E522" s="418">
        <f>C522*D522</f>
        <v>0</v>
      </c>
    </row>
    <row r="523" spans="1:2" ht="12.75">
      <c r="A523" s="74"/>
      <c r="B523" s="96"/>
    </row>
    <row r="524" spans="1:8" s="83" customFormat="1" ht="12.75">
      <c r="A524" s="93"/>
      <c r="B524" s="94" t="s">
        <v>8</v>
      </c>
      <c r="C524" s="440"/>
      <c r="D524" s="103"/>
      <c r="E524" s="459">
        <f>SUM(E512:E522)</f>
        <v>0</v>
      </c>
      <c r="G524" s="76"/>
      <c r="H524" s="92"/>
    </row>
    <row r="525" spans="1:8" s="83" customFormat="1" ht="12.75">
      <c r="A525" s="93"/>
      <c r="B525" s="104"/>
      <c r="C525" s="432"/>
      <c r="D525" s="76"/>
      <c r="E525" s="105"/>
      <c r="G525" s="76"/>
      <c r="H525" s="92"/>
    </row>
    <row r="526" ht="12.75">
      <c r="B526" s="96"/>
    </row>
    <row r="527" spans="1:2" ht="12.75">
      <c r="A527" s="74" t="s">
        <v>55</v>
      </c>
      <c r="B527" s="149" t="s">
        <v>56</v>
      </c>
    </row>
    <row r="528" spans="1:2" ht="12.75">
      <c r="A528" s="74"/>
      <c r="B528" s="149"/>
    </row>
    <row r="529" spans="1:2" ht="12.75">
      <c r="A529" s="74"/>
      <c r="B529" s="149" t="s">
        <v>570</v>
      </c>
    </row>
    <row r="530" spans="1:5" ht="29.25" customHeight="1">
      <c r="A530" s="74"/>
      <c r="B530" s="574" t="s">
        <v>631</v>
      </c>
      <c r="C530" s="574"/>
      <c r="D530" s="574"/>
      <c r="E530" s="574"/>
    </row>
    <row r="531" spans="1:5" ht="69.75" customHeight="1">
      <c r="A531" s="74"/>
      <c r="B531" s="574" t="s">
        <v>814</v>
      </c>
      <c r="C531" s="574"/>
      <c r="D531" s="574"/>
      <c r="E531" s="574"/>
    </row>
    <row r="532" spans="1:5" ht="42" customHeight="1">
      <c r="A532" s="74"/>
      <c r="B532" s="574" t="s">
        <v>637</v>
      </c>
      <c r="C532" s="574"/>
      <c r="D532" s="574"/>
      <c r="E532" s="574"/>
    </row>
    <row r="533" spans="1:5" ht="42" customHeight="1">
      <c r="A533" s="74"/>
      <c r="B533" s="574" t="s">
        <v>632</v>
      </c>
      <c r="C533" s="574"/>
      <c r="D533" s="574"/>
      <c r="E533" s="574"/>
    </row>
    <row r="534" spans="1:5" ht="42" customHeight="1">
      <c r="A534" s="74"/>
      <c r="B534" s="574" t="s">
        <v>633</v>
      </c>
      <c r="C534" s="574"/>
      <c r="D534" s="574"/>
      <c r="E534" s="574"/>
    </row>
    <row r="535" spans="1:5" ht="29.25" customHeight="1">
      <c r="A535" s="74"/>
      <c r="B535" s="574" t="s">
        <v>634</v>
      </c>
      <c r="C535" s="574"/>
      <c r="D535" s="574"/>
      <c r="E535" s="574"/>
    </row>
    <row r="536" spans="1:5" ht="69.75" customHeight="1">
      <c r="A536" s="74"/>
      <c r="B536" s="574" t="s">
        <v>635</v>
      </c>
      <c r="C536" s="574"/>
      <c r="D536" s="574"/>
      <c r="E536" s="574"/>
    </row>
    <row r="537" spans="1:5" ht="29.25" customHeight="1">
      <c r="A537" s="74"/>
      <c r="B537" s="574" t="s">
        <v>636</v>
      </c>
      <c r="C537" s="574"/>
      <c r="D537" s="574"/>
      <c r="E537" s="574"/>
    </row>
    <row r="538" spans="1:2" ht="12.75">
      <c r="A538" s="74"/>
      <c r="B538" s="149"/>
    </row>
    <row r="539" spans="1:9" ht="25.5">
      <c r="A539" s="157"/>
      <c r="B539" s="153" t="s">
        <v>343</v>
      </c>
      <c r="C539" s="449"/>
      <c r="D539" s="568"/>
      <c r="E539" s="150"/>
      <c r="F539" s="70"/>
      <c r="G539" s="133"/>
      <c r="H539" s="133"/>
      <c r="I539" s="133"/>
    </row>
    <row r="540" spans="1:9" ht="12.75">
      <c r="A540" s="157"/>
      <c r="B540" s="152"/>
      <c r="C540" s="449"/>
      <c r="D540" s="151"/>
      <c r="E540" s="150"/>
      <c r="F540" s="70"/>
      <c r="G540" s="133"/>
      <c r="H540" s="133"/>
      <c r="I540" s="133"/>
    </row>
    <row r="541" spans="1:9" ht="165.75">
      <c r="A541" s="156">
        <v>1</v>
      </c>
      <c r="B541" s="158" t="s">
        <v>458</v>
      </c>
      <c r="C541" s="449"/>
      <c r="D541" s="151"/>
      <c r="E541" s="150"/>
      <c r="F541" s="70"/>
      <c r="G541" s="133"/>
      <c r="H541" s="133"/>
      <c r="I541" s="133"/>
    </row>
    <row r="542" spans="1:8" ht="12.75">
      <c r="A542" s="157"/>
      <c r="B542" s="417" t="s">
        <v>23</v>
      </c>
      <c r="C542" s="424">
        <v>1.7</v>
      </c>
      <c r="D542" s="419"/>
      <c r="E542" s="418">
        <f>C542*D542</f>
        <v>0</v>
      </c>
      <c r="F542" s="70"/>
      <c r="G542" s="133"/>
      <c r="H542" s="150"/>
    </row>
    <row r="543" spans="1:8" ht="12.75">
      <c r="A543" s="157"/>
      <c r="B543" s="155"/>
      <c r="C543" s="449"/>
      <c r="D543" s="150"/>
      <c r="E543" s="76"/>
      <c r="F543" s="70"/>
      <c r="G543" s="133"/>
      <c r="H543" s="150"/>
    </row>
    <row r="544" spans="1:8" ht="197.25" customHeight="1">
      <c r="A544" s="156">
        <v>2</v>
      </c>
      <c r="B544" s="158" t="s">
        <v>459</v>
      </c>
      <c r="C544" s="449"/>
      <c r="D544" s="150"/>
      <c r="E544" s="76"/>
      <c r="F544" s="70"/>
      <c r="G544" s="133"/>
      <c r="H544" s="150"/>
    </row>
    <row r="545" spans="1:8" ht="12.75">
      <c r="A545" s="157"/>
      <c r="B545" s="417" t="s">
        <v>23</v>
      </c>
      <c r="C545" s="424">
        <v>1.2</v>
      </c>
      <c r="D545" s="419"/>
      <c r="E545" s="418">
        <f>C545*D545</f>
        <v>0</v>
      </c>
      <c r="F545" s="70"/>
      <c r="G545" s="133"/>
      <c r="H545" s="150"/>
    </row>
    <row r="546" spans="1:8" ht="12.75">
      <c r="A546" s="157"/>
      <c r="B546" s="155"/>
      <c r="C546" s="449"/>
      <c r="D546" s="151"/>
      <c r="E546" s="151"/>
      <c r="F546" s="70"/>
      <c r="G546" s="133"/>
      <c r="H546" s="150"/>
    </row>
    <row r="547" spans="1:3" ht="12.75">
      <c r="A547" s="50"/>
      <c r="B547" s="47" t="s">
        <v>346</v>
      </c>
      <c r="C547" s="433"/>
    </row>
    <row r="548" spans="1:3" ht="12.75">
      <c r="A548" s="50"/>
      <c r="B548" s="51"/>
      <c r="C548" s="433"/>
    </row>
    <row r="549" spans="1:3" ht="255">
      <c r="A549" s="50">
        <v>3</v>
      </c>
      <c r="B549" s="46" t="s">
        <v>460</v>
      </c>
      <c r="C549" s="433"/>
    </row>
    <row r="550" spans="1:5" ht="12.75">
      <c r="A550" s="50"/>
      <c r="B550" s="417" t="s">
        <v>344</v>
      </c>
      <c r="C550" s="424">
        <f>14.3*62</f>
        <v>886.6</v>
      </c>
      <c r="D550" s="419"/>
      <c r="E550" s="418">
        <f>C550*D550</f>
        <v>0</v>
      </c>
    </row>
    <row r="551" spans="1:5" ht="12.75">
      <c r="A551" s="50"/>
      <c r="B551" s="417" t="s">
        <v>345</v>
      </c>
      <c r="C551" s="424">
        <f>C550*0.05</f>
        <v>44.33</v>
      </c>
      <c r="D551" s="419"/>
      <c r="E551" s="418">
        <f>D551*C551</f>
        <v>0</v>
      </c>
    </row>
    <row r="552" spans="1:8" ht="12.75">
      <c r="A552" s="157"/>
      <c r="B552" s="155"/>
      <c r="C552" s="449"/>
      <c r="D552" s="151"/>
      <c r="E552" s="151"/>
      <c r="F552" s="70"/>
      <c r="G552" s="133"/>
      <c r="H552" s="150"/>
    </row>
    <row r="553" spans="1:8" ht="212.25" customHeight="1">
      <c r="A553" s="159">
        <v>4</v>
      </c>
      <c r="B553" s="46" t="s">
        <v>461</v>
      </c>
      <c r="C553" s="449"/>
      <c r="D553" s="151"/>
      <c r="E553" s="151"/>
      <c r="F553" s="70"/>
      <c r="G553" s="133"/>
      <c r="H553" s="150"/>
    </row>
    <row r="554" spans="1:8" ht="12.75">
      <c r="A554" s="157"/>
      <c r="B554" s="417" t="s">
        <v>347</v>
      </c>
      <c r="C554" s="424">
        <v>931</v>
      </c>
      <c r="D554" s="419"/>
      <c r="E554" s="418">
        <f>D554*C554</f>
        <v>0</v>
      </c>
      <c r="F554" s="70"/>
      <c r="G554" s="133"/>
      <c r="H554" s="150"/>
    </row>
    <row r="555" spans="1:8" ht="12.75">
      <c r="A555" s="157"/>
      <c r="B555" s="155"/>
      <c r="C555" s="449"/>
      <c r="D555" s="150"/>
      <c r="E555" s="76"/>
      <c r="F555" s="70"/>
      <c r="G555" s="133"/>
      <c r="H555" s="150"/>
    </row>
    <row r="556" spans="1:9" ht="12.75">
      <c r="A556" s="157"/>
      <c r="B556" s="153" t="s">
        <v>11</v>
      </c>
      <c r="C556" s="449"/>
      <c r="D556" s="151"/>
      <c r="E556" s="151"/>
      <c r="F556" s="133"/>
      <c r="G556" s="70"/>
      <c r="H556" s="133"/>
      <c r="I556" s="150"/>
    </row>
    <row r="557" spans="1:9" ht="12.75">
      <c r="A557" s="157"/>
      <c r="B557" s="152"/>
      <c r="C557" s="449"/>
      <c r="D557" s="151"/>
      <c r="E557" s="151"/>
      <c r="F557" s="133"/>
      <c r="G557" s="70"/>
      <c r="H557" s="133"/>
      <c r="I557" s="150"/>
    </row>
    <row r="558" spans="1:9" ht="114.75">
      <c r="A558" s="159">
        <v>5</v>
      </c>
      <c r="B558" s="158" t="s">
        <v>462</v>
      </c>
      <c r="C558" s="449"/>
      <c r="D558" s="151"/>
      <c r="E558" s="151"/>
      <c r="F558" s="133"/>
      <c r="G558" s="70"/>
      <c r="H558" s="133"/>
      <c r="I558" s="150"/>
    </row>
    <row r="559" spans="1:9" ht="12.75">
      <c r="A559" s="157"/>
      <c r="B559" s="417" t="s">
        <v>23</v>
      </c>
      <c r="C559" s="424">
        <v>1.7</v>
      </c>
      <c r="D559" s="419"/>
      <c r="E559" s="418">
        <f>C559*D559</f>
        <v>0</v>
      </c>
      <c r="F559" s="133"/>
      <c r="G559" s="70"/>
      <c r="H559" s="133"/>
      <c r="I559" s="150"/>
    </row>
    <row r="560" spans="1:9" ht="12.75">
      <c r="A560" s="157"/>
      <c r="B560" s="152"/>
      <c r="C560" s="449"/>
      <c r="D560" s="151"/>
      <c r="E560" s="151"/>
      <c r="F560" s="133"/>
      <c r="G560" s="70"/>
      <c r="H560" s="133"/>
      <c r="I560" s="150"/>
    </row>
    <row r="561" spans="1:9" ht="89.25">
      <c r="A561" s="159">
        <v>6</v>
      </c>
      <c r="B561" s="158" t="s">
        <v>463</v>
      </c>
      <c r="C561" s="449"/>
      <c r="D561" s="151"/>
      <c r="E561" s="151"/>
      <c r="F561" s="133"/>
      <c r="G561" s="70"/>
      <c r="H561" s="133"/>
      <c r="I561" s="150"/>
    </row>
    <row r="562" spans="1:9" ht="12.75">
      <c r="A562" s="157"/>
      <c r="B562" s="417" t="s">
        <v>23</v>
      </c>
      <c r="C562" s="424">
        <v>1</v>
      </c>
      <c r="D562" s="419"/>
      <c r="E562" s="418">
        <f>C562*D562</f>
        <v>0</v>
      </c>
      <c r="F562" s="150"/>
      <c r="G562" s="70"/>
      <c r="H562" s="133"/>
      <c r="I562" s="150"/>
    </row>
    <row r="563" spans="1:9" ht="12.75">
      <c r="A563" s="157"/>
      <c r="B563" s="155"/>
      <c r="C563" s="449"/>
      <c r="D563" s="150"/>
      <c r="E563" s="150"/>
      <c r="F563" s="150"/>
      <c r="G563" s="70"/>
      <c r="H563" s="133"/>
      <c r="I563" s="150"/>
    </row>
    <row r="564" spans="1:9" ht="12.75">
      <c r="A564" s="157"/>
      <c r="B564" s="153" t="s">
        <v>57</v>
      </c>
      <c r="C564" s="449"/>
      <c r="D564" s="150"/>
      <c r="E564" s="150"/>
      <c r="F564" s="150"/>
      <c r="G564" s="70"/>
      <c r="H564" s="133"/>
      <c r="I564" s="150"/>
    </row>
    <row r="565" spans="1:9" ht="12.75">
      <c r="A565" s="157"/>
      <c r="B565" s="152"/>
      <c r="C565" s="449"/>
      <c r="D565" s="150"/>
      <c r="E565" s="150"/>
      <c r="F565" s="150"/>
      <c r="G565" s="70"/>
      <c r="H565" s="133"/>
      <c r="I565" s="150"/>
    </row>
    <row r="566" spans="1:9" ht="89.25">
      <c r="A566" s="156">
        <v>7</v>
      </c>
      <c r="B566" s="158" t="s">
        <v>464</v>
      </c>
      <c r="C566" s="449"/>
      <c r="D566" s="150"/>
      <c r="E566" s="150"/>
      <c r="F566" s="150"/>
      <c r="G566" s="70"/>
      <c r="H566" s="133"/>
      <c r="I566" s="150"/>
    </row>
    <row r="567" spans="1:9" ht="12.75">
      <c r="A567" s="157"/>
      <c r="B567" s="417" t="s">
        <v>4</v>
      </c>
      <c r="C567" s="424">
        <v>270</v>
      </c>
      <c r="D567" s="419"/>
      <c r="E567" s="418">
        <f>C567*D567</f>
        <v>0</v>
      </c>
      <c r="F567" s="150"/>
      <c r="G567" s="70"/>
      <c r="H567" s="133"/>
      <c r="I567" s="150"/>
    </row>
    <row r="568" spans="1:9" ht="12.75">
      <c r="A568" s="157"/>
      <c r="B568" s="152"/>
      <c r="C568" s="449"/>
      <c r="D568" s="150"/>
      <c r="E568" s="150"/>
      <c r="F568" s="150"/>
      <c r="G568" s="70"/>
      <c r="H568" s="133"/>
      <c r="I568" s="150"/>
    </row>
    <row r="569" spans="1:9" ht="114.75">
      <c r="A569" s="156">
        <v>8</v>
      </c>
      <c r="B569" s="158" t="s">
        <v>465</v>
      </c>
      <c r="C569" s="449"/>
      <c r="D569" s="150"/>
      <c r="E569" s="150"/>
      <c r="F569" s="150"/>
      <c r="G569" s="70"/>
      <c r="H569" s="133"/>
      <c r="I569" s="150"/>
    </row>
    <row r="570" spans="1:9" ht="12.75">
      <c r="A570" s="159"/>
      <c r="B570" s="417" t="s">
        <v>23</v>
      </c>
      <c r="C570" s="424">
        <v>8</v>
      </c>
      <c r="D570" s="419"/>
      <c r="E570" s="418">
        <f>C570*D570</f>
        <v>0</v>
      </c>
      <c r="F570" s="150"/>
      <c r="G570" s="70"/>
      <c r="H570" s="133"/>
      <c r="I570" s="150"/>
    </row>
    <row r="571" spans="1:9" ht="12.75">
      <c r="A571" s="159"/>
      <c r="B571" s="152"/>
      <c r="C571" s="449"/>
      <c r="D571" s="150"/>
      <c r="E571" s="150"/>
      <c r="F571" s="150"/>
      <c r="G571" s="70"/>
      <c r="H571" s="133"/>
      <c r="I571" s="150"/>
    </row>
    <row r="572" spans="1:9" ht="153">
      <c r="A572" s="156">
        <v>9</v>
      </c>
      <c r="B572" s="158" t="s">
        <v>466</v>
      </c>
      <c r="C572" s="449"/>
      <c r="D572" s="150"/>
      <c r="E572" s="150"/>
      <c r="F572" s="150"/>
      <c r="G572" s="70"/>
      <c r="H572" s="133"/>
      <c r="I572" s="150"/>
    </row>
    <row r="573" spans="1:9" ht="12.75">
      <c r="A573" s="159"/>
      <c r="B573" s="417" t="s">
        <v>23</v>
      </c>
      <c r="C573" s="424">
        <v>6</v>
      </c>
      <c r="D573" s="419"/>
      <c r="E573" s="418">
        <f>C573*D573</f>
        <v>0</v>
      </c>
      <c r="F573" s="150"/>
      <c r="G573" s="70"/>
      <c r="H573" s="133"/>
      <c r="I573" s="150"/>
    </row>
    <row r="574" spans="1:9" ht="12.75">
      <c r="A574" s="159"/>
      <c r="B574" s="152"/>
      <c r="C574" s="449"/>
      <c r="D574" s="150"/>
      <c r="E574" s="411"/>
      <c r="F574" s="150"/>
      <c r="G574" s="70"/>
      <c r="H574" s="133"/>
      <c r="I574" s="150"/>
    </row>
    <row r="575" spans="1:9" s="91" customFormat="1" ht="102">
      <c r="A575" s="325">
        <v>10</v>
      </c>
      <c r="B575" s="337" t="s">
        <v>483</v>
      </c>
      <c r="C575" s="450"/>
      <c r="D575" s="327"/>
      <c r="E575" s="414"/>
      <c r="F575" s="327"/>
      <c r="G575" s="328"/>
      <c r="H575" s="329"/>
      <c r="I575" s="327"/>
    </row>
    <row r="576" spans="1:9" s="91" customFormat="1" ht="12.75">
      <c r="A576" s="325"/>
      <c r="B576" s="417" t="s">
        <v>4</v>
      </c>
      <c r="C576" s="424">
        <v>410</v>
      </c>
      <c r="D576" s="419"/>
      <c r="E576" s="418">
        <f>C576*D576</f>
        <v>0</v>
      </c>
      <c r="F576" s="327"/>
      <c r="G576" s="338"/>
      <c r="H576" s="329"/>
      <c r="I576" s="327"/>
    </row>
    <row r="577" spans="1:9" ht="12.75">
      <c r="A577" s="159"/>
      <c r="B577" s="155"/>
      <c r="C577" s="449"/>
      <c r="D577" s="150"/>
      <c r="E577" s="150"/>
      <c r="F577" s="150"/>
      <c r="G577" s="70"/>
      <c r="H577" s="133"/>
      <c r="I577" s="150"/>
    </row>
    <row r="578" spans="1:9" s="364" customFormat="1" ht="76.5">
      <c r="A578" s="159">
        <v>11</v>
      </c>
      <c r="B578" s="158" t="s">
        <v>566</v>
      </c>
      <c r="C578" s="449"/>
      <c r="D578" s="150"/>
      <c r="E578" s="150"/>
      <c r="F578" s="367"/>
      <c r="G578" s="366"/>
      <c r="H578" s="366"/>
      <c r="I578" s="367"/>
    </row>
    <row r="579" spans="1:9" s="364" customFormat="1" ht="12.75">
      <c r="A579" s="159"/>
      <c r="B579" s="417" t="s">
        <v>4</v>
      </c>
      <c r="C579" s="424">
        <v>270</v>
      </c>
      <c r="D579" s="419"/>
      <c r="E579" s="418">
        <f>C579*D579</f>
        <v>0</v>
      </c>
      <c r="F579" s="367"/>
      <c r="G579" s="366"/>
      <c r="H579" s="366"/>
      <c r="I579" s="367"/>
    </row>
    <row r="580" spans="1:9" ht="12.75">
      <c r="A580" s="159"/>
      <c r="B580" s="152"/>
      <c r="C580" s="449"/>
      <c r="D580" s="150"/>
      <c r="E580" s="411"/>
      <c r="F580" s="150"/>
      <c r="G580" s="70"/>
      <c r="H580" s="133"/>
      <c r="I580" s="150"/>
    </row>
    <row r="581" spans="1:9" ht="51">
      <c r="A581" s="159">
        <v>12</v>
      </c>
      <c r="B581" s="158" t="s">
        <v>467</v>
      </c>
      <c r="C581" s="449"/>
      <c r="D581" s="150"/>
      <c r="E581" s="411"/>
      <c r="F581" s="150"/>
      <c r="G581" s="70"/>
      <c r="H581" s="133"/>
      <c r="I581" s="150"/>
    </row>
    <row r="582" spans="1:9" ht="12.75">
      <c r="A582" s="159"/>
      <c r="B582" s="417" t="s">
        <v>4</v>
      </c>
      <c r="C582" s="424">
        <v>270</v>
      </c>
      <c r="D582" s="419"/>
      <c r="E582" s="418">
        <f>C582*D582</f>
        <v>0</v>
      </c>
      <c r="F582" s="150"/>
      <c r="G582" s="70"/>
      <c r="H582" s="133"/>
      <c r="I582" s="150"/>
    </row>
    <row r="583" spans="1:9" ht="12.75">
      <c r="A583" s="159"/>
      <c r="B583" s="155"/>
      <c r="C583" s="449"/>
      <c r="D583" s="150"/>
      <c r="E583" s="150"/>
      <c r="F583" s="150"/>
      <c r="G583" s="70"/>
      <c r="H583" s="133"/>
      <c r="I583" s="150"/>
    </row>
    <row r="584" spans="1:9" ht="89.25">
      <c r="A584" s="159">
        <v>13</v>
      </c>
      <c r="B584" s="158" t="s">
        <v>567</v>
      </c>
      <c r="C584" s="449"/>
      <c r="D584" s="150"/>
      <c r="E584" s="411"/>
      <c r="F584" s="150"/>
      <c r="G584" s="366"/>
      <c r="H584" s="133"/>
      <c r="I584" s="150"/>
    </row>
    <row r="585" spans="1:9" ht="12.75">
      <c r="A585" s="159"/>
      <c r="B585" s="417" t="s">
        <v>4</v>
      </c>
      <c r="C585" s="424">
        <v>270</v>
      </c>
      <c r="D585" s="419"/>
      <c r="E585" s="418">
        <f>C585*D585</f>
        <v>0</v>
      </c>
      <c r="F585" s="150"/>
      <c r="G585" s="70"/>
      <c r="H585" s="133"/>
      <c r="I585" s="150"/>
    </row>
    <row r="586" spans="1:9" ht="12.75">
      <c r="A586" s="159"/>
      <c r="B586" s="155"/>
      <c r="C586" s="449"/>
      <c r="D586" s="150"/>
      <c r="E586" s="150"/>
      <c r="F586" s="150"/>
      <c r="G586" s="70"/>
      <c r="H586" s="133"/>
      <c r="I586" s="150"/>
    </row>
    <row r="587" spans="1:9" ht="12.75">
      <c r="A587" s="159"/>
      <c r="B587" s="153" t="s">
        <v>44</v>
      </c>
      <c r="C587" s="449"/>
      <c r="D587" s="151"/>
      <c r="E587" s="150"/>
      <c r="F587" s="133"/>
      <c r="G587" s="70"/>
      <c r="H587" s="133"/>
      <c r="I587" s="150"/>
    </row>
    <row r="588" spans="1:9" ht="12.75">
      <c r="A588" s="159"/>
      <c r="B588" s="153"/>
      <c r="C588" s="449"/>
      <c r="D588" s="151"/>
      <c r="E588" s="150"/>
      <c r="F588" s="133"/>
      <c r="G588" s="70"/>
      <c r="H588" s="133"/>
      <c r="I588" s="150"/>
    </row>
    <row r="589" spans="1:9" ht="63.75">
      <c r="A589" s="159">
        <v>14</v>
      </c>
      <c r="B589" s="153" t="s">
        <v>639</v>
      </c>
      <c r="C589" s="449"/>
      <c r="D589" s="151"/>
      <c r="E589" s="150"/>
      <c r="F589" s="133"/>
      <c r="G589" s="70"/>
      <c r="H589" s="133"/>
      <c r="I589" s="150"/>
    </row>
    <row r="590" spans="1:9" ht="12.75">
      <c r="A590" s="159"/>
      <c r="B590" s="417" t="s">
        <v>4</v>
      </c>
      <c r="C590" s="424">
        <v>270</v>
      </c>
      <c r="D590" s="419"/>
      <c r="E590" s="418">
        <f>C590*D590</f>
        <v>0</v>
      </c>
      <c r="F590" s="133"/>
      <c r="G590" s="70"/>
      <c r="H590" s="133"/>
      <c r="I590" s="150"/>
    </row>
    <row r="591" spans="1:9" ht="12.75">
      <c r="A591" s="159"/>
      <c r="B591" s="152"/>
      <c r="C591" s="449"/>
      <c r="D591" s="151"/>
      <c r="E591" s="150"/>
      <c r="F591" s="133"/>
      <c r="G591" s="70"/>
      <c r="H591" s="133"/>
      <c r="I591" s="150"/>
    </row>
    <row r="592" spans="1:11" s="364" customFormat="1" ht="114.75">
      <c r="A592" s="159">
        <v>15</v>
      </c>
      <c r="B592" s="158" t="s">
        <v>371</v>
      </c>
      <c r="C592" s="451"/>
      <c r="D592" s="415"/>
      <c r="E592" s="415"/>
      <c r="F592" s="365"/>
      <c r="G592" s="365"/>
      <c r="H592" s="368"/>
      <c r="I592" s="365"/>
      <c r="J592" s="365"/>
      <c r="K592" s="365"/>
    </row>
    <row r="593" spans="1:9" ht="12.75">
      <c r="A593" s="159"/>
      <c r="B593" s="417" t="s">
        <v>4</v>
      </c>
      <c r="C593" s="424">
        <v>270</v>
      </c>
      <c r="D593" s="419"/>
      <c r="E593" s="418">
        <f>C593*D593</f>
        <v>0</v>
      </c>
      <c r="F593" s="133"/>
      <c r="G593" s="70"/>
      <c r="H593" s="133"/>
      <c r="I593" s="150"/>
    </row>
    <row r="594" spans="1:9" ht="12.75">
      <c r="A594" s="159"/>
      <c r="B594" s="152"/>
      <c r="C594" s="449"/>
      <c r="D594" s="151"/>
      <c r="E594" s="150"/>
      <c r="F594" s="133"/>
      <c r="G594" s="70"/>
      <c r="H594" s="133"/>
      <c r="I594" s="150"/>
    </row>
    <row r="595" spans="1:9" s="91" customFormat="1" ht="102">
      <c r="A595" s="325">
        <v>16</v>
      </c>
      <c r="B595" s="339" t="s">
        <v>397</v>
      </c>
      <c r="C595" s="450"/>
      <c r="D595" s="326"/>
      <c r="E595" s="327"/>
      <c r="F595" s="329"/>
      <c r="G595" s="328"/>
      <c r="H595" s="329"/>
      <c r="I595" s="327"/>
    </row>
    <row r="596" spans="1:9" ht="12.75">
      <c r="A596" s="159"/>
      <c r="B596" s="417" t="s">
        <v>4</v>
      </c>
      <c r="C596" s="424">
        <v>270</v>
      </c>
      <c r="D596" s="419"/>
      <c r="E596" s="418">
        <f>C596*D596</f>
        <v>0</v>
      </c>
      <c r="G596" s="70"/>
      <c r="H596" s="133"/>
      <c r="I596" s="150"/>
    </row>
    <row r="597" spans="1:9" ht="12.75">
      <c r="A597" s="159"/>
      <c r="B597" s="152"/>
      <c r="C597" s="449"/>
      <c r="D597" s="151"/>
      <c r="E597" s="150"/>
      <c r="F597" s="133"/>
      <c r="G597" s="70"/>
      <c r="H597" s="133"/>
      <c r="I597" s="150"/>
    </row>
    <row r="598" spans="1:9" s="91" customFormat="1" ht="165.75">
      <c r="A598" s="325">
        <v>17</v>
      </c>
      <c r="B598" s="339" t="s">
        <v>849</v>
      </c>
      <c r="C598" s="450"/>
      <c r="D598" s="326"/>
      <c r="E598" s="327"/>
      <c r="F598" s="329"/>
      <c r="G598" s="328"/>
      <c r="H598" s="329"/>
      <c r="I598" s="327"/>
    </row>
    <row r="599" spans="1:9" s="111" customFormat="1" ht="12.75">
      <c r="A599" s="325"/>
      <c r="B599" s="417" t="s">
        <v>4</v>
      </c>
      <c r="C599" s="424">
        <v>270</v>
      </c>
      <c r="D599" s="419"/>
      <c r="E599" s="418">
        <f>C599*D599</f>
        <v>0</v>
      </c>
      <c r="G599" s="315"/>
      <c r="H599" s="316"/>
      <c r="I599" s="314"/>
    </row>
    <row r="600" spans="1:9" ht="12.75">
      <c r="A600" s="325"/>
      <c r="B600" s="328"/>
      <c r="C600" s="450"/>
      <c r="D600" s="327"/>
      <c r="E600" s="327"/>
      <c r="G600" s="70"/>
      <c r="H600" s="133"/>
      <c r="I600" s="150"/>
    </row>
    <row r="601" spans="1:9" ht="12.75">
      <c r="A601" s="159"/>
      <c r="B601" s="153" t="s">
        <v>54</v>
      </c>
      <c r="C601" s="449"/>
      <c r="D601" s="151"/>
      <c r="E601" s="150"/>
      <c r="F601" s="133"/>
      <c r="G601" s="70"/>
      <c r="H601" s="133"/>
      <c r="I601" s="150"/>
    </row>
    <row r="602" spans="1:9" ht="12.75">
      <c r="A602" s="159"/>
      <c r="B602" s="152"/>
      <c r="C602" s="449"/>
      <c r="D602" s="151"/>
      <c r="E602" s="150"/>
      <c r="F602" s="133"/>
      <c r="G602" s="70"/>
      <c r="H602" s="133"/>
      <c r="I602" s="150"/>
    </row>
    <row r="603" spans="1:9" ht="102">
      <c r="A603" s="159">
        <v>18</v>
      </c>
      <c r="B603" s="158" t="s">
        <v>468</v>
      </c>
      <c r="C603" s="449"/>
      <c r="D603" s="151"/>
      <c r="E603" s="150"/>
      <c r="F603" s="133"/>
      <c r="G603" s="70"/>
      <c r="H603" s="133"/>
      <c r="I603" s="150"/>
    </row>
    <row r="604" spans="1:9" ht="12.75">
      <c r="A604" s="159"/>
      <c r="B604" s="417" t="s">
        <v>7</v>
      </c>
      <c r="C604" s="424">
        <v>90</v>
      </c>
      <c r="D604" s="419"/>
      <c r="E604" s="418">
        <f>C604*D604</f>
        <v>0</v>
      </c>
      <c r="G604" s="70"/>
      <c r="H604" s="133"/>
      <c r="I604" s="150"/>
    </row>
    <row r="605" spans="1:9" ht="12.75">
      <c r="A605" s="159"/>
      <c r="B605" s="152"/>
      <c r="C605" s="449"/>
      <c r="D605" s="151"/>
      <c r="E605" s="150"/>
      <c r="F605" s="133"/>
      <c r="G605" s="70"/>
      <c r="H605" s="133"/>
      <c r="I605" s="150"/>
    </row>
    <row r="606" spans="1:9" ht="153">
      <c r="A606" s="159">
        <v>19</v>
      </c>
      <c r="B606" s="158" t="s">
        <v>372</v>
      </c>
      <c r="C606" s="449"/>
      <c r="D606" s="151"/>
      <c r="E606" s="150"/>
      <c r="F606" s="133"/>
      <c r="G606" s="70"/>
      <c r="H606" s="133"/>
      <c r="I606" s="150"/>
    </row>
    <row r="607" spans="1:9" ht="12.75">
      <c r="A607" s="159"/>
      <c r="B607" s="417" t="s">
        <v>7</v>
      </c>
      <c r="C607" s="424">
        <v>50</v>
      </c>
      <c r="D607" s="419"/>
      <c r="E607" s="418">
        <f>C607*D607</f>
        <v>0</v>
      </c>
      <c r="G607" s="70"/>
      <c r="H607" s="133"/>
      <c r="I607" s="150"/>
    </row>
    <row r="608" spans="1:9" ht="12.75">
      <c r="A608" s="159"/>
      <c r="B608" s="152"/>
      <c r="C608" s="449"/>
      <c r="D608" s="151"/>
      <c r="E608" s="150"/>
      <c r="F608" s="133"/>
      <c r="G608" s="70"/>
      <c r="H608" s="133"/>
      <c r="I608" s="150"/>
    </row>
    <row r="609" spans="1:9" ht="156.75" customHeight="1">
      <c r="A609" s="159">
        <v>20</v>
      </c>
      <c r="B609" s="158" t="s">
        <v>373</v>
      </c>
      <c r="C609" s="449"/>
      <c r="D609" s="151"/>
      <c r="E609" s="150"/>
      <c r="F609" s="133"/>
      <c r="G609" s="70"/>
      <c r="H609" s="133"/>
      <c r="I609" s="150"/>
    </row>
    <row r="610" spans="1:9" ht="12.75">
      <c r="A610" s="159"/>
      <c r="B610" s="417" t="s">
        <v>7</v>
      </c>
      <c r="C610" s="424">
        <v>32</v>
      </c>
      <c r="D610" s="419"/>
      <c r="E610" s="418">
        <f>C610*D610</f>
        <v>0</v>
      </c>
      <c r="F610" s="133"/>
      <c r="G610" s="70"/>
      <c r="H610" s="133"/>
      <c r="I610" s="150"/>
    </row>
    <row r="611" spans="1:9" ht="12.75">
      <c r="A611" s="159"/>
      <c r="B611" s="152"/>
      <c r="C611" s="449"/>
      <c r="D611" s="151"/>
      <c r="E611" s="150"/>
      <c r="F611" s="133"/>
      <c r="G611" s="70"/>
      <c r="H611" s="133"/>
      <c r="I611" s="150"/>
    </row>
    <row r="612" spans="1:9" ht="102">
      <c r="A612" s="159">
        <v>21</v>
      </c>
      <c r="B612" s="158" t="s">
        <v>374</v>
      </c>
      <c r="C612" s="449"/>
      <c r="D612" s="151"/>
      <c r="E612" s="150"/>
      <c r="F612" s="133"/>
      <c r="G612" s="70"/>
      <c r="H612" s="133"/>
      <c r="I612" s="150"/>
    </row>
    <row r="613" spans="1:9" ht="12.75">
      <c r="A613" s="159"/>
      <c r="B613" s="417" t="s">
        <v>7</v>
      </c>
      <c r="C613" s="424">
        <v>1</v>
      </c>
      <c r="D613" s="419"/>
      <c r="E613" s="418">
        <f>C613*D613</f>
        <v>0</v>
      </c>
      <c r="G613" s="70"/>
      <c r="H613" s="133"/>
      <c r="I613" s="150"/>
    </row>
    <row r="614" spans="1:9" ht="12.75">
      <c r="A614" s="159"/>
      <c r="B614" s="152"/>
      <c r="C614" s="449"/>
      <c r="D614" s="151"/>
      <c r="E614" s="150"/>
      <c r="F614" s="133"/>
      <c r="G614" s="70"/>
      <c r="H614" s="133"/>
      <c r="I614" s="150"/>
    </row>
    <row r="615" spans="1:9" ht="76.5">
      <c r="A615" s="159">
        <v>22</v>
      </c>
      <c r="B615" s="339" t="s">
        <v>375</v>
      </c>
      <c r="C615" s="450"/>
      <c r="D615" s="326"/>
      <c r="E615" s="327"/>
      <c r="F615" s="133"/>
      <c r="G615" s="319"/>
      <c r="H615" s="133"/>
      <c r="I615" s="150"/>
    </row>
    <row r="616" spans="1:9" ht="12.75">
      <c r="A616" s="159"/>
      <c r="B616" s="417" t="s">
        <v>7</v>
      </c>
      <c r="C616" s="424">
        <v>35</v>
      </c>
      <c r="D616" s="419"/>
      <c r="E616" s="418">
        <f>C616*D616</f>
        <v>0</v>
      </c>
      <c r="G616" s="70"/>
      <c r="H616" s="133"/>
      <c r="I616" s="150"/>
    </row>
    <row r="617" spans="1:9" ht="12.75">
      <c r="A617" s="159"/>
      <c r="B617" s="341"/>
      <c r="C617" s="450"/>
      <c r="D617" s="326"/>
      <c r="E617" s="414"/>
      <c r="F617" s="133"/>
      <c r="G617" s="70"/>
      <c r="H617" s="133"/>
      <c r="I617" s="150"/>
    </row>
    <row r="618" spans="1:9" ht="76.5">
      <c r="A618" s="159">
        <v>23</v>
      </c>
      <c r="B618" s="340" t="s">
        <v>376</v>
      </c>
      <c r="C618" s="450"/>
      <c r="D618" s="326"/>
      <c r="E618" s="414"/>
      <c r="F618" s="133"/>
      <c r="G618" s="70"/>
      <c r="H618" s="133"/>
      <c r="I618" s="150"/>
    </row>
    <row r="619" spans="1:9" ht="12.75">
      <c r="A619" s="159"/>
      <c r="B619" s="417" t="s">
        <v>7</v>
      </c>
      <c r="C619" s="424">
        <v>1</v>
      </c>
      <c r="D619" s="419"/>
      <c r="E619" s="418">
        <f>C619*D619</f>
        <v>0</v>
      </c>
      <c r="G619" s="70"/>
      <c r="H619" s="133"/>
      <c r="I619" s="150"/>
    </row>
    <row r="620" spans="1:9" ht="12.75">
      <c r="A620" s="159"/>
      <c r="B620" s="341"/>
      <c r="C620" s="450"/>
      <c r="D620" s="326"/>
      <c r="E620" s="414"/>
      <c r="F620" s="133"/>
      <c r="G620" s="70"/>
      <c r="H620" s="133"/>
      <c r="I620" s="150"/>
    </row>
    <row r="621" spans="1:9" ht="12.75">
      <c r="A621" s="159"/>
      <c r="B621" s="153" t="s">
        <v>58</v>
      </c>
      <c r="C621" s="449"/>
      <c r="D621" s="151"/>
      <c r="E621" s="150"/>
      <c r="F621" s="133"/>
      <c r="G621" s="70"/>
      <c r="H621" s="133"/>
      <c r="I621" s="150"/>
    </row>
    <row r="622" spans="1:9" ht="12.75">
      <c r="A622" s="159"/>
      <c r="B622" s="152"/>
      <c r="C622" s="449"/>
      <c r="D622" s="151"/>
      <c r="E622" s="150"/>
      <c r="F622" s="133"/>
      <c r="G622" s="70"/>
      <c r="H622" s="133"/>
      <c r="I622" s="150"/>
    </row>
    <row r="623" spans="1:9" ht="102">
      <c r="A623" s="159">
        <v>24</v>
      </c>
      <c r="B623" s="158" t="s">
        <v>469</v>
      </c>
      <c r="C623" s="449"/>
      <c r="D623" s="151"/>
      <c r="E623" s="150"/>
      <c r="F623" s="133"/>
      <c r="G623" s="70"/>
      <c r="H623" s="133"/>
      <c r="I623" s="150"/>
    </row>
    <row r="624" spans="1:9" ht="12.75">
      <c r="A624" s="159"/>
      <c r="B624" s="417" t="s">
        <v>4</v>
      </c>
      <c r="C624" s="424">
        <v>270</v>
      </c>
      <c r="D624" s="419"/>
      <c r="E624" s="418">
        <f>C624*D624</f>
        <v>0</v>
      </c>
      <c r="G624" s="70"/>
      <c r="H624" s="133"/>
      <c r="I624" s="150"/>
    </row>
    <row r="625" spans="1:9" ht="12.75">
      <c r="A625" s="159"/>
      <c r="B625" s="154"/>
      <c r="C625" s="449"/>
      <c r="D625" s="151"/>
      <c r="E625" s="411"/>
      <c r="F625" s="133"/>
      <c r="G625" s="70"/>
      <c r="H625" s="133"/>
      <c r="I625" s="150"/>
    </row>
    <row r="626" spans="1:9" s="91" customFormat="1" ht="153">
      <c r="A626" s="325">
        <v>25</v>
      </c>
      <c r="B626" s="339" t="s">
        <v>850</v>
      </c>
      <c r="C626" s="450"/>
      <c r="D626" s="326"/>
      <c r="E626" s="414"/>
      <c r="F626" s="329"/>
      <c r="G626" s="328"/>
      <c r="H626" s="329"/>
      <c r="I626" s="327"/>
    </row>
    <row r="627" spans="1:9" ht="12.75">
      <c r="A627" s="159"/>
      <c r="B627" s="417" t="s">
        <v>4</v>
      </c>
      <c r="C627" s="424">
        <v>270</v>
      </c>
      <c r="D627" s="419"/>
      <c r="E627" s="418">
        <f>C627*D627</f>
        <v>0</v>
      </c>
      <c r="G627" s="70"/>
      <c r="H627" s="133"/>
      <c r="I627" s="150"/>
    </row>
    <row r="628" spans="1:9" ht="12.75">
      <c r="A628" s="157"/>
      <c r="B628" s="152"/>
      <c r="C628" s="449"/>
      <c r="D628" s="151"/>
      <c r="E628" s="150"/>
      <c r="F628" s="133"/>
      <c r="G628" s="70"/>
      <c r="H628" s="133"/>
      <c r="I628" s="150"/>
    </row>
    <row r="629" spans="1:9" s="91" customFormat="1" ht="127.5">
      <c r="A629" s="325">
        <v>26</v>
      </c>
      <c r="B629" s="340" t="s">
        <v>398</v>
      </c>
      <c r="C629" s="450"/>
      <c r="D629" s="326"/>
      <c r="E629" s="327"/>
      <c r="F629" s="329"/>
      <c r="G629" s="328"/>
      <c r="H629" s="329"/>
      <c r="I629" s="327"/>
    </row>
    <row r="630" spans="1:9" ht="12.75">
      <c r="A630" s="157"/>
      <c r="B630" s="417" t="s">
        <v>7</v>
      </c>
      <c r="C630" s="424">
        <v>15</v>
      </c>
      <c r="D630" s="419"/>
      <c r="E630" s="418">
        <f>C630*D630</f>
        <v>0</v>
      </c>
      <c r="G630" s="70"/>
      <c r="H630" s="133"/>
      <c r="I630" s="150"/>
    </row>
    <row r="631" spans="1:9" ht="12.75">
      <c r="A631" s="157"/>
      <c r="B631" s="152"/>
      <c r="C631" s="449"/>
      <c r="D631" s="151"/>
      <c r="E631" s="150"/>
      <c r="F631" s="133"/>
      <c r="G631" s="70"/>
      <c r="H631" s="133"/>
      <c r="I631" s="150"/>
    </row>
    <row r="632" spans="1:9" s="91" customFormat="1" ht="185.25" customHeight="1">
      <c r="A632" s="325">
        <v>27</v>
      </c>
      <c r="B632" s="340" t="s">
        <v>470</v>
      </c>
      <c r="C632" s="450"/>
      <c r="D632" s="326"/>
      <c r="E632" s="327"/>
      <c r="F632" s="329"/>
      <c r="G632" s="328"/>
      <c r="H632" s="329"/>
      <c r="I632" s="327"/>
    </row>
    <row r="633" spans="1:9" ht="12.75">
      <c r="A633" s="157"/>
      <c r="B633" s="417" t="s">
        <v>421</v>
      </c>
      <c r="C633" s="422">
        <v>67</v>
      </c>
      <c r="D633" s="419"/>
      <c r="E633" s="418">
        <f>C633*D633</f>
        <v>0</v>
      </c>
      <c r="F633" s="133"/>
      <c r="G633" s="70"/>
      <c r="H633" s="133"/>
      <c r="I633" s="150"/>
    </row>
    <row r="634" spans="1:9" ht="12.75">
      <c r="A634" s="157"/>
      <c r="B634" s="155"/>
      <c r="C634" s="449"/>
      <c r="D634" s="150"/>
      <c r="E634" s="150"/>
      <c r="F634" s="133"/>
      <c r="G634" s="70"/>
      <c r="H634" s="133"/>
      <c r="I634" s="150"/>
    </row>
    <row r="635" spans="1:9" s="91" customFormat="1" ht="98.25" customHeight="1">
      <c r="A635" s="325">
        <v>28</v>
      </c>
      <c r="B635" s="340" t="s">
        <v>851</v>
      </c>
      <c r="C635" s="450"/>
      <c r="D635" s="326"/>
      <c r="E635" s="327"/>
      <c r="F635" s="329"/>
      <c r="G635" s="328"/>
      <c r="H635" s="329"/>
      <c r="I635" s="327"/>
    </row>
    <row r="636" spans="1:9" ht="12.75">
      <c r="A636" s="157"/>
      <c r="B636" s="417" t="s">
        <v>7</v>
      </c>
      <c r="C636" s="424">
        <v>30</v>
      </c>
      <c r="D636" s="419"/>
      <c r="E636" s="418">
        <f>C636*D636</f>
        <v>0</v>
      </c>
      <c r="F636" s="133"/>
      <c r="G636" s="70"/>
      <c r="H636" s="133"/>
      <c r="I636" s="150"/>
    </row>
    <row r="637" spans="1:9" ht="12.75">
      <c r="A637" s="157"/>
      <c r="B637" s="152"/>
      <c r="C637" s="449"/>
      <c r="D637" s="151"/>
      <c r="E637" s="150"/>
      <c r="F637" s="133"/>
      <c r="G637" s="70"/>
      <c r="H637" s="133"/>
      <c r="I637" s="150"/>
    </row>
    <row r="638" spans="1:9" s="91" customFormat="1" ht="89.25">
      <c r="A638" s="325">
        <v>29</v>
      </c>
      <c r="B638" s="339" t="s">
        <v>399</v>
      </c>
      <c r="C638" s="450"/>
      <c r="D638" s="326"/>
      <c r="E638" s="327"/>
      <c r="F638" s="329"/>
      <c r="G638" s="328"/>
      <c r="H638" s="329"/>
      <c r="I638" s="327"/>
    </row>
    <row r="639" spans="1:9" ht="15" customHeight="1">
      <c r="A639" s="157"/>
      <c r="B639" s="417" t="s">
        <v>421</v>
      </c>
      <c r="C639" s="422">
        <v>2700</v>
      </c>
      <c r="D639" s="419"/>
      <c r="E639" s="418">
        <f>C639*D639</f>
        <v>0</v>
      </c>
      <c r="G639" s="70"/>
      <c r="H639" s="133"/>
      <c r="I639" s="150"/>
    </row>
    <row r="640" spans="1:9" ht="12.75">
      <c r="A640" s="157"/>
      <c r="B640" s="152"/>
      <c r="C640" s="449"/>
      <c r="D640" s="151"/>
      <c r="E640" s="150"/>
      <c r="F640" s="133"/>
      <c r="G640" s="70"/>
      <c r="H640" s="133"/>
      <c r="I640" s="150"/>
    </row>
    <row r="641" spans="1:9" s="91" customFormat="1" ht="120.75" customHeight="1">
      <c r="A641" s="325">
        <v>30</v>
      </c>
      <c r="B641" s="337" t="s">
        <v>472</v>
      </c>
      <c r="C641" s="450"/>
      <c r="D641" s="326"/>
      <c r="E641" s="327"/>
      <c r="F641" s="329"/>
      <c r="G641" s="328"/>
      <c r="H641" s="329"/>
      <c r="I641" s="327"/>
    </row>
    <row r="642" spans="1:9" ht="12.75">
      <c r="A642" s="157"/>
      <c r="B642" s="417" t="s">
        <v>471</v>
      </c>
      <c r="C642" s="422">
        <v>1</v>
      </c>
      <c r="D642" s="419"/>
      <c r="E642" s="418">
        <f>C642*D642</f>
        <v>0</v>
      </c>
      <c r="G642" s="70"/>
      <c r="H642" s="133"/>
      <c r="I642" s="150"/>
    </row>
    <row r="643" spans="1:9" s="91" customFormat="1" ht="12.75">
      <c r="A643" s="330"/>
      <c r="B643" s="308"/>
      <c r="C643" s="450"/>
      <c r="D643" s="327"/>
      <c r="E643" s="90"/>
      <c r="G643" s="328"/>
      <c r="H643" s="329"/>
      <c r="I643" s="327"/>
    </row>
    <row r="644" spans="1:2" ht="12.75">
      <c r="A644" s="74"/>
      <c r="B644" s="149"/>
    </row>
    <row r="645" spans="1:5" ht="12.75">
      <c r="A645" s="74"/>
      <c r="B645" s="94" t="s">
        <v>8</v>
      </c>
      <c r="C645" s="440"/>
      <c r="D645" s="103"/>
      <c r="E645" s="459">
        <f>SUM(E542:E642)</f>
        <v>0</v>
      </c>
    </row>
    <row r="646" ht="12.75">
      <c r="B646" s="51"/>
    </row>
    <row r="647" spans="1:2" ht="12.75">
      <c r="A647" s="74" t="s">
        <v>82</v>
      </c>
      <c r="B647" s="149" t="s">
        <v>5</v>
      </c>
    </row>
    <row r="648" spans="1:2" ht="12.75">
      <c r="A648" s="74"/>
      <c r="B648" s="149"/>
    </row>
    <row r="649" spans="1:2" ht="12.75">
      <c r="A649" s="74"/>
      <c r="B649" s="149" t="s">
        <v>570</v>
      </c>
    </row>
    <row r="650" spans="2:5" ht="321.75" customHeight="1">
      <c r="B650" s="572" t="s">
        <v>833</v>
      </c>
      <c r="C650" s="572"/>
      <c r="D650" s="572"/>
      <c r="E650" s="572"/>
    </row>
    <row r="651" spans="2:5" ht="223.5" customHeight="1">
      <c r="B651" s="572" t="s">
        <v>834</v>
      </c>
      <c r="C651" s="572"/>
      <c r="D651" s="572"/>
      <c r="E651" s="572"/>
    </row>
    <row r="652" spans="2:4" ht="12.75">
      <c r="B652" s="96"/>
      <c r="D652" s="87"/>
    </row>
    <row r="653" spans="1:2" ht="27.75" customHeight="1">
      <c r="A653" s="64">
        <v>1</v>
      </c>
      <c r="B653" s="46" t="s">
        <v>808</v>
      </c>
    </row>
    <row r="654" spans="1:5" ht="12.75">
      <c r="A654" s="74"/>
      <c r="B654" s="417" t="s">
        <v>70</v>
      </c>
      <c r="C654" s="422">
        <v>1</v>
      </c>
      <c r="D654" s="419"/>
      <c r="E654" s="418">
        <f>C654*D654</f>
        <v>0</v>
      </c>
    </row>
    <row r="655" spans="1:2" ht="12.75">
      <c r="A655" s="74"/>
      <c r="B655" s="46"/>
    </row>
    <row r="656" spans="1:8" s="83" customFormat="1" ht="12.75">
      <c r="A656" s="93"/>
      <c r="B656" s="94" t="s">
        <v>8</v>
      </c>
      <c r="C656" s="440"/>
      <c r="D656" s="103"/>
      <c r="E656" s="459">
        <f>SUM(E654)</f>
        <v>0</v>
      </c>
      <c r="G656" s="76"/>
      <c r="H656" s="92"/>
    </row>
    <row r="657" spans="1:8" s="83" customFormat="1" ht="12.75">
      <c r="A657" s="93"/>
      <c r="B657" s="104"/>
      <c r="C657" s="432"/>
      <c r="D657" s="76"/>
      <c r="E657" s="105"/>
      <c r="G657" s="76"/>
      <c r="H657" s="92"/>
    </row>
    <row r="658" spans="1:8" s="83" customFormat="1" ht="12.75">
      <c r="A658" s="93"/>
      <c r="B658" s="104"/>
      <c r="C658" s="432"/>
      <c r="D658" s="76"/>
      <c r="E658" s="105"/>
      <c r="G658" s="76"/>
      <c r="H658" s="92"/>
    </row>
    <row r="659" spans="2:5" ht="12.75">
      <c r="B659" s="96" t="s">
        <v>19</v>
      </c>
      <c r="E659" s="107"/>
    </row>
    <row r="660" spans="2:5" ht="12.75">
      <c r="B660" s="96"/>
      <c r="E660" s="107"/>
    </row>
    <row r="661" spans="1:5" ht="12.75">
      <c r="A661" s="102" t="str">
        <f>A13</f>
        <v>I</v>
      </c>
      <c r="B661" s="112" t="str">
        <f>B13</f>
        <v>PRIPREMNI RADOVI</v>
      </c>
      <c r="E661" s="107">
        <f>E33</f>
        <v>0</v>
      </c>
    </row>
    <row r="662" spans="1:10" s="83" customFormat="1" ht="12.75">
      <c r="A662" s="102" t="str">
        <f>A36</f>
        <v>II</v>
      </c>
      <c r="B662" s="112" t="str">
        <f>B36</f>
        <v>DEMONTAŽE I RUŠENJA</v>
      </c>
      <c r="C662" s="432"/>
      <c r="D662" s="76"/>
      <c r="E662" s="105">
        <f>E106</f>
        <v>0</v>
      </c>
      <c r="G662" s="76"/>
      <c r="H662" s="106"/>
      <c r="J662" s="76"/>
    </row>
    <row r="663" spans="1:10" s="83" customFormat="1" ht="25.5">
      <c r="A663" s="113" t="str">
        <f>A109</f>
        <v>III</v>
      </c>
      <c r="B663" s="112" t="str">
        <f>B109</f>
        <v>ZIDARSKI I ARMIRANO BETONSKI RADOVI</v>
      </c>
      <c r="C663" s="432"/>
      <c r="D663" s="76"/>
      <c r="E663" s="105">
        <f>E189</f>
        <v>0</v>
      </c>
      <c r="G663" s="76"/>
      <c r="H663" s="106"/>
      <c r="J663" s="76"/>
    </row>
    <row r="664" spans="1:10" s="83" customFormat="1" ht="25.5">
      <c r="A664" s="113" t="str">
        <f>A192</f>
        <v>IV</v>
      </c>
      <c r="B664" s="173" t="str">
        <f>B192</f>
        <v>KONZERVATORSKO RESTAURATORSKI RADOVI</v>
      </c>
      <c r="C664" s="432"/>
      <c r="D664" s="76"/>
      <c r="E664" s="105">
        <f>E214</f>
        <v>0</v>
      </c>
      <c r="G664" s="76"/>
      <c r="H664" s="106"/>
      <c r="J664" s="76"/>
    </row>
    <row r="665" spans="1:10" ht="12.75">
      <c r="A665" s="74" t="str">
        <f>A217</f>
        <v>V</v>
      </c>
      <c r="B665" s="104" t="str">
        <f>B217</f>
        <v>GIPSKARTONSKI RADOVI</v>
      </c>
      <c r="E665" s="107">
        <f>E232</f>
        <v>0</v>
      </c>
      <c r="H665" s="114"/>
      <c r="J665" s="61"/>
    </row>
    <row r="666" spans="1:10" ht="12.75">
      <c r="A666" s="74" t="str">
        <f>A235</f>
        <v>VI</v>
      </c>
      <c r="B666" s="115" t="str">
        <f>B235</f>
        <v>IZOLATERSKI RADOVI</v>
      </c>
      <c r="E666" s="107">
        <f>E268</f>
        <v>0</v>
      </c>
      <c r="H666" s="114"/>
      <c r="J666" s="61"/>
    </row>
    <row r="667" spans="1:10" ht="12.75">
      <c r="A667" s="74" t="str">
        <f>A271</f>
        <v>VII</v>
      </c>
      <c r="B667" s="96" t="str">
        <f>B271</f>
        <v>IZRADA PODNIH I ZIDNIH OBLOGA</v>
      </c>
      <c r="C667" s="452"/>
      <c r="D667" s="416"/>
      <c r="E667" s="107">
        <f>E302</f>
        <v>0</v>
      </c>
      <c r="H667" s="80"/>
      <c r="J667" s="61"/>
    </row>
    <row r="668" spans="1:10" ht="12.75">
      <c r="A668" s="74" t="str">
        <f>A305</f>
        <v>VIII</v>
      </c>
      <c r="B668" s="96" t="str">
        <f>B305</f>
        <v>STOLARSKI I BRAVARSKI RADOVI</v>
      </c>
      <c r="E668" s="107">
        <f>E401</f>
        <v>0</v>
      </c>
      <c r="H668" s="80"/>
      <c r="J668" s="61"/>
    </row>
    <row r="669" spans="1:10" ht="25.5">
      <c r="A669" s="74" t="str">
        <f>A404</f>
        <v>IX</v>
      </c>
      <c r="B669" s="96" t="str">
        <f>B404</f>
        <v>SOBOSLIKARSKI I LIČILAČKI RADOVI</v>
      </c>
      <c r="E669" s="107">
        <f>E423</f>
        <v>0</v>
      </c>
      <c r="H669" s="114"/>
      <c r="J669" s="61"/>
    </row>
    <row r="670" spans="1:10" ht="25.5">
      <c r="A670" s="59" t="str">
        <f>A426</f>
        <v>X</v>
      </c>
      <c r="B670" s="96" t="str">
        <f>B426</f>
        <v>SANITARNA OPREMA I HIDROINSTALACIJSKI RADOVI</v>
      </c>
      <c r="E670" s="107">
        <f>E458</f>
        <v>0</v>
      </c>
      <c r="H670" s="80"/>
      <c r="J670" s="61"/>
    </row>
    <row r="671" spans="1:10" ht="12.75">
      <c r="A671" s="59" t="str">
        <f>A461</f>
        <v>XI</v>
      </c>
      <c r="B671" s="116" t="str">
        <f>B461</f>
        <v>JUŽNO I ISTOČNO PROČELJE</v>
      </c>
      <c r="E671" s="107">
        <f>E494</f>
        <v>0</v>
      </c>
      <c r="H671" s="80"/>
      <c r="J671" s="61"/>
    </row>
    <row r="672" spans="1:10" ht="12.75">
      <c r="A672" s="59" t="str">
        <f>A497</f>
        <v>XII</v>
      </c>
      <c r="B672" s="116" t="str">
        <f>B497</f>
        <v>SJEVERNO I ZAPADNO PROČELJE</v>
      </c>
      <c r="E672" s="107">
        <f>E524</f>
        <v>0</v>
      </c>
      <c r="H672" s="80"/>
      <c r="J672" s="61"/>
    </row>
    <row r="673" spans="1:10" ht="12.75">
      <c r="A673" s="59" t="str">
        <f>A527</f>
        <v>XIII</v>
      </c>
      <c r="B673" s="116" t="str">
        <f>B527</f>
        <v>REKONSTRUKCIJA KROVA</v>
      </c>
      <c r="E673" s="107">
        <f>E645</f>
        <v>0</v>
      </c>
      <c r="H673" s="80"/>
      <c r="J673" s="61"/>
    </row>
    <row r="674" spans="1:10" ht="12.75">
      <c r="A674" s="59" t="str">
        <f>A647</f>
        <v>XIV</v>
      </c>
      <c r="B674" s="116" t="str">
        <f>B647</f>
        <v>RAZNI RADOVI</v>
      </c>
      <c r="E674" s="107">
        <f>E656</f>
        <v>0</v>
      </c>
      <c r="H674" s="80"/>
      <c r="J674" s="61"/>
    </row>
    <row r="675" spans="2:8" ht="12.75">
      <c r="B675" s="117"/>
      <c r="C675" s="453"/>
      <c r="D675" s="118"/>
      <c r="E675" s="119"/>
      <c r="F675" s="83"/>
      <c r="H675" s="80"/>
    </row>
    <row r="676" spans="2:8" ht="12.75">
      <c r="B676" s="120"/>
      <c r="C676" s="454"/>
      <c r="D676" s="121"/>
      <c r="E676" s="122"/>
      <c r="H676" s="80"/>
    </row>
    <row r="677" spans="2:10" ht="12.75">
      <c r="B677" s="96" t="s">
        <v>20</v>
      </c>
      <c r="E677" s="107">
        <f>SUM(E661:E674)</f>
        <v>0</v>
      </c>
      <c r="H677" s="80"/>
      <c r="J677" s="87"/>
    </row>
    <row r="678" spans="1:8" ht="12.75">
      <c r="A678" s="93"/>
      <c r="B678" s="104"/>
      <c r="C678" s="432"/>
      <c r="D678" s="76"/>
      <c r="E678" s="105"/>
      <c r="H678" s="80"/>
    </row>
    <row r="679" spans="1:8" ht="12.75">
      <c r="A679" s="93"/>
      <c r="B679" s="460" t="s">
        <v>31</v>
      </c>
      <c r="C679" s="440"/>
      <c r="D679" s="103"/>
      <c r="E679" s="103">
        <f>E677*0.25</f>
        <v>0</v>
      </c>
      <c r="H679" s="80"/>
    </row>
    <row r="680" spans="1:8" ht="12.75">
      <c r="A680" s="93"/>
      <c r="B680" s="46"/>
      <c r="C680" s="432"/>
      <c r="D680" s="76"/>
      <c r="E680" s="76"/>
      <c r="H680" s="80"/>
    </row>
    <row r="681" spans="1:8" ht="12.75">
      <c r="A681" s="93"/>
      <c r="B681" s="460" t="s">
        <v>32</v>
      </c>
      <c r="C681" s="440"/>
      <c r="D681" s="103"/>
      <c r="E681" s="103">
        <f>SUM(E677:E679)</f>
        <v>0</v>
      </c>
      <c r="H681" s="80"/>
    </row>
    <row r="682" spans="1:8" ht="15">
      <c r="A682" s="93"/>
      <c r="B682" s="58"/>
      <c r="C682" s="432"/>
      <c r="D682" s="76"/>
      <c r="E682" s="105"/>
      <c r="H682" s="80"/>
    </row>
    <row r="683" spans="1:8" ht="15">
      <c r="A683" s="93"/>
      <c r="B683" s="58"/>
      <c r="C683" s="432"/>
      <c r="D683" s="76"/>
      <c r="E683" s="105"/>
      <c r="H683" s="80"/>
    </row>
    <row r="684" ht="14.25">
      <c r="B684" s="57"/>
    </row>
    <row r="685" spans="1:5" ht="12.75">
      <c r="A685" s="74"/>
      <c r="B685" s="60"/>
      <c r="E685" s="107"/>
    </row>
    <row r="686" spans="1:5" ht="12.75">
      <c r="A686" s="74"/>
      <c r="B686" s="60"/>
      <c r="E686" s="107"/>
    </row>
    <row r="688" spans="1:11" ht="12.75">
      <c r="A688" s="93"/>
      <c r="B688" s="104"/>
      <c r="C688" s="432"/>
      <c r="D688" s="76"/>
      <c r="E688" s="76"/>
      <c r="F688" s="83"/>
      <c r="G688" s="76"/>
      <c r="H688" s="92"/>
      <c r="I688" s="83"/>
      <c r="J688" s="83"/>
      <c r="K688" s="83"/>
    </row>
    <row r="689" spans="1:11" ht="12.75">
      <c r="A689" s="93"/>
      <c r="B689" s="120"/>
      <c r="C689" s="454"/>
      <c r="D689" s="121"/>
      <c r="E689" s="122"/>
      <c r="F689" s="83"/>
      <c r="G689" s="76"/>
      <c r="H689" s="92"/>
      <c r="I689" s="83"/>
      <c r="J689" s="83"/>
      <c r="K689" s="83"/>
    </row>
    <row r="690" spans="1:11" ht="12.75">
      <c r="A690" s="93"/>
      <c r="B690" s="104"/>
      <c r="C690" s="432"/>
      <c r="D690" s="76"/>
      <c r="E690" s="105"/>
      <c r="F690" s="83"/>
      <c r="G690" s="76"/>
      <c r="H690" s="92"/>
      <c r="I690" s="83"/>
      <c r="J690" s="83"/>
      <c r="K690" s="83"/>
    </row>
    <row r="691" spans="1:11" ht="12.75">
      <c r="A691" s="93"/>
      <c r="B691" s="104"/>
      <c r="C691" s="432"/>
      <c r="D691" s="76"/>
      <c r="E691" s="105"/>
      <c r="F691" s="83"/>
      <c r="G691" s="76"/>
      <c r="H691" s="92"/>
      <c r="I691" s="83"/>
      <c r="J691" s="83"/>
      <c r="K691" s="83"/>
    </row>
    <row r="692" spans="1:11" ht="12.75">
      <c r="A692" s="93"/>
      <c r="B692" s="104"/>
      <c r="C692" s="455"/>
      <c r="D692" s="123"/>
      <c r="E692" s="123"/>
      <c r="F692" s="83"/>
      <c r="G692" s="76"/>
      <c r="H692" s="92"/>
      <c r="I692" s="83"/>
      <c r="J692" s="83"/>
      <c r="K692" s="83"/>
    </row>
    <row r="693" spans="1:11" ht="12.75">
      <c r="A693" s="102"/>
      <c r="B693" s="104"/>
      <c r="C693" s="455"/>
      <c r="D693" s="123"/>
      <c r="E693" s="123"/>
      <c r="F693" s="83"/>
      <c r="G693" s="76"/>
      <c r="H693" s="92"/>
      <c r="I693" s="83"/>
      <c r="J693" s="83"/>
      <c r="K693" s="83"/>
    </row>
    <row r="694" spans="1:11" ht="12.75">
      <c r="A694" s="102"/>
      <c r="B694" s="104"/>
      <c r="C694" s="455"/>
      <c r="D694" s="123"/>
      <c r="E694" s="123"/>
      <c r="F694" s="83"/>
      <c r="G694" s="76"/>
      <c r="H694" s="92"/>
      <c r="I694" s="83"/>
      <c r="J694" s="83"/>
      <c r="K694" s="83"/>
    </row>
    <row r="695" spans="1:11" ht="12.75">
      <c r="A695" s="102"/>
      <c r="B695" s="54"/>
      <c r="C695" s="432"/>
      <c r="D695" s="76"/>
      <c r="E695" s="76"/>
      <c r="F695" s="83"/>
      <c r="G695" s="76"/>
      <c r="H695" s="92"/>
      <c r="I695" s="83"/>
      <c r="J695" s="83"/>
      <c r="K695" s="83"/>
    </row>
    <row r="696" spans="1:11" ht="12.75">
      <c r="A696" s="93"/>
      <c r="B696" s="124"/>
      <c r="C696" s="432"/>
      <c r="D696" s="76"/>
      <c r="E696" s="76"/>
      <c r="F696" s="83"/>
      <c r="G696" s="76"/>
      <c r="H696" s="92"/>
      <c r="I696" s="83"/>
      <c r="J696" s="83"/>
      <c r="K696" s="83"/>
    </row>
    <row r="697" spans="1:11" ht="12.75">
      <c r="A697" s="93"/>
      <c r="B697" s="124"/>
      <c r="C697" s="432"/>
      <c r="D697" s="76"/>
      <c r="E697" s="76"/>
      <c r="F697" s="83"/>
      <c r="G697" s="76"/>
      <c r="H697" s="92"/>
      <c r="I697" s="83"/>
      <c r="J697" s="83"/>
      <c r="K697" s="83"/>
    </row>
    <row r="698" spans="1:11" ht="12.75">
      <c r="A698" s="93"/>
      <c r="B698" s="104"/>
      <c r="C698" s="432"/>
      <c r="D698" s="76"/>
      <c r="E698" s="105"/>
      <c r="F698" s="83"/>
      <c r="G698" s="76"/>
      <c r="H698" s="92"/>
      <c r="I698" s="83"/>
      <c r="J698" s="83"/>
      <c r="K698" s="83"/>
    </row>
    <row r="699" spans="1:11" ht="12.75">
      <c r="A699" s="93"/>
      <c r="B699" s="104"/>
      <c r="C699" s="432"/>
      <c r="D699" s="76"/>
      <c r="E699" s="105"/>
      <c r="F699" s="83"/>
      <c r="G699" s="76"/>
      <c r="H699" s="92"/>
      <c r="I699" s="83"/>
      <c r="J699" s="83"/>
      <c r="K699" s="83"/>
    </row>
    <row r="700" spans="1:11" ht="12.75">
      <c r="A700" s="102"/>
      <c r="B700" s="104"/>
      <c r="C700" s="432"/>
      <c r="D700" s="76"/>
      <c r="E700" s="76"/>
      <c r="F700" s="83"/>
      <c r="G700" s="76"/>
      <c r="H700" s="92"/>
      <c r="I700" s="83"/>
      <c r="J700" s="83"/>
      <c r="K700" s="83"/>
    </row>
    <row r="701" spans="1:11" ht="12.75">
      <c r="A701" s="102"/>
      <c r="B701" s="104"/>
      <c r="C701" s="432"/>
      <c r="D701" s="76"/>
      <c r="E701" s="105"/>
      <c r="F701" s="83"/>
      <c r="G701" s="76"/>
      <c r="H701" s="92"/>
      <c r="I701" s="83"/>
      <c r="J701" s="83"/>
      <c r="K701" s="83"/>
    </row>
    <row r="702" spans="1:11" ht="12.75">
      <c r="A702" s="102"/>
      <c r="B702" s="104"/>
      <c r="C702" s="432"/>
      <c r="D702" s="76"/>
      <c r="E702" s="105"/>
      <c r="F702" s="83"/>
      <c r="G702" s="76"/>
      <c r="H702" s="92"/>
      <c r="I702" s="83"/>
      <c r="J702" s="83"/>
      <c r="K702" s="83"/>
    </row>
    <row r="703" spans="1:11" ht="12.75">
      <c r="A703" s="102"/>
      <c r="B703" s="104"/>
      <c r="C703" s="432"/>
      <c r="D703" s="76"/>
      <c r="E703" s="105"/>
      <c r="F703" s="83"/>
      <c r="G703" s="76"/>
      <c r="H703" s="92"/>
      <c r="I703" s="83"/>
      <c r="J703" s="83"/>
      <c r="K703" s="83"/>
    </row>
    <row r="704" spans="1:11" ht="12.75">
      <c r="A704" s="102"/>
      <c r="B704" s="104"/>
      <c r="C704" s="432"/>
      <c r="D704" s="76"/>
      <c r="E704" s="105"/>
      <c r="F704" s="83"/>
      <c r="G704" s="76"/>
      <c r="H704" s="92"/>
      <c r="I704" s="83"/>
      <c r="J704" s="83"/>
      <c r="K704" s="83"/>
    </row>
    <row r="705" spans="1:11" ht="12.75">
      <c r="A705" s="102"/>
      <c r="B705" s="104"/>
      <c r="C705" s="432"/>
      <c r="D705" s="76"/>
      <c r="E705" s="105"/>
      <c r="F705" s="83"/>
      <c r="G705" s="76"/>
      <c r="H705" s="92"/>
      <c r="I705" s="83"/>
      <c r="J705" s="83"/>
      <c r="K705" s="83"/>
    </row>
    <row r="706" spans="1:11" ht="12.75">
      <c r="A706" s="102"/>
      <c r="B706" s="104"/>
      <c r="C706" s="432"/>
      <c r="D706" s="76"/>
      <c r="E706" s="105"/>
      <c r="F706" s="83"/>
      <c r="G706" s="76"/>
      <c r="H706" s="92"/>
      <c r="I706" s="83"/>
      <c r="J706" s="83"/>
      <c r="K706" s="83"/>
    </row>
    <row r="707" spans="1:11" ht="12.75">
      <c r="A707" s="102"/>
      <c r="B707" s="104"/>
      <c r="C707" s="432"/>
      <c r="D707" s="76"/>
      <c r="E707" s="105"/>
      <c r="F707" s="83"/>
      <c r="G707" s="76"/>
      <c r="H707" s="92"/>
      <c r="I707" s="83"/>
      <c r="J707" s="83"/>
      <c r="K707" s="83"/>
    </row>
    <row r="708" spans="1:11" ht="12.75">
      <c r="A708" s="102"/>
      <c r="B708" s="104"/>
      <c r="C708" s="432"/>
      <c r="D708" s="76"/>
      <c r="E708" s="105"/>
      <c r="F708" s="83"/>
      <c r="G708" s="76"/>
      <c r="H708" s="92"/>
      <c r="I708" s="83"/>
      <c r="J708" s="83"/>
      <c r="K708" s="83"/>
    </row>
    <row r="709" spans="1:11" ht="12.75">
      <c r="A709" s="102"/>
      <c r="B709" s="104"/>
      <c r="C709" s="432"/>
      <c r="D709" s="76"/>
      <c r="E709" s="105"/>
      <c r="F709" s="83"/>
      <c r="G709" s="76"/>
      <c r="H709" s="92"/>
      <c r="I709" s="83"/>
      <c r="J709" s="83"/>
      <c r="K709" s="83"/>
    </row>
    <row r="710" spans="1:11" ht="12.75">
      <c r="A710" s="102"/>
      <c r="B710" s="104"/>
      <c r="C710" s="454"/>
      <c r="D710" s="121"/>
      <c r="E710" s="122"/>
      <c r="F710" s="83"/>
      <c r="G710" s="76"/>
      <c r="H710" s="92"/>
      <c r="I710" s="83"/>
      <c r="J710" s="83"/>
      <c r="K710" s="83"/>
    </row>
    <row r="711" spans="1:11" ht="12.75">
      <c r="A711" s="102"/>
      <c r="B711" s="104"/>
      <c r="C711" s="432"/>
      <c r="D711" s="76"/>
      <c r="E711" s="105"/>
      <c r="F711" s="83"/>
      <c r="G711" s="76"/>
      <c r="H711" s="106"/>
      <c r="I711" s="83"/>
      <c r="J711" s="76"/>
      <c r="K711" s="83"/>
    </row>
    <row r="712" spans="1:11" ht="12.75">
      <c r="A712" s="93"/>
      <c r="B712" s="125"/>
      <c r="C712" s="427"/>
      <c r="D712" s="105"/>
      <c r="E712" s="105"/>
      <c r="F712" s="83"/>
      <c r="G712" s="76"/>
      <c r="H712" s="106"/>
      <c r="I712" s="83"/>
      <c r="J712" s="76"/>
      <c r="K712" s="83"/>
    </row>
    <row r="713" spans="1:11" ht="12.75">
      <c r="A713" s="93"/>
      <c r="B713" s="125"/>
      <c r="C713" s="427"/>
      <c r="D713" s="105"/>
      <c r="E713" s="105"/>
      <c r="F713" s="83"/>
      <c r="G713" s="76"/>
      <c r="H713" s="106"/>
      <c r="I713" s="83"/>
      <c r="J713" s="76"/>
      <c r="K713" s="83"/>
    </row>
    <row r="714" spans="1:11" ht="12.75">
      <c r="A714" s="102"/>
      <c r="B714" s="104"/>
      <c r="C714" s="432"/>
      <c r="D714" s="76"/>
      <c r="E714" s="105"/>
      <c r="F714" s="83"/>
      <c r="G714" s="76"/>
      <c r="H714" s="92"/>
      <c r="I714" s="83"/>
      <c r="J714" s="83"/>
      <c r="K714" s="83"/>
    </row>
    <row r="715" spans="1:11" ht="12.75">
      <c r="A715" s="102"/>
      <c r="B715" s="104"/>
      <c r="C715" s="455"/>
      <c r="D715" s="123"/>
      <c r="E715" s="123"/>
      <c r="F715" s="83"/>
      <c r="G715" s="76"/>
      <c r="H715" s="126"/>
      <c r="I715" s="83"/>
      <c r="J715" s="123"/>
      <c r="K715" s="83"/>
    </row>
    <row r="716" spans="1:11" ht="12.75">
      <c r="A716" s="102"/>
      <c r="B716" s="104"/>
      <c r="C716" s="455"/>
      <c r="D716" s="123"/>
      <c r="E716" s="123"/>
      <c r="F716" s="83"/>
      <c r="G716" s="76"/>
      <c r="H716" s="126"/>
      <c r="I716" s="83"/>
      <c r="J716" s="123"/>
      <c r="K716" s="83"/>
    </row>
    <row r="717" spans="1:11" ht="12.75">
      <c r="A717" s="74"/>
      <c r="B717" s="60"/>
      <c r="E717" s="107"/>
      <c r="F717" s="83"/>
      <c r="G717" s="76"/>
      <c r="H717" s="92"/>
      <c r="I717" s="83"/>
      <c r="J717" s="83"/>
      <c r="K717" s="83"/>
    </row>
    <row r="718" spans="1:11" s="130" customFormat="1" ht="12.75">
      <c r="A718" s="127"/>
      <c r="B718" s="65"/>
      <c r="C718" s="456"/>
      <c r="D718" s="100"/>
      <c r="E718" s="100"/>
      <c r="F718" s="128"/>
      <c r="G718" s="129"/>
      <c r="H718" s="128"/>
      <c r="I718" s="128"/>
      <c r="J718" s="128"/>
      <c r="K718" s="128"/>
    </row>
    <row r="719" spans="1:11" s="130" customFormat="1" ht="12.75">
      <c r="A719" s="127"/>
      <c r="B719" s="65"/>
      <c r="C719" s="456"/>
      <c r="D719" s="100"/>
      <c r="E719" s="100"/>
      <c r="F719" s="128"/>
      <c r="G719" s="129"/>
      <c r="H719" s="128"/>
      <c r="I719" s="128"/>
      <c r="J719" s="128"/>
      <c r="K719" s="128"/>
    </row>
    <row r="720" spans="1:11" s="130" customFormat="1" ht="12.75">
      <c r="A720" s="131"/>
      <c r="B720" s="54"/>
      <c r="C720" s="457"/>
      <c r="D720" s="129"/>
      <c r="E720" s="129"/>
      <c r="F720" s="128"/>
      <c r="G720" s="129"/>
      <c r="H720" s="128"/>
      <c r="I720" s="128"/>
      <c r="J720" s="128"/>
      <c r="K720" s="128"/>
    </row>
    <row r="721" spans="1:11" s="130" customFormat="1" ht="12.75">
      <c r="A721" s="131"/>
      <c r="B721" s="54"/>
      <c r="C721" s="457"/>
      <c r="D721" s="129"/>
      <c r="E721" s="129"/>
      <c r="F721" s="128"/>
      <c r="G721" s="129"/>
      <c r="H721" s="128"/>
      <c r="I721" s="128"/>
      <c r="J721" s="128"/>
      <c r="K721" s="128"/>
    </row>
    <row r="722" spans="1:11" s="130" customFormat="1" ht="12.75">
      <c r="A722" s="131"/>
      <c r="B722" s="54"/>
      <c r="C722" s="457"/>
      <c r="D722" s="129"/>
      <c r="E722" s="129"/>
      <c r="F722" s="128"/>
      <c r="G722" s="129"/>
      <c r="H722" s="128"/>
      <c r="I722" s="128"/>
      <c r="J722" s="128"/>
      <c r="K722" s="128"/>
    </row>
    <row r="723" spans="1:11" s="130" customFormat="1" ht="12.75">
      <c r="A723" s="131"/>
      <c r="B723" s="54"/>
      <c r="C723" s="457"/>
      <c r="D723" s="129"/>
      <c r="E723" s="129"/>
      <c r="F723" s="128"/>
      <c r="G723" s="129"/>
      <c r="H723" s="128"/>
      <c r="I723" s="128"/>
      <c r="J723" s="128"/>
      <c r="K723" s="128"/>
    </row>
    <row r="724" spans="1:11" s="130" customFormat="1" ht="12.75">
      <c r="A724" s="131"/>
      <c r="B724" s="54"/>
      <c r="C724" s="457"/>
      <c r="D724" s="129"/>
      <c r="E724" s="129"/>
      <c r="F724" s="128"/>
      <c r="G724" s="129"/>
      <c r="H724" s="128"/>
      <c r="I724" s="128"/>
      <c r="J724" s="128"/>
      <c r="K724" s="128"/>
    </row>
    <row r="725" spans="1:11" s="130" customFormat="1" ht="12.75">
      <c r="A725" s="131"/>
      <c r="B725" s="54"/>
      <c r="C725" s="457"/>
      <c r="D725" s="129"/>
      <c r="E725" s="129"/>
      <c r="F725" s="128"/>
      <c r="G725" s="129"/>
      <c r="H725" s="128"/>
      <c r="I725" s="128"/>
      <c r="J725" s="128"/>
      <c r="K725" s="128"/>
    </row>
    <row r="726" spans="1:11" s="130" customFormat="1" ht="12.75">
      <c r="A726" s="131"/>
      <c r="B726" s="54"/>
      <c r="C726" s="457"/>
      <c r="D726" s="129"/>
      <c r="E726" s="129"/>
      <c r="F726" s="128"/>
      <c r="G726" s="129"/>
      <c r="H726" s="128"/>
      <c r="I726" s="128"/>
      <c r="J726" s="128"/>
      <c r="K726" s="128"/>
    </row>
    <row r="727" spans="1:11" s="130" customFormat="1" ht="12.75">
      <c r="A727" s="131"/>
      <c r="B727" s="54"/>
      <c r="C727" s="457"/>
      <c r="D727" s="129"/>
      <c r="E727" s="129"/>
      <c r="F727" s="128"/>
      <c r="G727" s="129"/>
      <c r="H727" s="128"/>
      <c r="I727" s="128"/>
      <c r="J727" s="128"/>
      <c r="K727" s="128"/>
    </row>
    <row r="728" spans="1:11" s="130" customFormat="1" ht="12.75">
      <c r="A728" s="131"/>
      <c r="B728" s="124"/>
      <c r="C728" s="457"/>
      <c r="D728" s="129"/>
      <c r="E728" s="129"/>
      <c r="F728" s="128"/>
      <c r="G728" s="129"/>
      <c r="H728" s="128"/>
      <c r="I728" s="128"/>
      <c r="J728" s="128"/>
      <c r="K728" s="128"/>
    </row>
    <row r="729" spans="1:11" s="130" customFormat="1" ht="12.75">
      <c r="A729" s="131"/>
      <c r="B729" s="124"/>
      <c r="C729" s="457"/>
      <c r="D729" s="129"/>
      <c r="E729" s="129"/>
      <c r="F729" s="128"/>
      <c r="G729" s="129"/>
      <c r="H729" s="129"/>
      <c r="I729" s="128"/>
      <c r="J729" s="129"/>
      <c r="K729" s="128"/>
    </row>
    <row r="730" spans="1:11" s="130" customFormat="1" ht="12.75">
      <c r="A730" s="131"/>
      <c r="B730" s="54"/>
      <c r="C730" s="457"/>
      <c r="D730" s="129"/>
      <c r="E730" s="129"/>
      <c r="F730" s="128"/>
      <c r="G730" s="129"/>
      <c r="H730" s="129"/>
      <c r="I730" s="128"/>
      <c r="J730" s="129"/>
      <c r="K730" s="128"/>
    </row>
    <row r="731" spans="1:11" s="130" customFormat="1" ht="12.75">
      <c r="A731" s="131"/>
      <c r="B731" s="54"/>
      <c r="C731" s="457"/>
      <c r="D731" s="129"/>
      <c r="E731" s="129"/>
      <c r="F731" s="128"/>
      <c r="G731" s="129"/>
      <c r="H731" s="129"/>
      <c r="I731" s="128"/>
      <c r="J731" s="129"/>
      <c r="K731" s="128"/>
    </row>
    <row r="732" spans="1:11" s="130" customFormat="1" ht="12.75">
      <c r="A732" s="131"/>
      <c r="B732" s="54"/>
      <c r="C732" s="457"/>
      <c r="D732" s="129"/>
      <c r="E732" s="129"/>
      <c r="F732" s="128"/>
      <c r="G732" s="129"/>
      <c r="H732" s="128"/>
      <c r="I732" s="128"/>
      <c r="J732" s="128"/>
      <c r="K732" s="128"/>
    </row>
    <row r="733" spans="1:11" s="130" customFormat="1" ht="12.75">
      <c r="A733" s="131"/>
      <c r="B733" s="54"/>
      <c r="C733" s="457"/>
      <c r="D733" s="129"/>
      <c r="E733" s="129"/>
      <c r="F733" s="128"/>
      <c r="G733" s="129"/>
      <c r="H733" s="129"/>
      <c r="I733" s="128"/>
      <c r="J733" s="129"/>
      <c r="K733" s="128"/>
    </row>
  </sheetData>
  <sheetProtection selectLockedCells="1" selectUnlockedCells="1"/>
  <mergeCells count="92">
    <mergeCell ref="B537:E537"/>
    <mergeCell ref="B532:E532"/>
    <mergeCell ref="B650:E650"/>
    <mergeCell ref="B651:E651"/>
    <mergeCell ref="B220:E220"/>
    <mergeCell ref="B221:E221"/>
    <mergeCell ref="B238:E238"/>
    <mergeCell ref="B239:E239"/>
    <mergeCell ref="B240:E240"/>
    <mergeCell ref="B241:E241"/>
    <mergeCell ref="B530:E530"/>
    <mergeCell ref="B531:E531"/>
    <mergeCell ref="B533:E533"/>
    <mergeCell ref="B534:E534"/>
    <mergeCell ref="B535:E535"/>
    <mergeCell ref="B536:E536"/>
    <mergeCell ref="B3:E3"/>
    <mergeCell ref="B4:E4"/>
    <mergeCell ref="B11:E11"/>
    <mergeCell ref="B39:E39"/>
    <mergeCell ref="B40:E40"/>
    <mergeCell ref="B41:E41"/>
    <mergeCell ref="B5:E5"/>
    <mergeCell ref="B6:E6"/>
    <mergeCell ref="B7:E7"/>
    <mergeCell ref="B8:E8"/>
    <mergeCell ref="B9:E9"/>
    <mergeCell ref="B10:E10"/>
    <mergeCell ref="B16:E16"/>
    <mergeCell ref="B17:E17"/>
    <mergeCell ref="B18:E18"/>
    <mergeCell ref="B112:E112"/>
    <mergeCell ref="B113:E113"/>
    <mergeCell ref="B114:E114"/>
    <mergeCell ref="B42:E42"/>
    <mergeCell ref="B43:E43"/>
    <mergeCell ref="B115:E115"/>
    <mergeCell ref="B116:E116"/>
    <mergeCell ref="B117:E117"/>
    <mergeCell ref="B121:E121"/>
    <mergeCell ref="B118:E118"/>
    <mergeCell ref="B119:E119"/>
    <mergeCell ref="B120:E120"/>
    <mergeCell ref="B195:E195"/>
    <mergeCell ref="B196:E196"/>
    <mergeCell ref="B197:E197"/>
    <mergeCell ref="B198:E198"/>
    <mergeCell ref="B199:E199"/>
    <mergeCell ref="B200:E200"/>
    <mergeCell ref="B201:E201"/>
    <mergeCell ref="B314:E314"/>
    <mergeCell ref="B202:E202"/>
    <mergeCell ref="B274:E274"/>
    <mergeCell ref="B275:E275"/>
    <mergeCell ref="B276:E276"/>
    <mergeCell ref="B308:E308"/>
    <mergeCell ref="B242:E242"/>
    <mergeCell ref="B243:E243"/>
    <mergeCell ref="B467:E467"/>
    <mergeCell ref="B433:E433"/>
    <mergeCell ref="B434:E434"/>
    <mergeCell ref="B435:E435"/>
    <mergeCell ref="B430:E430"/>
    <mergeCell ref="B309:E309"/>
    <mergeCell ref="B310:E310"/>
    <mergeCell ref="B311:E311"/>
    <mergeCell ref="B312:E312"/>
    <mergeCell ref="B313:E313"/>
    <mergeCell ref="B437:E437"/>
    <mergeCell ref="B406:E406"/>
    <mergeCell ref="B407:E407"/>
    <mergeCell ref="B408:E408"/>
    <mergeCell ref="B409:E409"/>
    <mergeCell ref="B466:E466"/>
    <mergeCell ref="B470:E470"/>
    <mergeCell ref="B471:E471"/>
    <mergeCell ref="B468:E468"/>
    <mergeCell ref="B469:E469"/>
    <mergeCell ref="B429:E429"/>
    <mergeCell ref="B431:E431"/>
    <mergeCell ref="B432:E432"/>
    <mergeCell ref="B464:E464"/>
    <mergeCell ref="B465:E465"/>
    <mergeCell ref="B436:E436"/>
    <mergeCell ref="B505:E505"/>
    <mergeCell ref="B506:E506"/>
    <mergeCell ref="B507:E507"/>
    <mergeCell ref="B500:E500"/>
    <mergeCell ref="B501:E501"/>
    <mergeCell ref="B502:E502"/>
    <mergeCell ref="B503:E503"/>
    <mergeCell ref="B504:E504"/>
  </mergeCells>
  <printOptions/>
  <pageMargins left="0.7479166666666667" right="0" top="0.9840277777777777" bottom="0.9840277777777777" header="0.5118055555555555" footer="0.5118055555555555"/>
  <pageSetup horizontalDpi="300" verticalDpi="300" orientation="portrait" paperSize="9" r:id="rId2"/>
  <headerFooter alignWithMargins="0">
    <oddHeader>&amp;LArhitektonsko-građevinski atelje
Ive Marinkovića 14, 51000 Rijeka – HR
&amp;CTel: 051 331 204
Fax: 051 323 270
&amp;R&amp;G</oddHeader>
    <oddFooter xml:space="preserve">&amp;L&amp;"Arial,Regular"&amp;8Dječji vrtić PPO Vidrice, projekt arhitekture i konstrukcije, svibanj 2016. </oddFooter>
  </headerFooter>
  <rowBreaks count="7" manualBreakCount="7">
    <brk id="35" max="4" man="1"/>
    <brk id="108" max="4" man="1"/>
    <brk id="149" max="4" man="1"/>
    <brk id="332" max="4" man="1"/>
    <brk id="514" max="4" man="1"/>
    <brk id="546" max="4" man="1"/>
    <brk id="657" max="4"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O929"/>
  <sheetViews>
    <sheetView showGridLines="0" zoomScaleSheetLayoutView="120" workbookViewId="0" topLeftCell="A202">
      <selection activeCell="E172" sqref="E172"/>
    </sheetView>
  </sheetViews>
  <sheetFormatPr defaultColWidth="9.25390625" defaultRowHeight="12.75"/>
  <cols>
    <col min="1" max="1" width="7.125" style="201" customWidth="1"/>
    <col min="2" max="2" width="44.625" style="202" customWidth="1"/>
    <col min="3" max="3" width="8.125" style="199" customWidth="1"/>
    <col min="4" max="4" width="7.375" style="199" customWidth="1"/>
    <col min="5" max="5" width="11.00390625" style="483" customWidth="1"/>
    <col min="6" max="6" width="11.625" style="483" customWidth="1"/>
    <col min="7" max="16384" width="9.25390625" style="178" customWidth="1"/>
  </cols>
  <sheetData>
    <row r="1" spans="1:6" s="174" customFormat="1" ht="25.5" customHeight="1">
      <c r="A1" s="575" t="s">
        <v>83</v>
      </c>
      <c r="B1" s="576"/>
      <c r="C1" s="576"/>
      <c r="D1" s="576"/>
      <c r="E1" s="576"/>
      <c r="F1" s="577"/>
    </row>
    <row r="2" spans="1:6" s="174" customFormat="1" ht="12.75" customHeight="1" thickBot="1">
      <c r="A2" s="578"/>
      <c r="B2" s="579"/>
      <c r="C2" s="579"/>
      <c r="D2" s="579"/>
      <c r="E2" s="579"/>
      <c r="F2" s="580"/>
    </row>
    <row r="3" spans="1:6" s="174" customFormat="1" ht="12.75" thickBot="1">
      <c r="A3" s="467"/>
      <c r="B3" s="468"/>
      <c r="C3" s="469"/>
      <c r="D3" s="469"/>
      <c r="E3" s="470"/>
      <c r="F3" s="471"/>
    </row>
    <row r="4" spans="1:6" s="174" customFormat="1" ht="12.75" thickBot="1">
      <c r="A4" s="461" t="s">
        <v>84</v>
      </c>
      <c r="B4" s="462" t="s">
        <v>85</v>
      </c>
      <c r="C4" s="463" t="s">
        <v>86</v>
      </c>
      <c r="D4" s="463" t="s">
        <v>87</v>
      </c>
      <c r="E4" s="472" t="s">
        <v>88</v>
      </c>
      <c r="F4" s="472" t="s">
        <v>89</v>
      </c>
    </row>
    <row r="5" spans="1:6" s="174" customFormat="1" ht="12">
      <c r="A5" s="464"/>
      <c r="B5" s="465"/>
      <c r="C5" s="466"/>
      <c r="D5" s="466"/>
      <c r="E5" s="473"/>
      <c r="F5" s="473"/>
    </row>
    <row r="6" spans="1:6" s="174" customFormat="1" ht="12">
      <c r="A6" s="404"/>
      <c r="B6" s="405"/>
      <c r="C6" s="406"/>
      <c r="D6" s="406"/>
      <c r="E6" s="474"/>
      <c r="F6" s="474"/>
    </row>
    <row r="7" spans="1:6" s="174" customFormat="1" ht="15">
      <c r="A7" s="404"/>
      <c r="B7" s="581" t="s">
        <v>773</v>
      </c>
      <c r="C7" s="581"/>
      <c r="D7" s="581"/>
      <c r="E7" s="474"/>
      <c r="F7" s="474"/>
    </row>
    <row r="8" spans="1:6" ht="12">
      <c r="A8" s="404"/>
      <c r="B8" s="405"/>
      <c r="C8" s="406"/>
      <c r="D8" s="406"/>
      <c r="E8" s="474"/>
      <c r="F8" s="474"/>
    </row>
    <row r="9" spans="1:6" s="182" customFormat="1" ht="111" customHeight="1">
      <c r="A9" s="197" t="s">
        <v>92</v>
      </c>
      <c r="B9" s="407" t="s">
        <v>774</v>
      </c>
      <c r="C9" s="406"/>
      <c r="D9" s="406"/>
      <c r="E9" s="474"/>
      <c r="F9" s="474"/>
    </row>
    <row r="10" spans="1:6" ht="12">
      <c r="A10" s="197"/>
      <c r="B10" s="408"/>
      <c r="C10" s="406"/>
      <c r="D10" s="406"/>
      <c r="E10" s="474"/>
      <c r="F10" s="474"/>
    </row>
    <row r="11" spans="1:6" s="182" customFormat="1" ht="45">
      <c r="A11" s="197" t="s">
        <v>94</v>
      </c>
      <c r="B11" s="408" t="s">
        <v>775</v>
      </c>
      <c r="C11" s="406"/>
      <c r="D11" s="406"/>
      <c r="E11" s="474"/>
      <c r="F11" s="474"/>
    </row>
    <row r="12" spans="1:6" ht="12">
      <c r="A12" s="197"/>
      <c r="B12" s="408"/>
      <c r="C12" s="406"/>
      <c r="D12" s="406"/>
      <c r="E12" s="474"/>
      <c r="F12" s="474"/>
    </row>
    <row r="13" spans="1:6" s="182" customFormat="1" ht="22.5">
      <c r="A13" s="197" t="s">
        <v>126</v>
      </c>
      <c r="B13" s="407" t="s">
        <v>776</v>
      </c>
      <c r="C13" s="406"/>
      <c r="D13" s="406"/>
      <c r="E13" s="474"/>
      <c r="F13" s="474"/>
    </row>
    <row r="14" spans="1:6" s="182" customFormat="1" ht="14.25" customHeight="1">
      <c r="A14" s="197"/>
      <c r="B14" s="408"/>
      <c r="C14" s="406"/>
      <c r="D14" s="406"/>
      <c r="E14" s="474"/>
      <c r="F14" s="474"/>
    </row>
    <row r="15" spans="1:6" ht="22.5">
      <c r="A15" s="197" t="s">
        <v>128</v>
      </c>
      <c r="B15" s="408" t="s">
        <v>777</v>
      </c>
      <c r="C15" s="406"/>
      <c r="D15" s="406"/>
      <c r="E15" s="474"/>
      <c r="F15" s="474"/>
    </row>
    <row r="16" spans="1:6" s="182" customFormat="1" ht="14.25" customHeight="1">
      <c r="A16" s="197"/>
      <c r="B16" s="408"/>
      <c r="C16" s="406"/>
      <c r="D16" s="406"/>
      <c r="E16" s="474"/>
      <c r="F16" s="474"/>
    </row>
    <row r="17" spans="1:6" ht="67.5">
      <c r="A17" s="197" t="s">
        <v>778</v>
      </c>
      <c r="B17" s="408" t="s">
        <v>779</v>
      </c>
      <c r="C17" s="406"/>
      <c r="D17" s="406"/>
      <c r="E17" s="474"/>
      <c r="F17" s="474"/>
    </row>
    <row r="18" spans="1:6" ht="12">
      <c r="A18" s="197"/>
      <c r="B18" s="408"/>
      <c r="C18" s="406"/>
      <c r="D18" s="406"/>
      <c r="E18" s="474"/>
      <c r="F18" s="474"/>
    </row>
    <row r="19" spans="1:6" s="182" customFormat="1" ht="33.75">
      <c r="A19" s="197" t="s">
        <v>780</v>
      </c>
      <c r="B19" s="408" t="s">
        <v>781</v>
      </c>
      <c r="C19" s="406"/>
      <c r="D19" s="406"/>
      <c r="E19" s="474"/>
      <c r="F19" s="474"/>
    </row>
    <row r="20" spans="1:6" s="182" customFormat="1" ht="12">
      <c r="A20" s="197"/>
      <c r="B20" s="408"/>
      <c r="C20" s="406"/>
      <c r="D20" s="406"/>
      <c r="E20" s="474"/>
      <c r="F20" s="474"/>
    </row>
    <row r="21" spans="1:6" s="182" customFormat="1" ht="33.75">
      <c r="A21" s="197" t="s">
        <v>782</v>
      </c>
      <c r="B21" s="408" t="s">
        <v>783</v>
      </c>
      <c r="C21" s="406"/>
      <c r="D21" s="406"/>
      <c r="E21" s="474"/>
      <c r="F21" s="474"/>
    </row>
    <row r="22" spans="1:6" s="182" customFormat="1" ht="14.25" customHeight="1">
      <c r="A22" s="197"/>
      <c r="B22" s="408"/>
      <c r="C22" s="406"/>
      <c r="D22" s="406"/>
      <c r="E22" s="474"/>
      <c r="F22" s="474"/>
    </row>
    <row r="23" spans="1:6" s="182" customFormat="1" ht="33.75">
      <c r="A23" s="197" t="s">
        <v>6</v>
      </c>
      <c r="B23" s="408" t="s">
        <v>784</v>
      </c>
      <c r="C23" s="406"/>
      <c r="D23" s="406"/>
      <c r="E23" s="474"/>
      <c r="F23" s="474"/>
    </row>
    <row r="24" spans="1:6" s="182" customFormat="1" ht="12">
      <c r="A24" s="197"/>
      <c r="B24" s="408"/>
      <c r="C24" s="406"/>
      <c r="D24" s="406"/>
      <c r="E24" s="474"/>
      <c r="F24" s="474"/>
    </row>
    <row r="25" spans="1:6" s="182" customFormat="1" ht="45">
      <c r="A25" s="197" t="s">
        <v>785</v>
      </c>
      <c r="B25" s="408" t="s">
        <v>786</v>
      </c>
      <c r="C25" s="406"/>
      <c r="D25" s="406"/>
      <c r="E25" s="474"/>
      <c r="F25" s="474"/>
    </row>
    <row r="26" spans="1:6" s="182" customFormat="1" ht="12">
      <c r="A26" s="197"/>
      <c r="B26" s="408"/>
      <c r="C26" s="406"/>
      <c r="D26" s="406"/>
      <c r="E26" s="474"/>
      <c r="F26" s="474"/>
    </row>
    <row r="27" spans="1:6" s="182" customFormat="1" ht="45">
      <c r="A27" s="197" t="s">
        <v>787</v>
      </c>
      <c r="B27" s="408" t="s">
        <v>788</v>
      </c>
      <c r="C27" s="406"/>
      <c r="D27" s="406"/>
      <c r="E27" s="474"/>
      <c r="F27" s="474"/>
    </row>
    <row r="28" spans="1:6" s="182" customFormat="1" ht="12">
      <c r="A28" s="197"/>
      <c r="B28" s="408"/>
      <c r="C28" s="406"/>
      <c r="D28" s="406"/>
      <c r="E28" s="474"/>
      <c r="F28" s="474"/>
    </row>
    <row r="29" spans="1:6" s="182" customFormat="1" ht="56.25">
      <c r="A29" s="197" t="s">
        <v>789</v>
      </c>
      <c r="B29" s="408" t="s">
        <v>790</v>
      </c>
      <c r="C29" s="406"/>
      <c r="D29" s="406"/>
      <c r="E29" s="474"/>
      <c r="F29" s="474"/>
    </row>
    <row r="30" spans="1:6" s="182" customFormat="1" ht="12.75" customHeight="1">
      <c r="A30" s="197"/>
      <c r="B30" s="408"/>
      <c r="C30" s="406"/>
      <c r="D30" s="406"/>
      <c r="E30" s="474"/>
      <c r="F30" s="474"/>
    </row>
    <row r="31" spans="1:6" s="182" customFormat="1" ht="56.25">
      <c r="A31" s="197" t="s">
        <v>791</v>
      </c>
      <c r="B31" s="408" t="s">
        <v>792</v>
      </c>
      <c r="C31" s="406"/>
      <c r="D31" s="406"/>
      <c r="E31" s="474"/>
      <c r="F31" s="474"/>
    </row>
    <row r="32" spans="1:6" s="182" customFormat="1" ht="12.75" customHeight="1">
      <c r="A32" s="197"/>
      <c r="B32" s="408"/>
      <c r="C32" s="406"/>
      <c r="D32" s="406"/>
      <c r="E32" s="474"/>
      <c r="F32" s="474"/>
    </row>
    <row r="33" spans="1:6" s="182" customFormat="1" ht="45">
      <c r="A33" s="197" t="s">
        <v>110</v>
      </c>
      <c r="B33" s="409" t="s">
        <v>793</v>
      </c>
      <c r="C33" s="406"/>
      <c r="D33" s="406"/>
      <c r="E33" s="474"/>
      <c r="F33" s="474"/>
    </row>
    <row r="34" spans="1:6" s="182" customFormat="1" ht="14.25" customHeight="1">
      <c r="A34" s="197"/>
      <c r="B34" s="408"/>
      <c r="C34" s="406"/>
      <c r="D34" s="406"/>
      <c r="E34" s="474"/>
      <c r="F34" s="474"/>
    </row>
    <row r="35" spans="1:6" ht="101.25">
      <c r="A35" s="197" t="s">
        <v>794</v>
      </c>
      <c r="B35" s="409" t="s">
        <v>795</v>
      </c>
      <c r="C35" s="406"/>
      <c r="D35" s="406"/>
      <c r="E35" s="474"/>
      <c r="F35" s="474"/>
    </row>
    <row r="36" spans="1:6" ht="12">
      <c r="A36" s="197"/>
      <c r="B36" s="408"/>
      <c r="C36" s="406"/>
      <c r="D36" s="406"/>
      <c r="E36" s="474"/>
      <c r="F36" s="474"/>
    </row>
    <row r="37" spans="1:6" ht="86.25" customHeight="1">
      <c r="A37" s="197" t="s">
        <v>796</v>
      </c>
      <c r="B37" s="407" t="s">
        <v>797</v>
      </c>
      <c r="C37" s="406"/>
      <c r="D37" s="406"/>
      <c r="E37" s="474"/>
      <c r="F37" s="474"/>
    </row>
    <row r="38" spans="1:6" ht="12">
      <c r="A38" s="197"/>
      <c r="B38" s="408"/>
      <c r="C38" s="406"/>
      <c r="D38" s="406"/>
      <c r="E38" s="474"/>
      <c r="F38" s="474"/>
    </row>
    <row r="39" spans="1:6" ht="56.25">
      <c r="A39" s="197" t="s">
        <v>798</v>
      </c>
      <c r="B39" s="407" t="s">
        <v>799</v>
      </c>
      <c r="C39" s="406"/>
      <c r="D39" s="406"/>
      <c r="E39" s="474"/>
      <c r="F39" s="474"/>
    </row>
    <row r="40" spans="1:6" ht="12">
      <c r="A40" s="197"/>
      <c r="B40" s="408"/>
      <c r="C40" s="406"/>
      <c r="D40" s="406"/>
      <c r="E40" s="474"/>
      <c r="F40" s="474"/>
    </row>
    <row r="41" spans="1:6" ht="56.25">
      <c r="A41" s="197" t="s">
        <v>800</v>
      </c>
      <c r="B41" s="408" t="s">
        <v>801</v>
      </c>
      <c r="C41" s="406"/>
      <c r="D41" s="406"/>
      <c r="E41" s="474"/>
      <c r="F41" s="474"/>
    </row>
    <row r="42" spans="1:6" ht="12">
      <c r="A42" s="401"/>
      <c r="B42" s="402"/>
      <c r="C42" s="403"/>
      <c r="D42" s="403"/>
      <c r="E42" s="475"/>
      <c r="F42" s="475"/>
    </row>
    <row r="43" spans="1:6" ht="12">
      <c r="A43" s="175"/>
      <c r="B43" s="176"/>
      <c r="C43" s="177"/>
      <c r="D43" s="177"/>
      <c r="E43" s="476"/>
      <c r="F43" s="476"/>
    </row>
    <row r="44" spans="1:6" s="345" customFormat="1" ht="15">
      <c r="A44" s="493"/>
      <c r="B44" s="508" t="s">
        <v>90</v>
      </c>
      <c r="C44" s="495"/>
      <c r="D44" s="495"/>
      <c r="E44" s="496"/>
      <c r="F44" s="497"/>
    </row>
    <row r="45" spans="1:6" ht="12">
      <c r="A45" s="179"/>
      <c r="B45" s="180"/>
      <c r="C45" s="181"/>
      <c r="D45" s="181"/>
      <c r="E45" s="477"/>
      <c r="F45" s="477"/>
    </row>
    <row r="46" spans="1:6" ht="76.5">
      <c r="A46" s="183" t="s">
        <v>91</v>
      </c>
      <c r="B46" s="184" t="s">
        <v>490</v>
      </c>
      <c r="C46" s="498" t="s">
        <v>421</v>
      </c>
      <c r="D46" s="499">
        <v>1</v>
      </c>
      <c r="E46" s="500"/>
      <c r="F46" s="501">
        <f>E46*D46</f>
        <v>0</v>
      </c>
    </row>
    <row r="47" spans="1:6" ht="12">
      <c r="A47" s="179"/>
      <c r="B47" s="180"/>
      <c r="C47" s="181"/>
      <c r="D47" s="181"/>
      <c r="E47" s="477"/>
      <c r="F47" s="477"/>
    </row>
    <row r="48" spans="1:6" ht="38.25">
      <c r="A48" s="183" t="s">
        <v>115</v>
      </c>
      <c r="B48" s="184" t="s">
        <v>486</v>
      </c>
      <c r="C48" s="187"/>
      <c r="D48" s="188"/>
      <c r="E48" s="478"/>
      <c r="F48" s="478"/>
    </row>
    <row r="49" spans="1:6" ht="12.75">
      <c r="A49" s="179" t="s">
        <v>92</v>
      </c>
      <c r="B49" s="184" t="s">
        <v>93</v>
      </c>
      <c r="C49" s="498" t="s">
        <v>421</v>
      </c>
      <c r="D49" s="499">
        <v>5</v>
      </c>
      <c r="E49" s="500"/>
      <c r="F49" s="501">
        <f>E49*D49</f>
        <v>0</v>
      </c>
    </row>
    <row r="50" spans="1:6" ht="12">
      <c r="A50" s="179"/>
      <c r="B50" s="180"/>
      <c r="C50" s="181"/>
      <c r="D50" s="181"/>
      <c r="E50" s="477"/>
      <c r="F50" s="477"/>
    </row>
    <row r="51" spans="1:6" ht="63.75">
      <c r="A51" s="183" t="s">
        <v>116</v>
      </c>
      <c r="B51" s="184" t="s">
        <v>487</v>
      </c>
      <c r="C51" s="185"/>
      <c r="D51" s="186"/>
      <c r="E51" s="241"/>
      <c r="F51" s="241"/>
    </row>
    <row r="52" spans="1:6" ht="12.75">
      <c r="A52" s="179" t="s">
        <v>92</v>
      </c>
      <c r="B52" s="184" t="s">
        <v>93</v>
      </c>
      <c r="C52" s="498" t="s">
        <v>421</v>
      </c>
      <c r="D52" s="499">
        <v>5</v>
      </c>
      <c r="E52" s="500"/>
      <c r="F52" s="501">
        <f>E52*D52</f>
        <v>0</v>
      </c>
    </row>
    <row r="53" spans="1:6" ht="12.75">
      <c r="A53" s="183" t="s">
        <v>94</v>
      </c>
      <c r="B53" s="184" t="s">
        <v>95</v>
      </c>
      <c r="C53" s="498" t="s">
        <v>421</v>
      </c>
      <c r="D53" s="499">
        <v>4</v>
      </c>
      <c r="E53" s="500"/>
      <c r="F53" s="501">
        <f>E53*D53</f>
        <v>0</v>
      </c>
    </row>
    <row r="54" spans="1:6" ht="12.75">
      <c r="A54" s="183" t="s">
        <v>94</v>
      </c>
      <c r="B54" s="184" t="s">
        <v>384</v>
      </c>
      <c r="C54" s="498" t="s">
        <v>421</v>
      </c>
      <c r="D54" s="499">
        <v>5</v>
      </c>
      <c r="E54" s="500"/>
      <c r="F54" s="501">
        <f>E54*D54</f>
        <v>0</v>
      </c>
    </row>
    <row r="55" spans="1:6" ht="12">
      <c r="A55" s="179"/>
      <c r="B55" s="180"/>
      <c r="C55" s="181"/>
      <c r="D55" s="181"/>
      <c r="E55" s="477"/>
      <c r="F55" s="477"/>
    </row>
    <row r="56" spans="1:6" s="345" customFormat="1" ht="51">
      <c r="A56" s="183" t="s">
        <v>28</v>
      </c>
      <c r="B56" s="184" t="s">
        <v>488</v>
      </c>
      <c r="C56" s="182"/>
      <c r="D56" s="182"/>
      <c r="E56" s="479"/>
      <c r="F56" s="479"/>
    </row>
    <row r="57" spans="1:6" ht="12.75">
      <c r="A57" s="179"/>
      <c r="B57" s="180"/>
      <c r="C57" s="498" t="s">
        <v>421</v>
      </c>
      <c r="D57" s="499">
        <v>1</v>
      </c>
      <c r="E57" s="500"/>
      <c r="F57" s="501">
        <f>E57*D57</f>
        <v>0</v>
      </c>
    </row>
    <row r="58" spans="1:6" ht="12">
      <c r="A58" s="179"/>
      <c r="B58" s="180"/>
      <c r="C58" s="181"/>
      <c r="D58" s="181"/>
      <c r="E58" s="477"/>
      <c r="F58" s="477"/>
    </row>
    <row r="59" spans="1:6" ht="38.25">
      <c r="A59" s="189" t="s">
        <v>29</v>
      </c>
      <c r="B59" s="184" t="s">
        <v>96</v>
      </c>
      <c r="C59" s="181"/>
      <c r="D59" s="181"/>
      <c r="E59" s="477"/>
      <c r="F59" s="477"/>
    </row>
    <row r="60" spans="1:6" s="345" customFormat="1" ht="51">
      <c r="A60" s="179"/>
      <c r="B60" s="190" t="s">
        <v>97</v>
      </c>
      <c r="C60" s="181"/>
      <c r="D60" s="181"/>
      <c r="E60" s="477"/>
      <c r="F60" s="477"/>
    </row>
    <row r="61" spans="1:6" s="345" customFormat="1" ht="49.5" customHeight="1">
      <c r="A61" s="179"/>
      <c r="B61" s="190" t="s">
        <v>98</v>
      </c>
      <c r="C61" s="181"/>
      <c r="D61" s="181"/>
      <c r="E61" s="477"/>
      <c r="F61" s="477"/>
    </row>
    <row r="62" spans="1:15" ht="45" customHeight="1">
      <c r="A62" s="179"/>
      <c r="B62" s="190" t="s">
        <v>489</v>
      </c>
      <c r="C62" s="181"/>
      <c r="D62" s="181"/>
      <c r="E62" s="477"/>
      <c r="F62" s="477"/>
      <c r="L62" s="345"/>
      <c r="M62" s="345"/>
      <c r="N62" s="345"/>
      <c r="O62" s="345"/>
    </row>
    <row r="63" spans="1:6" ht="14.25" customHeight="1">
      <c r="A63" s="191"/>
      <c r="B63" s="184" t="s">
        <v>99</v>
      </c>
      <c r="C63" s="187"/>
      <c r="D63" s="192"/>
      <c r="E63" s="480"/>
      <c r="F63" s="195"/>
    </row>
    <row r="64" spans="1:6" ht="25.5">
      <c r="A64" s="189" t="s">
        <v>100</v>
      </c>
      <c r="B64" s="184" t="s">
        <v>377</v>
      </c>
      <c r="C64" s="498" t="s">
        <v>421</v>
      </c>
      <c r="D64" s="498">
        <v>1</v>
      </c>
      <c r="E64" s="480"/>
      <c r="F64" s="195"/>
    </row>
    <row r="65" spans="1:6" ht="12.75">
      <c r="A65" s="189" t="s">
        <v>100</v>
      </c>
      <c r="B65" s="184" t="s">
        <v>101</v>
      </c>
      <c r="C65" s="498" t="s">
        <v>421</v>
      </c>
      <c r="D65" s="498">
        <v>1</v>
      </c>
      <c r="E65" s="480"/>
      <c r="F65" s="195"/>
    </row>
    <row r="66" spans="1:6" ht="12.75">
      <c r="A66" s="189" t="s">
        <v>100</v>
      </c>
      <c r="B66" s="184" t="s">
        <v>102</v>
      </c>
      <c r="C66" s="498" t="s">
        <v>421</v>
      </c>
      <c r="D66" s="498">
        <v>2</v>
      </c>
      <c r="E66" s="480"/>
      <c r="F66" s="195"/>
    </row>
    <row r="67" spans="1:6" ht="12.75">
      <c r="A67" s="189" t="s">
        <v>100</v>
      </c>
      <c r="B67" s="184" t="s">
        <v>103</v>
      </c>
      <c r="C67" s="498" t="s">
        <v>421</v>
      </c>
      <c r="D67" s="498">
        <v>5</v>
      </c>
      <c r="E67" s="193"/>
      <c r="F67" s="193"/>
    </row>
    <row r="68" spans="1:6" ht="12.75">
      <c r="A68" s="189" t="s">
        <v>100</v>
      </c>
      <c r="B68" s="184" t="s">
        <v>104</v>
      </c>
      <c r="C68" s="498" t="s">
        <v>421</v>
      </c>
      <c r="D68" s="498">
        <v>1</v>
      </c>
      <c r="E68" s="193"/>
      <c r="F68" s="193"/>
    </row>
    <row r="69" spans="1:6" ht="63.75">
      <c r="A69" s="189" t="s">
        <v>100</v>
      </c>
      <c r="B69" s="194" t="s">
        <v>105</v>
      </c>
      <c r="C69" s="187"/>
      <c r="D69" s="188"/>
      <c r="E69" s="480"/>
      <c r="F69" s="195"/>
    </row>
    <row r="70" spans="1:6" ht="12">
      <c r="A70" s="179"/>
      <c r="B70" s="180"/>
      <c r="C70" s="181"/>
      <c r="D70" s="181"/>
      <c r="E70" s="477"/>
      <c r="F70" s="477"/>
    </row>
    <row r="71" spans="1:6" ht="12.75">
      <c r="A71" s="196"/>
      <c r="B71" s="502" t="s">
        <v>815</v>
      </c>
      <c r="C71" s="498" t="s">
        <v>70</v>
      </c>
      <c r="D71" s="499">
        <v>1</v>
      </c>
      <c r="E71" s="500"/>
      <c r="F71" s="501">
        <f>E71*D71</f>
        <v>0</v>
      </c>
    </row>
    <row r="72" spans="1:6" ht="12">
      <c r="A72" s="197"/>
      <c r="B72" s="198"/>
      <c r="E72" s="200"/>
      <c r="F72" s="200"/>
    </row>
    <row r="73" spans="1:6" s="345" customFormat="1" ht="12.75">
      <c r="A73" s="486"/>
      <c r="B73" s="487"/>
      <c r="C73" s="488"/>
      <c r="D73" s="489"/>
      <c r="E73" s="490" t="s">
        <v>106</v>
      </c>
      <c r="F73" s="503">
        <f>SUM(F46:F71)</f>
        <v>0</v>
      </c>
    </row>
    <row r="74" spans="1:6" s="345" customFormat="1" ht="12">
      <c r="A74" s="212"/>
      <c r="B74" s="491"/>
      <c r="C74" s="346"/>
      <c r="D74" s="346"/>
      <c r="E74" s="492"/>
      <c r="F74" s="492"/>
    </row>
    <row r="75" spans="1:6" s="345" customFormat="1" ht="15">
      <c r="A75" s="493"/>
      <c r="B75" s="494" t="s">
        <v>107</v>
      </c>
      <c r="C75" s="495"/>
      <c r="D75" s="495"/>
      <c r="E75" s="496"/>
      <c r="F75" s="497"/>
    </row>
    <row r="76" spans="5:6" ht="12">
      <c r="E76" s="200"/>
      <c r="F76" s="200"/>
    </row>
    <row r="77" spans="1:6" ht="51">
      <c r="A77" s="203">
        <v>1</v>
      </c>
      <c r="B77" s="184" t="s">
        <v>108</v>
      </c>
      <c r="C77" s="204"/>
      <c r="D77" s="204"/>
      <c r="E77" s="205"/>
      <c r="F77" s="205"/>
    </row>
    <row r="78" spans="1:6" ht="12.75">
      <c r="A78" s="203" t="s">
        <v>92</v>
      </c>
      <c r="B78" s="206" t="s">
        <v>109</v>
      </c>
      <c r="C78" s="498" t="s">
        <v>110</v>
      </c>
      <c r="D78" s="504">
        <v>15</v>
      </c>
      <c r="E78" s="500"/>
      <c r="F78" s="501">
        <f>E78*D78</f>
        <v>0</v>
      </c>
    </row>
    <row r="79" spans="1:6" ht="12.75">
      <c r="A79" s="203"/>
      <c r="B79" s="206"/>
      <c r="C79" s="187"/>
      <c r="D79" s="192"/>
      <c r="E79" s="205"/>
      <c r="F79" s="205"/>
    </row>
    <row r="80" spans="1:6" ht="38.25">
      <c r="A80" s="203">
        <v>2</v>
      </c>
      <c r="B80" s="184" t="s">
        <v>111</v>
      </c>
      <c r="C80" s="204"/>
      <c r="D80" s="204"/>
      <c r="E80" s="205"/>
      <c r="F80" s="205"/>
    </row>
    <row r="81" spans="1:6" ht="14.25">
      <c r="A81" s="203" t="s">
        <v>92</v>
      </c>
      <c r="B81" s="206" t="s">
        <v>112</v>
      </c>
      <c r="C81" s="498" t="s">
        <v>110</v>
      </c>
      <c r="D81" s="504">
        <v>15</v>
      </c>
      <c r="E81" s="500"/>
      <c r="F81" s="501">
        <f>E81*D81</f>
        <v>0</v>
      </c>
    </row>
    <row r="82" spans="1:6" ht="12.75">
      <c r="A82" s="203"/>
      <c r="B82" s="206"/>
      <c r="C82" s="204"/>
      <c r="D82" s="204"/>
      <c r="E82" s="205"/>
      <c r="F82" s="205"/>
    </row>
    <row r="83" spans="1:6" s="345" customFormat="1" ht="12.75">
      <c r="A83" s="486"/>
      <c r="B83" s="487"/>
      <c r="C83" s="488"/>
      <c r="D83" s="489"/>
      <c r="E83" s="490" t="s">
        <v>113</v>
      </c>
      <c r="F83" s="503">
        <f>SUM(F77:F82)</f>
        <v>0</v>
      </c>
    </row>
    <row r="84" spans="1:6" s="345" customFormat="1" ht="12">
      <c r="A84" s="505"/>
      <c r="B84" s="506"/>
      <c r="C84" s="346"/>
      <c r="D84" s="346"/>
      <c r="E84" s="507"/>
      <c r="F84" s="507"/>
    </row>
    <row r="85" spans="1:6" s="345" customFormat="1" ht="12">
      <c r="A85" s="505"/>
      <c r="B85" s="506"/>
      <c r="C85" s="346"/>
      <c r="D85" s="346"/>
      <c r="E85" s="507"/>
      <c r="F85" s="507"/>
    </row>
    <row r="86" spans="1:6" s="345" customFormat="1" ht="15">
      <c r="A86" s="493"/>
      <c r="B86" s="508" t="s">
        <v>114</v>
      </c>
      <c r="C86" s="495"/>
      <c r="D86" s="495"/>
      <c r="E86" s="496"/>
      <c r="F86" s="497"/>
    </row>
    <row r="87" spans="1:6" s="345" customFormat="1" ht="12">
      <c r="A87" s="505"/>
      <c r="B87" s="506"/>
      <c r="C87" s="346"/>
      <c r="D87" s="346"/>
      <c r="E87" s="492"/>
      <c r="F87" s="492"/>
    </row>
    <row r="88" spans="1:6" ht="24">
      <c r="A88" s="197" t="s">
        <v>91</v>
      </c>
      <c r="B88" s="180" t="s">
        <v>515</v>
      </c>
      <c r="E88" s="200"/>
      <c r="F88" s="200"/>
    </row>
    <row r="89" spans="1:6" ht="12.75">
      <c r="A89" s="208"/>
      <c r="B89" s="209"/>
      <c r="C89" s="210"/>
      <c r="D89" s="210"/>
      <c r="E89" s="211"/>
      <c r="F89" s="481"/>
    </row>
    <row r="90" spans="1:6" ht="36">
      <c r="A90" s="212" t="s">
        <v>92</v>
      </c>
      <c r="B90" s="347" t="s">
        <v>516</v>
      </c>
      <c r="C90" s="498" t="s">
        <v>421</v>
      </c>
      <c r="D90" s="499">
        <v>1</v>
      </c>
      <c r="E90" s="500"/>
      <c r="F90" s="501">
        <f>E90*D90</f>
        <v>0</v>
      </c>
    </row>
    <row r="91" spans="1:6" ht="12.75">
      <c r="A91" s="212"/>
      <c r="B91" s="213"/>
      <c r="E91" s="214"/>
      <c r="F91" s="478"/>
    </row>
    <row r="92" spans="1:6" ht="48">
      <c r="A92" s="212" t="s">
        <v>94</v>
      </c>
      <c r="B92" s="347" t="s">
        <v>517</v>
      </c>
      <c r="C92" s="498" t="s">
        <v>421</v>
      </c>
      <c r="D92" s="499">
        <v>3</v>
      </c>
      <c r="E92" s="500"/>
      <c r="F92" s="501">
        <f>E92*D92</f>
        <v>0</v>
      </c>
    </row>
    <row r="93" spans="1:6" ht="12.75">
      <c r="A93" s="212"/>
      <c r="B93" s="213"/>
      <c r="E93" s="214"/>
      <c r="F93" s="478"/>
    </row>
    <row r="94" spans="1:6" ht="36">
      <c r="A94" s="197" t="s">
        <v>115</v>
      </c>
      <c r="B94" s="209" t="s">
        <v>512</v>
      </c>
      <c r="E94" s="200"/>
      <c r="F94" s="200"/>
    </row>
    <row r="95" spans="1:6" ht="12.75">
      <c r="A95" s="213"/>
      <c r="B95" s="215"/>
      <c r="C95" s="216"/>
      <c r="D95" s="216"/>
      <c r="E95" s="217"/>
      <c r="F95" s="217"/>
    </row>
    <row r="96" spans="1:6" ht="12.75">
      <c r="A96" s="212" t="s">
        <v>92</v>
      </c>
      <c r="B96" s="215" t="s">
        <v>511</v>
      </c>
      <c r="C96" s="498" t="s">
        <v>421</v>
      </c>
      <c r="D96" s="499">
        <v>1</v>
      </c>
      <c r="E96" s="500"/>
      <c r="F96" s="501">
        <f>E96*D96</f>
        <v>0</v>
      </c>
    </row>
    <row r="97" spans="1:6" ht="12.75">
      <c r="A97" s="212"/>
      <c r="B97" s="308"/>
      <c r="C97" s="346"/>
      <c r="D97" s="346"/>
      <c r="E97" s="217"/>
      <c r="F97" s="482"/>
    </row>
    <row r="98" spans="1:6" ht="12.75">
      <c r="A98" s="213"/>
      <c r="B98" s="215"/>
      <c r="C98" s="216"/>
      <c r="D98" s="216"/>
      <c r="E98" s="217"/>
      <c r="F98" s="217"/>
    </row>
    <row r="99" spans="1:6" ht="78" customHeight="1">
      <c r="A99" s="197" t="s">
        <v>116</v>
      </c>
      <c r="B99" s="218" t="s">
        <v>514</v>
      </c>
      <c r="E99" s="200"/>
      <c r="F99" s="482"/>
    </row>
    <row r="100" spans="1:6" ht="12.75">
      <c r="A100" s="197" t="s">
        <v>100</v>
      </c>
      <c r="B100" s="218" t="s">
        <v>117</v>
      </c>
      <c r="C100" s="498" t="s">
        <v>110</v>
      </c>
      <c r="D100" s="504">
        <v>10</v>
      </c>
      <c r="E100" s="500"/>
      <c r="F100" s="501">
        <f>E100*D100</f>
        <v>0</v>
      </c>
    </row>
    <row r="101" spans="1:6" ht="12">
      <c r="A101" s="197"/>
      <c r="B101" s="209"/>
      <c r="E101" s="200"/>
      <c r="F101" s="200"/>
    </row>
    <row r="102" spans="1:6" ht="36">
      <c r="A102" s="197" t="s">
        <v>28</v>
      </c>
      <c r="B102" s="209" t="s">
        <v>513</v>
      </c>
      <c r="E102" s="200"/>
      <c r="F102" s="482"/>
    </row>
    <row r="103" spans="1:2" ht="36">
      <c r="A103" s="197"/>
      <c r="B103" s="209" t="s">
        <v>118</v>
      </c>
    </row>
    <row r="104" spans="1:6" ht="12.75">
      <c r="A104" s="197" t="s">
        <v>100</v>
      </c>
      <c r="B104" s="209" t="s">
        <v>119</v>
      </c>
      <c r="C104" s="498" t="s">
        <v>110</v>
      </c>
      <c r="D104" s="504">
        <v>5</v>
      </c>
      <c r="E104" s="500"/>
      <c r="F104" s="501">
        <f>E104*D104</f>
        <v>0</v>
      </c>
    </row>
    <row r="105" spans="1:6" ht="12">
      <c r="A105" s="197"/>
      <c r="B105" s="209"/>
      <c r="E105" s="200"/>
      <c r="F105" s="200"/>
    </row>
    <row r="106" spans="1:6" s="345" customFormat="1" ht="12.75">
      <c r="A106" s="486"/>
      <c r="B106" s="487"/>
      <c r="C106" s="488"/>
      <c r="D106" s="489"/>
      <c r="E106" s="490" t="s">
        <v>120</v>
      </c>
      <c r="F106" s="503">
        <f>SUM(F88:F105)</f>
        <v>0</v>
      </c>
    </row>
    <row r="107" spans="1:6" s="345" customFormat="1" ht="12">
      <c r="A107" s="505"/>
      <c r="B107" s="506"/>
      <c r="C107" s="346"/>
      <c r="D107" s="346"/>
      <c r="E107" s="507"/>
      <c r="F107" s="507"/>
    </row>
    <row r="108" spans="1:6" s="509" customFormat="1" ht="15">
      <c r="A108" s="493"/>
      <c r="B108" s="494" t="s">
        <v>121</v>
      </c>
      <c r="C108" s="495"/>
      <c r="D108" s="495"/>
      <c r="E108" s="496"/>
      <c r="F108" s="497"/>
    </row>
    <row r="109" spans="1:6" s="238" customFormat="1" ht="14.25">
      <c r="A109" s="201"/>
      <c r="B109" s="202"/>
      <c r="C109" s="199"/>
      <c r="D109" s="199"/>
      <c r="E109" s="200"/>
      <c r="F109" s="200"/>
    </row>
    <row r="110" spans="1:6" s="238" customFormat="1" ht="14.25">
      <c r="A110" s="219"/>
      <c r="B110" s="220"/>
      <c r="C110" s="221"/>
      <c r="D110" s="221"/>
      <c r="E110" s="222"/>
      <c r="F110" s="222"/>
    </row>
    <row r="111" spans="1:6" s="238" customFormat="1" ht="39.75" customHeight="1">
      <c r="A111" s="343" t="s">
        <v>91</v>
      </c>
      <c r="B111" s="344" t="s">
        <v>518</v>
      </c>
      <c r="C111" s="498" t="s">
        <v>421</v>
      </c>
      <c r="D111" s="499" t="s">
        <v>116</v>
      </c>
      <c r="E111" s="500"/>
      <c r="F111" s="501">
        <f>E111*D111</f>
        <v>0</v>
      </c>
    </row>
    <row r="112" spans="1:6" s="238" customFormat="1" ht="14.25">
      <c r="A112" s="219"/>
      <c r="B112" s="220"/>
      <c r="C112" s="221"/>
      <c r="D112" s="221"/>
      <c r="E112" s="222"/>
      <c r="F112" s="222"/>
    </row>
    <row r="113" spans="1:6" s="238" customFormat="1" ht="76.5">
      <c r="A113" s="219" t="s">
        <v>115</v>
      </c>
      <c r="B113" s="220" t="s">
        <v>510</v>
      </c>
      <c r="C113" s="221"/>
      <c r="D113" s="221"/>
      <c r="E113" s="222"/>
      <c r="F113" s="222"/>
    </row>
    <row r="114" spans="1:6" s="238" customFormat="1" ht="14.25">
      <c r="A114" s="219" t="s">
        <v>92</v>
      </c>
      <c r="B114" s="220" t="s">
        <v>122</v>
      </c>
      <c r="C114" s="498" t="s">
        <v>110</v>
      </c>
      <c r="D114" s="504" t="s">
        <v>123</v>
      </c>
      <c r="E114" s="500"/>
      <c r="F114" s="501">
        <f>E114*D114</f>
        <v>0</v>
      </c>
    </row>
    <row r="115" spans="1:6" s="238" customFormat="1" ht="14.25">
      <c r="A115" s="219" t="s">
        <v>94</v>
      </c>
      <c r="B115" s="220" t="s">
        <v>124</v>
      </c>
      <c r="C115" s="498" t="s">
        <v>110</v>
      </c>
      <c r="D115" s="504" t="s">
        <v>125</v>
      </c>
      <c r="E115" s="500"/>
      <c r="F115" s="501">
        <f>E115*D115</f>
        <v>0</v>
      </c>
    </row>
    <row r="116" spans="1:6" s="238" customFormat="1" ht="18" customHeight="1">
      <c r="A116" s="223" t="s">
        <v>126</v>
      </c>
      <c r="B116" s="224" t="s">
        <v>127</v>
      </c>
      <c r="C116" s="498" t="s">
        <v>110</v>
      </c>
      <c r="D116" s="504" t="s">
        <v>29</v>
      </c>
      <c r="E116" s="500"/>
      <c r="F116" s="501">
        <f>E116*D116</f>
        <v>0</v>
      </c>
    </row>
    <row r="117" spans="1:6" s="238" customFormat="1" ht="14.25">
      <c r="A117" s="223" t="s">
        <v>128</v>
      </c>
      <c r="B117" s="224" t="s">
        <v>129</v>
      </c>
      <c r="C117" s="498" t="s">
        <v>110</v>
      </c>
      <c r="D117" s="504" t="s">
        <v>29</v>
      </c>
      <c r="E117" s="500"/>
      <c r="F117" s="501">
        <f>E117*D117</f>
        <v>0</v>
      </c>
    </row>
    <row r="118" spans="1:6" s="238" customFormat="1" ht="14.25">
      <c r="A118" s="223"/>
      <c r="B118" s="225"/>
      <c r="C118" s="226"/>
      <c r="D118" s="226"/>
      <c r="E118" s="484"/>
      <c r="F118" s="484"/>
    </row>
    <row r="119" spans="1:6" s="238" customFormat="1" ht="93" customHeight="1">
      <c r="A119" s="219" t="s">
        <v>116</v>
      </c>
      <c r="B119" s="220" t="s">
        <v>509</v>
      </c>
      <c r="C119" s="221"/>
      <c r="D119" s="221"/>
      <c r="E119" s="484"/>
      <c r="F119" s="484"/>
    </row>
    <row r="120" spans="1:6" s="238" customFormat="1" ht="14.25">
      <c r="A120" s="219" t="s">
        <v>92</v>
      </c>
      <c r="B120" s="220" t="s">
        <v>130</v>
      </c>
      <c r="C120" s="498" t="s">
        <v>110</v>
      </c>
      <c r="D120" s="504" t="s">
        <v>131</v>
      </c>
      <c r="E120" s="500"/>
      <c r="F120" s="501">
        <f>E120*D120</f>
        <v>0</v>
      </c>
    </row>
    <row r="121" spans="1:6" s="238" customFormat="1" ht="14.25">
      <c r="A121" s="219" t="s">
        <v>126</v>
      </c>
      <c r="B121" s="220" t="s">
        <v>132</v>
      </c>
      <c r="C121" s="498" t="s">
        <v>110</v>
      </c>
      <c r="D121" s="504" t="s">
        <v>123</v>
      </c>
      <c r="E121" s="500"/>
      <c r="F121" s="501">
        <f>E121*D121</f>
        <v>0</v>
      </c>
    </row>
    <row r="122" spans="1:6" s="238" customFormat="1" ht="14.25">
      <c r="A122" s="223"/>
      <c r="B122" s="225"/>
      <c r="C122" s="226"/>
      <c r="D122" s="226"/>
      <c r="E122" s="222"/>
      <c r="F122" s="222"/>
    </row>
    <row r="123" spans="1:6" s="238" customFormat="1" ht="36.75" customHeight="1">
      <c r="A123" s="248" t="s">
        <v>28</v>
      </c>
      <c r="B123" s="510" t="s">
        <v>519</v>
      </c>
      <c r="C123" s="226"/>
      <c r="D123" s="226"/>
      <c r="E123" s="222"/>
      <c r="F123" s="222"/>
    </row>
    <row r="124" spans="1:6" s="238" customFormat="1" ht="18.75" customHeight="1">
      <c r="A124" s="223" t="s">
        <v>92</v>
      </c>
      <c r="B124" s="227" t="s">
        <v>133</v>
      </c>
      <c r="C124" s="498" t="s">
        <v>421</v>
      </c>
      <c r="D124" s="499">
        <v>4</v>
      </c>
      <c r="E124" s="500"/>
      <c r="F124" s="501">
        <f>E124*D124</f>
        <v>0</v>
      </c>
    </row>
    <row r="125" spans="1:6" s="238" customFormat="1" ht="14.25">
      <c r="A125" s="223" t="s">
        <v>94</v>
      </c>
      <c r="B125" s="227" t="s">
        <v>134</v>
      </c>
      <c r="C125" s="498" t="s">
        <v>421</v>
      </c>
      <c r="D125" s="499">
        <v>1</v>
      </c>
      <c r="E125" s="500"/>
      <c r="F125" s="501">
        <f>E125*D125</f>
        <v>0</v>
      </c>
    </row>
    <row r="126" spans="1:6" s="238" customFormat="1" ht="25.5">
      <c r="A126" s="248" t="s">
        <v>126</v>
      </c>
      <c r="B126" s="228" t="s">
        <v>135</v>
      </c>
      <c r="C126" s="498" t="s">
        <v>421</v>
      </c>
      <c r="D126" s="499">
        <v>6</v>
      </c>
      <c r="E126" s="500"/>
      <c r="F126" s="501">
        <f>E126*D126</f>
        <v>0</v>
      </c>
    </row>
    <row r="127" spans="1:6" s="238" customFormat="1" ht="14.25">
      <c r="A127" s="223"/>
      <c r="B127" s="225"/>
      <c r="C127" s="226"/>
      <c r="D127" s="226"/>
      <c r="E127" s="484"/>
      <c r="F127" s="484"/>
    </row>
    <row r="128" spans="1:6" s="238" customFormat="1" ht="48.75" customHeight="1">
      <c r="A128" s="219" t="s">
        <v>29</v>
      </c>
      <c r="B128" s="220" t="s">
        <v>508</v>
      </c>
      <c r="C128" s="498" t="s">
        <v>421</v>
      </c>
      <c r="D128" s="499">
        <v>1</v>
      </c>
      <c r="E128" s="500"/>
      <c r="F128" s="501">
        <f>E128*D128</f>
        <v>0</v>
      </c>
    </row>
    <row r="129" spans="1:6" s="238" customFormat="1" ht="15">
      <c r="A129" s="219"/>
      <c r="B129" s="229"/>
      <c r="C129" s="226"/>
      <c r="D129" s="226"/>
      <c r="E129" s="484"/>
      <c r="F129" s="484"/>
    </row>
    <row r="130" spans="1:6" s="238" customFormat="1" ht="51">
      <c r="A130" s="219" t="s">
        <v>136</v>
      </c>
      <c r="B130" s="220" t="s">
        <v>507</v>
      </c>
      <c r="C130" s="498" t="s">
        <v>421</v>
      </c>
      <c r="D130" s="499">
        <v>6</v>
      </c>
      <c r="E130" s="500"/>
      <c r="F130" s="501">
        <f>E130*D130</f>
        <v>0</v>
      </c>
    </row>
    <row r="131" spans="1:6" s="238" customFormat="1" ht="15">
      <c r="A131" s="219"/>
      <c r="B131" s="229"/>
      <c r="C131" s="226"/>
      <c r="D131" s="226"/>
      <c r="E131" s="222"/>
      <c r="F131" s="482"/>
    </row>
    <row r="132" spans="1:6" s="238" customFormat="1" ht="114.75">
      <c r="A132" s="219" t="s">
        <v>137</v>
      </c>
      <c r="B132" s="230" t="s">
        <v>138</v>
      </c>
      <c r="C132" s="226"/>
      <c r="D132" s="226"/>
      <c r="E132" s="484"/>
      <c r="F132" s="484"/>
    </row>
    <row r="133" spans="1:6" s="238" customFormat="1" ht="14.25">
      <c r="A133" s="223" t="s">
        <v>92</v>
      </c>
      <c r="B133" s="230" t="s">
        <v>139</v>
      </c>
      <c r="C133" s="498" t="s">
        <v>110</v>
      </c>
      <c r="D133" s="504">
        <v>10</v>
      </c>
      <c r="E133" s="500"/>
      <c r="F133" s="501">
        <f>E133*D133</f>
        <v>0</v>
      </c>
    </row>
    <row r="134" spans="1:6" s="238" customFormat="1" ht="15">
      <c r="A134" s="219"/>
      <c r="B134" s="229"/>
      <c r="C134" s="226"/>
      <c r="D134" s="226"/>
      <c r="E134" s="222"/>
      <c r="F134" s="482"/>
    </row>
    <row r="135" spans="1:6" ht="76.5">
      <c r="A135" s="219" t="s">
        <v>79</v>
      </c>
      <c r="B135" s="230" t="s">
        <v>140</v>
      </c>
      <c r="C135" s="226"/>
      <c r="D135" s="226"/>
      <c r="E135" s="484"/>
      <c r="F135" s="484"/>
    </row>
    <row r="136" spans="1:6" ht="12.75">
      <c r="A136" s="223" t="s">
        <v>92</v>
      </c>
      <c r="B136" s="230" t="s">
        <v>139</v>
      </c>
      <c r="C136" s="498" t="s">
        <v>110</v>
      </c>
      <c r="D136" s="504">
        <v>8</v>
      </c>
      <c r="E136" s="500"/>
      <c r="F136" s="501">
        <f>E136*D136</f>
        <v>0</v>
      </c>
    </row>
    <row r="137" spans="1:6" ht="15">
      <c r="A137" s="231"/>
      <c r="B137" s="229"/>
      <c r="C137" s="232"/>
      <c r="D137" s="232"/>
      <c r="E137" s="233"/>
      <c r="F137" s="233"/>
    </row>
    <row r="138" spans="1:6" ht="25.5">
      <c r="A138" s="234">
        <v>14</v>
      </c>
      <c r="B138" s="230" t="s">
        <v>506</v>
      </c>
      <c r="C138" s="498" t="s">
        <v>421</v>
      </c>
      <c r="D138" s="499">
        <v>1</v>
      </c>
      <c r="E138" s="500"/>
      <c r="F138" s="501">
        <f>E138*D138</f>
        <v>0</v>
      </c>
    </row>
    <row r="139" spans="1:6" ht="12.75">
      <c r="A139" s="236"/>
      <c r="B139" s="220"/>
      <c r="C139" s="235"/>
      <c r="D139" s="221"/>
      <c r="E139" s="214"/>
      <c r="F139" s="478"/>
    </row>
    <row r="140" spans="1:6" s="345" customFormat="1" ht="12.75">
      <c r="A140" s="486"/>
      <c r="B140" s="487"/>
      <c r="C140" s="488"/>
      <c r="D140" s="489"/>
      <c r="E140" s="490" t="s">
        <v>141</v>
      </c>
      <c r="F140" s="503">
        <f>SUM(F110:F139)</f>
        <v>0</v>
      </c>
    </row>
    <row r="141" spans="1:6" s="345" customFormat="1" ht="12">
      <c r="A141" s="505"/>
      <c r="B141" s="506"/>
      <c r="C141" s="346"/>
      <c r="D141" s="346"/>
      <c r="E141" s="507"/>
      <c r="F141" s="507"/>
    </row>
    <row r="142" spans="1:6" s="345" customFormat="1" ht="15">
      <c r="A142" s="493"/>
      <c r="B142" s="494" t="s">
        <v>142</v>
      </c>
      <c r="C142" s="495"/>
      <c r="D142" s="495"/>
      <c r="E142" s="496"/>
      <c r="F142" s="497"/>
    </row>
    <row r="143" spans="1:6" ht="12.75">
      <c r="A143" s="219"/>
      <c r="B143" s="209"/>
      <c r="C143" s="235"/>
      <c r="D143" s="221"/>
      <c r="E143" s="214"/>
      <c r="F143" s="214"/>
    </row>
    <row r="144" spans="1:6" ht="25.5">
      <c r="A144" s="237">
        <v>1</v>
      </c>
      <c r="B144" s="220" t="s">
        <v>505</v>
      </c>
      <c r="C144" s="498" t="s">
        <v>421</v>
      </c>
      <c r="D144" s="499">
        <v>1</v>
      </c>
      <c r="E144" s="500"/>
      <c r="F144" s="501">
        <f>D144*E144</f>
        <v>0</v>
      </c>
    </row>
    <row r="145" spans="1:6" ht="15">
      <c r="A145" s="239"/>
      <c r="B145" s="240"/>
      <c r="C145" s="185"/>
      <c r="D145" s="186"/>
      <c r="E145" s="241"/>
      <c r="F145" s="241"/>
    </row>
    <row r="146" spans="1:6" ht="25.5">
      <c r="A146" s="236">
        <v>2</v>
      </c>
      <c r="B146" s="220" t="s">
        <v>504</v>
      </c>
      <c r="C146" s="498" t="s">
        <v>421</v>
      </c>
      <c r="D146" s="499">
        <v>1</v>
      </c>
      <c r="E146" s="500"/>
      <c r="F146" s="501">
        <f>D146*E146</f>
        <v>0</v>
      </c>
    </row>
    <row r="147" spans="1:6" ht="15">
      <c r="A147" s="239"/>
      <c r="B147" s="240"/>
      <c r="C147" s="185"/>
      <c r="D147" s="186"/>
      <c r="E147" s="241"/>
      <c r="F147" s="241"/>
    </row>
    <row r="148" spans="1:6" ht="25.5">
      <c r="A148" s="236">
        <v>3</v>
      </c>
      <c r="B148" s="220" t="s">
        <v>503</v>
      </c>
      <c r="C148" s="498" t="s">
        <v>421</v>
      </c>
      <c r="D148" s="499" t="s">
        <v>115</v>
      </c>
      <c r="E148" s="500"/>
      <c r="F148" s="501">
        <f>D148*E148</f>
        <v>0</v>
      </c>
    </row>
    <row r="149" spans="1:6" ht="15">
      <c r="A149" s="239"/>
      <c r="B149" s="240"/>
      <c r="C149" s="185"/>
      <c r="D149" s="186"/>
      <c r="E149" s="241"/>
      <c r="F149" s="241"/>
    </row>
    <row r="150" spans="1:6" ht="25.5">
      <c r="A150" s="236">
        <v>4</v>
      </c>
      <c r="B150" s="220" t="s">
        <v>502</v>
      </c>
      <c r="C150" s="498" t="s">
        <v>421</v>
      </c>
      <c r="D150" s="499" t="s">
        <v>91</v>
      </c>
      <c r="E150" s="500"/>
      <c r="F150" s="501">
        <f>D150*E150</f>
        <v>0</v>
      </c>
    </row>
    <row r="151" spans="1:6" ht="15">
      <c r="A151" s="239"/>
      <c r="B151" s="240"/>
      <c r="C151" s="185"/>
      <c r="D151" s="186"/>
      <c r="E151" s="241"/>
      <c r="F151" s="241"/>
    </row>
    <row r="152" spans="1:6" ht="25.5">
      <c r="A152" s="236">
        <v>5</v>
      </c>
      <c r="B152" s="220" t="s">
        <v>501</v>
      </c>
      <c r="C152" s="498" t="s">
        <v>421</v>
      </c>
      <c r="D152" s="499" t="s">
        <v>116</v>
      </c>
      <c r="E152" s="500"/>
      <c r="F152" s="501">
        <f>D152*E152</f>
        <v>0</v>
      </c>
    </row>
    <row r="153" spans="1:6" ht="15">
      <c r="A153" s="239"/>
      <c r="B153" s="240"/>
      <c r="C153" s="185"/>
      <c r="D153" s="186"/>
      <c r="E153" s="241"/>
      <c r="F153" s="241"/>
    </row>
    <row r="154" spans="1:6" ht="25.5">
      <c r="A154" s="236">
        <v>6</v>
      </c>
      <c r="B154" s="220" t="s">
        <v>500</v>
      </c>
      <c r="C154" s="498" t="s">
        <v>421</v>
      </c>
      <c r="D154" s="499">
        <v>1</v>
      </c>
      <c r="E154" s="500"/>
      <c r="F154" s="501">
        <f>D154*E154</f>
        <v>0</v>
      </c>
    </row>
    <row r="155" spans="1:6" ht="15">
      <c r="A155" s="239"/>
      <c r="B155" s="240"/>
      <c r="C155" s="185"/>
      <c r="D155" s="186"/>
      <c r="E155" s="242"/>
      <c r="F155" s="242"/>
    </row>
    <row r="156" spans="1:6" ht="25.5">
      <c r="A156" s="236">
        <v>7</v>
      </c>
      <c r="B156" s="220" t="s">
        <v>499</v>
      </c>
      <c r="C156" s="498" t="s">
        <v>421</v>
      </c>
      <c r="D156" s="499">
        <v>1</v>
      </c>
      <c r="E156" s="500"/>
      <c r="F156" s="501">
        <f>D156*E156</f>
        <v>0</v>
      </c>
    </row>
    <row r="157" spans="1:6" ht="15">
      <c r="A157" s="239"/>
      <c r="B157" s="240"/>
      <c r="C157" s="185"/>
      <c r="D157" s="186"/>
      <c r="E157" s="241"/>
      <c r="F157" s="241"/>
    </row>
    <row r="158" spans="1:6" ht="25.5">
      <c r="A158" s="236">
        <v>8</v>
      </c>
      <c r="B158" s="220" t="s">
        <v>498</v>
      </c>
      <c r="C158" s="498" t="s">
        <v>110</v>
      </c>
      <c r="D158" s="504">
        <v>20</v>
      </c>
      <c r="E158" s="500"/>
      <c r="F158" s="501">
        <f>D158*E158</f>
        <v>0</v>
      </c>
    </row>
    <row r="159" spans="1:6" ht="15">
      <c r="A159" s="239"/>
      <c r="B159" s="240"/>
      <c r="C159" s="185"/>
      <c r="D159" s="511"/>
      <c r="E159" s="241"/>
      <c r="F159" s="241"/>
    </row>
    <row r="160" spans="1:6" ht="25.5">
      <c r="A160" s="236">
        <v>9</v>
      </c>
      <c r="B160" s="220" t="s">
        <v>497</v>
      </c>
      <c r="C160" s="498" t="s">
        <v>110</v>
      </c>
      <c r="D160" s="504">
        <v>20</v>
      </c>
      <c r="E160" s="500"/>
      <c r="F160" s="501">
        <f>D160*E160</f>
        <v>0</v>
      </c>
    </row>
    <row r="161" spans="1:6" ht="15">
      <c r="A161" s="239"/>
      <c r="B161" s="240"/>
      <c r="C161" s="185"/>
      <c r="D161" s="511"/>
      <c r="E161" s="241"/>
      <c r="F161" s="241"/>
    </row>
    <row r="162" spans="1:6" ht="25.5">
      <c r="A162" s="236">
        <v>10</v>
      </c>
      <c r="B162" s="220" t="s">
        <v>496</v>
      </c>
      <c r="C162" s="498" t="s">
        <v>110</v>
      </c>
      <c r="D162" s="504">
        <v>100</v>
      </c>
      <c r="E162" s="500"/>
      <c r="F162" s="501">
        <f>D162*E162</f>
        <v>0</v>
      </c>
    </row>
    <row r="163" spans="1:6" ht="15">
      <c r="A163" s="239"/>
      <c r="B163" s="240"/>
      <c r="C163" s="185"/>
      <c r="D163" s="186"/>
      <c r="E163" s="241"/>
      <c r="F163" s="241"/>
    </row>
    <row r="164" spans="1:6" ht="52.5" customHeight="1">
      <c r="A164" s="236">
        <v>11</v>
      </c>
      <c r="B164" s="220" t="s">
        <v>802</v>
      </c>
      <c r="C164" s="498" t="s">
        <v>70</v>
      </c>
      <c r="D164" s="499">
        <v>1</v>
      </c>
      <c r="E164" s="500"/>
      <c r="F164" s="501">
        <f>D164*E164</f>
        <v>0</v>
      </c>
    </row>
    <row r="165" spans="1:6" ht="15">
      <c r="A165" s="239"/>
      <c r="B165" s="240"/>
      <c r="C165" s="185"/>
      <c r="D165" s="186"/>
      <c r="E165" s="241"/>
      <c r="F165" s="241"/>
    </row>
    <row r="166" spans="1:6" ht="25.5">
      <c r="A166" s="236">
        <v>12</v>
      </c>
      <c r="B166" s="220" t="s">
        <v>495</v>
      </c>
      <c r="C166" s="498" t="s">
        <v>421</v>
      </c>
      <c r="D166" s="499">
        <v>1</v>
      </c>
      <c r="E166" s="500"/>
      <c r="F166" s="501">
        <f>D166*E166</f>
        <v>0</v>
      </c>
    </row>
    <row r="167" spans="1:6" ht="15">
      <c r="A167" s="239"/>
      <c r="B167" s="240"/>
      <c r="C167" s="185"/>
      <c r="D167" s="186"/>
      <c r="E167" s="241"/>
      <c r="F167" s="241"/>
    </row>
    <row r="168" spans="1:6" ht="25.5">
      <c r="A168" s="236">
        <v>13</v>
      </c>
      <c r="B168" s="220" t="s">
        <v>494</v>
      </c>
      <c r="C168" s="498" t="s">
        <v>421</v>
      </c>
      <c r="D168" s="499">
        <v>1</v>
      </c>
      <c r="E168" s="500"/>
      <c r="F168" s="501">
        <f>D168*E168</f>
        <v>0</v>
      </c>
    </row>
    <row r="169" spans="1:6" ht="15">
      <c r="A169" s="239"/>
      <c r="B169" s="240"/>
      <c r="C169" s="185"/>
      <c r="D169" s="186"/>
      <c r="E169" s="241"/>
      <c r="F169" s="241"/>
    </row>
    <row r="170" spans="1:6" ht="25.5">
      <c r="A170" s="236">
        <v>14</v>
      </c>
      <c r="B170" s="220" t="s">
        <v>493</v>
      </c>
      <c r="C170" s="498" t="s">
        <v>421</v>
      </c>
      <c r="D170" s="499">
        <v>1</v>
      </c>
      <c r="E170" s="500"/>
      <c r="F170" s="501">
        <f>D170*E170</f>
        <v>0</v>
      </c>
    </row>
    <row r="171" spans="1:6" ht="12.75">
      <c r="A171" s="236"/>
      <c r="B171" s="220"/>
      <c r="C171" s="235"/>
      <c r="D171" s="221"/>
      <c r="E171" s="214"/>
      <c r="F171" s="214"/>
    </row>
    <row r="172" spans="1:6" ht="51">
      <c r="A172" s="236">
        <v>15</v>
      </c>
      <c r="B172" s="220" t="s">
        <v>492</v>
      </c>
      <c r="C172" s="498" t="s">
        <v>70</v>
      </c>
      <c r="D172" s="504" t="s">
        <v>91</v>
      </c>
      <c r="E172" s="500"/>
      <c r="F172" s="501">
        <f>D172*E172</f>
        <v>0</v>
      </c>
    </row>
    <row r="173" spans="1:6" ht="14.25">
      <c r="A173" s="236"/>
      <c r="B173" s="220"/>
      <c r="C173" s="235"/>
      <c r="D173" s="221"/>
      <c r="E173" s="214"/>
      <c r="F173" s="241"/>
    </row>
    <row r="174" spans="1:6" ht="38.25">
      <c r="A174" s="236">
        <v>16</v>
      </c>
      <c r="B174" s="220" t="s">
        <v>491</v>
      </c>
      <c r="C174" s="498" t="s">
        <v>70</v>
      </c>
      <c r="D174" s="499" t="s">
        <v>91</v>
      </c>
      <c r="E174" s="500"/>
      <c r="F174" s="501">
        <f>D174*E174</f>
        <v>0</v>
      </c>
    </row>
    <row r="175" spans="1:6" ht="12.75">
      <c r="A175" s="236"/>
      <c r="B175" s="220"/>
      <c r="C175" s="235"/>
      <c r="D175" s="221"/>
      <c r="E175" s="214"/>
      <c r="F175" s="478"/>
    </row>
    <row r="176" spans="1:6" ht="31.5" customHeight="1">
      <c r="A176" s="236">
        <v>17</v>
      </c>
      <c r="B176" s="220" t="s">
        <v>825</v>
      </c>
      <c r="C176" s="498" t="s">
        <v>70</v>
      </c>
      <c r="D176" s="499" t="s">
        <v>91</v>
      </c>
      <c r="E176" s="500"/>
      <c r="F176" s="501">
        <f>D176*E176</f>
        <v>0</v>
      </c>
    </row>
    <row r="177" spans="1:6" ht="12.75">
      <c r="A177" s="236"/>
      <c r="B177" s="220"/>
      <c r="C177" s="235"/>
      <c r="D177" s="221"/>
      <c r="E177" s="214"/>
      <c r="F177" s="478"/>
    </row>
    <row r="178" spans="1:6" s="345" customFormat="1" ht="12.75">
      <c r="A178" s="486"/>
      <c r="B178" s="512"/>
      <c r="C178" s="488"/>
      <c r="D178" s="489"/>
      <c r="E178" s="490" t="s">
        <v>143</v>
      </c>
      <c r="F178" s="503">
        <f>SUM(F144:F177)</f>
        <v>0</v>
      </c>
    </row>
    <row r="179" spans="5:6" ht="12">
      <c r="E179" s="207"/>
      <c r="F179" s="207"/>
    </row>
    <row r="180" spans="5:6" ht="12">
      <c r="E180" s="207"/>
      <c r="F180" s="207"/>
    </row>
    <row r="181" spans="1:6" ht="13.5">
      <c r="A181" s="243" t="s">
        <v>19</v>
      </c>
      <c r="B181" s="244"/>
      <c r="C181" s="245"/>
      <c r="D181" s="245"/>
      <c r="E181" s="246"/>
      <c r="F181" s="246"/>
    </row>
    <row r="182" spans="1:6" ht="14.25">
      <c r="A182" s="247"/>
      <c r="B182" s="247" t="s">
        <v>90</v>
      </c>
      <c r="C182" s="245"/>
      <c r="D182" s="245"/>
      <c r="E182" s="246"/>
      <c r="F182" s="485">
        <f>F73</f>
        <v>0</v>
      </c>
    </row>
    <row r="183" spans="1:6" ht="14.25">
      <c r="A183" s="247"/>
      <c r="B183" s="247" t="s">
        <v>107</v>
      </c>
      <c r="C183" s="245"/>
      <c r="D183" s="245"/>
      <c r="E183" s="246"/>
      <c r="F183" s="485">
        <f>F83</f>
        <v>0</v>
      </c>
    </row>
    <row r="184" spans="1:6" ht="14.25">
      <c r="A184" s="247"/>
      <c r="B184" s="247" t="s">
        <v>114</v>
      </c>
      <c r="C184" s="245"/>
      <c r="D184" s="245"/>
      <c r="E184" s="246"/>
      <c r="F184" s="485">
        <f>F106</f>
        <v>0</v>
      </c>
    </row>
    <row r="185" spans="1:6" ht="14.25">
      <c r="A185" s="247"/>
      <c r="B185" s="247" t="s">
        <v>121</v>
      </c>
      <c r="C185" s="245"/>
      <c r="D185" s="245"/>
      <c r="E185" s="246"/>
      <c r="F185" s="485">
        <f>F140</f>
        <v>0</v>
      </c>
    </row>
    <row r="186" spans="1:6" ht="14.25">
      <c r="A186" s="247"/>
      <c r="B186" s="247" t="s">
        <v>394</v>
      </c>
      <c r="C186" s="245"/>
      <c r="D186" s="245"/>
      <c r="E186" s="246"/>
      <c r="F186" s="485">
        <f>F178</f>
        <v>0</v>
      </c>
    </row>
    <row r="187" spans="1:6" ht="12.75">
      <c r="A187" s="248"/>
      <c r="B187" s="249"/>
      <c r="C187" s="226"/>
      <c r="D187" s="204"/>
      <c r="E187" s="222"/>
      <c r="F187" s="222"/>
    </row>
    <row r="188" spans="1:6" ht="13.5">
      <c r="A188" s="250"/>
      <c r="B188" s="251" t="s">
        <v>8</v>
      </c>
      <c r="C188" s="252"/>
      <c r="D188" s="252"/>
      <c r="E188" s="253"/>
      <c r="F188" s="254">
        <f>SUM(F182:F186)</f>
        <v>0</v>
      </c>
    </row>
    <row r="189" spans="1:6" ht="12.75">
      <c r="A189" s="248"/>
      <c r="B189" s="249"/>
      <c r="C189" s="226"/>
      <c r="D189" s="204"/>
      <c r="E189" s="222"/>
      <c r="F189" s="222"/>
    </row>
    <row r="190" spans="1:6" ht="12.75">
      <c r="A190" s="248"/>
      <c r="B190" s="249"/>
      <c r="C190" s="226"/>
      <c r="D190" s="204"/>
      <c r="E190" s="222"/>
      <c r="F190" s="222"/>
    </row>
    <row r="191" spans="1:6" ht="12.75">
      <c r="A191" s="248"/>
      <c r="B191" s="249"/>
      <c r="C191" s="226"/>
      <c r="D191" s="255"/>
      <c r="E191" s="222"/>
      <c r="F191" s="222"/>
    </row>
    <row r="192" spans="1:6" ht="12.75">
      <c r="A192" s="248"/>
      <c r="B192" s="249"/>
      <c r="C192" s="226"/>
      <c r="D192" s="204"/>
      <c r="E192" s="222"/>
      <c r="F192" s="222"/>
    </row>
    <row r="193" spans="1:6" ht="12.75">
      <c r="A193" s="248"/>
      <c r="B193" s="249"/>
      <c r="C193" s="226"/>
      <c r="D193" s="204"/>
      <c r="E193" s="222"/>
      <c r="F193" s="222"/>
    </row>
    <row r="194" spans="1:6" ht="12.75">
      <c r="A194" s="248"/>
      <c r="B194" s="249"/>
      <c r="C194" s="226"/>
      <c r="D194" s="204"/>
      <c r="E194" s="222"/>
      <c r="F194" s="222"/>
    </row>
    <row r="195" spans="1:6" ht="12.75">
      <c r="A195" s="248"/>
      <c r="B195" s="249"/>
      <c r="C195" s="255"/>
      <c r="D195" s="204"/>
      <c r="E195" s="222"/>
      <c r="F195" s="222"/>
    </row>
    <row r="196" spans="5:6" ht="12">
      <c r="E196" s="207"/>
      <c r="F196" s="207"/>
    </row>
    <row r="197" spans="5:6" ht="12">
      <c r="E197" s="207"/>
      <c r="F197" s="207"/>
    </row>
    <row r="198" spans="5:6" ht="12">
      <c r="E198" s="207"/>
      <c r="F198" s="207"/>
    </row>
    <row r="199" spans="5:6" ht="12">
      <c r="E199" s="207"/>
      <c r="F199" s="207"/>
    </row>
    <row r="200" spans="5:6" ht="12">
      <c r="E200" s="207"/>
      <c r="F200" s="207"/>
    </row>
    <row r="201" spans="5:6" ht="12">
      <c r="E201" s="207"/>
      <c r="F201" s="207"/>
    </row>
    <row r="202" spans="5:6" ht="12">
      <c r="E202" s="207"/>
      <c r="F202" s="207"/>
    </row>
    <row r="203" spans="5:6" ht="12">
      <c r="E203" s="207"/>
      <c r="F203" s="207"/>
    </row>
    <row r="204" spans="5:6" ht="12">
      <c r="E204" s="207"/>
      <c r="F204" s="207"/>
    </row>
    <row r="205" spans="5:6" ht="12">
      <c r="E205" s="207"/>
      <c r="F205" s="207"/>
    </row>
    <row r="206" spans="5:6" ht="12">
      <c r="E206" s="207"/>
      <c r="F206" s="207"/>
    </row>
    <row r="207" spans="5:6" ht="12">
      <c r="E207" s="207"/>
      <c r="F207" s="207"/>
    </row>
    <row r="208" spans="5:6" ht="12">
      <c r="E208" s="207"/>
      <c r="F208" s="207"/>
    </row>
    <row r="209" spans="5:6" ht="12">
      <c r="E209" s="207"/>
      <c r="F209" s="207"/>
    </row>
    <row r="210" spans="5:6" ht="12">
      <c r="E210" s="207"/>
      <c r="F210" s="207"/>
    </row>
    <row r="211" spans="5:6" ht="12">
      <c r="E211" s="207"/>
      <c r="F211" s="207"/>
    </row>
    <row r="212" spans="5:6" ht="12">
      <c r="E212" s="207"/>
      <c r="F212" s="207"/>
    </row>
    <row r="213" spans="5:6" ht="12">
      <c r="E213" s="207"/>
      <c r="F213" s="207"/>
    </row>
    <row r="214" spans="5:6" ht="12">
      <c r="E214" s="207"/>
      <c r="F214" s="207"/>
    </row>
    <row r="215" spans="5:6" ht="12">
      <c r="E215" s="207"/>
      <c r="F215" s="207"/>
    </row>
    <row r="216" spans="5:6" ht="12">
      <c r="E216" s="207"/>
      <c r="F216" s="207"/>
    </row>
    <row r="217" spans="5:6" ht="12">
      <c r="E217" s="207"/>
      <c r="F217" s="207"/>
    </row>
    <row r="218" spans="5:6" ht="12">
      <c r="E218" s="207"/>
      <c r="F218" s="207"/>
    </row>
    <row r="219" spans="5:6" ht="12">
      <c r="E219" s="207"/>
      <c r="F219" s="207"/>
    </row>
    <row r="220" spans="5:6" ht="12">
      <c r="E220" s="207"/>
      <c r="F220" s="207"/>
    </row>
    <row r="221" spans="5:6" ht="12">
      <c r="E221" s="207"/>
      <c r="F221" s="207"/>
    </row>
    <row r="222" spans="5:6" ht="12">
      <c r="E222" s="207"/>
      <c r="F222" s="207"/>
    </row>
    <row r="223" spans="5:6" ht="12">
      <c r="E223" s="207"/>
      <c r="F223" s="207"/>
    </row>
    <row r="224" spans="5:6" ht="12">
      <c r="E224" s="207"/>
      <c r="F224" s="207"/>
    </row>
    <row r="225" spans="5:6" ht="12">
      <c r="E225" s="207"/>
      <c r="F225" s="207"/>
    </row>
    <row r="226" spans="5:6" ht="12">
      <c r="E226" s="207"/>
      <c r="F226" s="207"/>
    </row>
    <row r="227" spans="5:6" ht="12">
      <c r="E227" s="207"/>
      <c r="F227" s="207"/>
    </row>
    <row r="228" spans="5:6" ht="12">
      <c r="E228" s="207"/>
      <c r="F228" s="207"/>
    </row>
    <row r="229" spans="5:6" ht="12">
      <c r="E229" s="207"/>
      <c r="F229" s="207"/>
    </row>
    <row r="230" spans="5:6" ht="12">
      <c r="E230" s="207"/>
      <c r="F230" s="207"/>
    </row>
    <row r="231" spans="5:6" ht="12">
      <c r="E231" s="207"/>
      <c r="F231" s="207"/>
    </row>
    <row r="232" spans="5:6" ht="12">
      <c r="E232" s="207"/>
      <c r="F232" s="207"/>
    </row>
    <row r="233" spans="5:6" ht="12">
      <c r="E233" s="207"/>
      <c r="F233" s="207"/>
    </row>
    <row r="234" spans="5:6" ht="12">
      <c r="E234" s="207"/>
      <c r="F234" s="207"/>
    </row>
    <row r="235" spans="5:6" ht="12">
      <c r="E235" s="207"/>
      <c r="F235" s="207"/>
    </row>
    <row r="236" spans="5:6" ht="12">
      <c r="E236" s="207"/>
      <c r="F236" s="207"/>
    </row>
    <row r="237" spans="5:6" ht="12">
      <c r="E237" s="207"/>
      <c r="F237" s="207"/>
    </row>
    <row r="238" spans="5:6" ht="12">
      <c r="E238" s="207"/>
      <c r="F238" s="207"/>
    </row>
    <row r="239" spans="5:6" ht="12">
      <c r="E239" s="207"/>
      <c r="F239" s="207"/>
    </row>
    <row r="240" spans="5:6" ht="12">
      <c r="E240" s="207"/>
      <c r="F240" s="207"/>
    </row>
    <row r="241" spans="5:6" ht="12">
      <c r="E241" s="207"/>
      <c r="F241" s="207"/>
    </row>
    <row r="242" spans="5:6" ht="12">
      <c r="E242" s="207"/>
      <c r="F242" s="207"/>
    </row>
    <row r="243" spans="5:6" ht="12">
      <c r="E243" s="207"/>
      <c r="F243" s="207"/>
    </row>
    <row r="244" spans="5:6" ht="12">
      <c r="E244" s="207"/>
      <c r="F244" s="207"/>
    </row>
    <row r="245" spans="5:6" ht="12">
      <c r="E245" s="207"/>
      <c r="F245" s="207"/>
    </row>
    <row r="246" spans="5:6" ht="12">
      <c r="E246" s="207"/>
      <c r="F246" s="207"/>
    </row>
    <row r="247" spans="5:6" ht="12">
      <c r="E247" s="207"/>
      <c r="F247" s="207"/>
    </row>
    <row r="248" spans="5:6" ht="12">
      <c r="E248" s="207"/>
      <c r="F248" s="207"/>
    </row>
    <row r="249" spans="5:6" ht="12">
      <c r="E249" s="207"/>
      <c r="F249" s="207"/>
    </row>
    <row r="250" spans="5:6" ht="12">
      <c r="E250" s="207"/>
      <c r="F250" s="207"/>
    </row>
    <row r="251" spans="5:6" ht="12">
      <c r="E251" s="207"/>
      <c r="F251" s="207"/>
    </row>
    <row r="252" spans="5:6" ht="12">
      <c r="E252" s="207"/>
      <c r="F252" s="207"/>
    </row>
    <row r="253" spans="5:6" ht="12">
      <c r="E253" s="207"/>
      <c r="F253" s="207"/>
    </row>
    <row r="254" spans="5:6" ht="12">
      <c r="E254" s="207"/>
      <c r="F254" s="207"/>
    </row>
    <row r="255" spans="5:6" ht="12">
      <c r="E255" s="207"/>
      <c r="F255" s="207"/>
    </row>
    <row r="256" spans="5:6" ht="12">
      <c r="E256" s="207"/>
      <c r="F256" s="207"/>
    </row>
    <row r="257" spans="5:6" ht="12">
      <c r="E257" s="207"/>
      <c r="F257" s="207"/>
    </row>
    <row r="258" spans="5:6" ht="12">
      <c r="E258" s="207"/>
      <c r="F258" s="207"/>
    </row>
    <row r="259" spans="5:6" ht="12">
      <c r="E259" s="207"/>
      <c r="F259" s="207"/>
    </row>
    <row r="260" spans="5:6" ht="12">
      <c r="E260" s="207"/>
      <c r="F260" s="207"/>
    </row>
    <row r="261" spans="5:6" ht="12">
      <c r="E261" s="207"/>
      <c r="F261" s="207"/>
    </row>
    <row r="262" spans="5:6" ht="12">
      <c r="E262" s="207"/>
      <c r="F262" s="207"/>
    </row>
    <row r="263" spans="5:6" ht="12">
      <c r="E263" s="207"/>
      <c r="F263" s="207"/>
    </row>
    <row r="264" spans="5:6" ht="12">
      <c r="E264" s="207"/>
      <c r="F264" s="207"/>
    </row>
    <row r="265" spans="5:6" ht="12">
      <c r="E265" s="207"/>
      <c r="F265" s="207"/>
    </row>
    <row r="266" spans="5:6" ht="12">
      <c r="E266" s="207"/>
      <c r="F266" s="207"/>
    </row>
    <row r="267" spans="5:6" ht="12">
      <c r="E267" s="207"/>
      <c r="F267" s="207"/>
    </row>
    <row r="268" spans="5:6" ht="12">
      <c r="E268" s="207"/>
      <c r="F268" s="207"/>
    </row>
    <row r="269" spans="5:6" ht="12">
      <c r="E269" s="207"/>
      <c r="F269" s="207"/>
    </row>
    <row r="270" spans="5:6" ht="12">
      <c r="E270" s="207"/>
      <c r="F270" s="207"/>
    </row>
    <row r="271" spans="5:6" ht="12">
      <c r="E271" s="207"/>
      <c r="F271" s="207"/>
    </row>
    <row r="272" spans="5:6" ht="12">
      <c r="E272" s="207"/>
      <c r="F272" s="207"/>
    </row>
    <row r="273" spans="5:6" ht="12">
      <c r="E273" s="207"/>
      <c r="F273" s="207"/>
    </row>
    <row r="274" spans="5:6" ht="12">
      <c r="E274" s="207"/>
      <c r="F274" s="207"/>
    </row>
    <row r="275" spans="5:6" ht="12">
      <c r="E275" s="207"/>
      <c r="F275" s="207"/>
    </row>
    <row r="276" spans="5:6" ht="12">
      <c r="E276" s="207"/>
      <c r="F276" s="207"/>
    </row>
    <row r="277" spans="5:6" ht="12">
      <c r="E277" s="207"/>
      <c r="F277" s="207"/>
    </row>
    <row r="278" spans="5:6" ht="12">
      <c r="E278" s="207"/>
      <c r="F278" s="207"/>
    </row>
    <row r="279" spans="5:6" ht="12">
      <c r="E279" s="207"/>
      <c r="F279" s="207"/>
    </row>
    <row r="280" spans="5:6" ht="12">
      <c r="E280" s="207"/>
      <c r="F280" s="207"/>
    </row>
    <row r="281" spans="5:6" ht="12">
      <c r="E281" s="207"/>
      <c r="F281" s="207"/>
    </row>
    <row r="282" spans="5:6" ht="12">
      <c r="E282" s="207"/>
      <c r="F282" s="207"/>
    </row>
    <row r="283" spans="5:6" ht="12">
      <c r="E283" s="207"/>
      <c r="F283" s="207"/>
    </row>
    <row r="284" spans="5:6" ht="12">
      <c r="E284" s="207"/>
      <c r="F284" s="207"/>
    </row>
    <row r="285" spans="5:6" ht="12">
      <c r="E285" s="207"/>
      <c r="F285" s="207"/>
    </row>
    <row r="286" spans="5:6" ht="12">
      <c r="E286" s="207"/>
      <c r="F286" s="207"/>
    </row>
    <row r="287" spans="5:6" ht="12">
      <c r="E287" s="207"/>
      <c r="F287" s="207"/>
    </row>
    <row r="288" spans="5:6" ht="12">
      <c r="E288" s="207"/>
      <c r="F288" s="207"/>
    </row>
    <row r="289" spans="5:6" ht="12">
      <c r="E289" s="207"/>
      <c r="F289" s="207"/>
    </row>
    <row r="290" spans="5:6" ht="12">
      <c r="E290" s="207"/>
      <c r="F290" s="207"/>
    </row>
    <row r="291" spans="5:6" ht="12">
      <c r="E291" s="207"/>
      <c r="F291" s="207"/>
    </row>
    <row r="292" spans="5:6" ht="12">
      <c r="E292" s="207"/>
      <c r="F292" s="207"/>
    </row>
    <row r="293" spans="5:6" ht="12">
      <c r="E293" s="207"/>
      <c r="F293" s="207"/>
    </row>
    <row r="294" spans="5:6" ht="12">
      <c r="E294" s="207"/>
      <c r="F294" s="207"/>
    </row>
    <row r="295" spans="5:6" ht="12">
      <c r="E295" s="207"/>
      <c r="F295" s="207"/>
    </row>
    <row r="296" spans="5:6" ht="12">
      <c r="E296" s="207"/>
      <c r="F296" s="207"/>
    </row>
    <row r="297" spans="5:6" ht="12">
      <c r="E297" s="207"/>
      <c r="F297" s="207"/>
    </row>
    <row r="298" spans="5:6" ht="12">
      <c r="E298" s="207"/>
      <c r="F298" s="207"/>
    </row>
    <row r="299" spans="5:6" ht="12">
      <c r="E299" s="207"/>
      <c r="F299" s="207"/>
    </row>
    <row r="300" spans="5:6" ht="12">
      <c r="E300" s="207"/>
      <c r="F300" s="207"/>
    </row>
    <row r="301" spans="5:6" ht="12">
      <c r="E301" s="207"/>
      <c r="F301" s="207"/>
    </row>
    <row r="302" spans="5:6" ht="12">
      <c r="E302" s="207"/>
      <c r="F302" s="207"/>
    </row>
    <row r="303" spans="5:6" ht="12">
      <c r="E303" s="207"/>
      <c r="F303" s="207"/>
    </row>
    <row r="304" spans="5:6" ht="12">
      <c r="E304" s="207"/>
      <c r="F304" s="207"/>
    </row>
    <row r="305" spans="5:6" ht="12">
      <c r="E305" s="207"/>
      <c r="F305" s="207"/>
    </row>
    <row r="306" spans="5:6" ht="12">
      <c r="E306" s="207"/>
      <c r="F306" s="207"/>
    </row>
    <row r="307" spans="5:6" ht="12">
      <c r="E307" s="207"/>
      <c r="F307" s="207"/>
    </row>
    <row r="308" spans="5:6" ht="12">
      <c r="E308" s="207"/>
      <c r="F308" s="207"/>
    </row>
    <row r="309" spans="5:6" ht="12">
      <c r="E309" s="207"/>
      <c r="F309" s="207"/>
    </row>
    <row r="310" spans="5:6" ht="12">
      <c r="E310" s="207"/>
      <c r="F310" s="207"/>
    </row>
    <row r="311" spans="5:6" ht="12">
      <c r="E311" s="207"/>
      <c r="F311" s="207"/>
    </row>
    <row r="312" spans="5:6" ht="12">
      <c r="E312" s="207"/>
      <c r="F312" s="207"/>
    </row>
    <row r="313" spans="5:6" ht="12">
      <c r="E313" s="207"/>
      <c r="F313" s="207"/>
    </row>
    <row r="314" spans="5:6" ht="12">
      <c r="E314" s="207"/>
      <c r="F314" s="207"/>
    </row>
    <row r="315" spans="5:6" ht="12">
      <c r="E315" s="207"/>
      <c r="F315" s="207"/>
    </row>
    <row r="316" spans="5:6" ht="12">
      <c r="E316" s="207"/>
      <c r="F316" s="207"/>
    </row>
    <row r="317" spans="5:6" ht="12">
      <c r="E317" s="207"/>
      <c r="F317" s="207"/>
    </row>
    <row r="318" spans="5:6" ht="12">
      <c r="E318" s="207"/>
      <c r="F318" s="207"/>
    </row>
    <row r="319" spans="5:6" ht="12">
      <c r="E319" s="207"/>
      <c r="F319" s="207"/>
    </row>
    <row r="320" spans="5:6" ht="12">
      <c r="E320" s="207"/>
      <c r="F320" s="207"/>
    </row>
    <row r="321" spans="5:6" ht="12">
      <c r="E321" s="207"/>
      <c r="F321" s="207"/>
    </row>
    <row r="322" spans="5:6" ht="12">
      <c r="E322" s="207"/>
      <c r="F322" s="207"/>
    </row>
    <row r="323" spans="5:6" ht="12">
      <c r="E323" s="207"/>
      <c r="F323" s="207"/>
    </row>
    <row r="324" spans="5:6" ht="12">
      <c r="E324" s="207"/>
      <c r="F324" s="207"/>
    </row>
    <row r="325" spans="5:6" ht="12">
      <c r="E325" s="207"/>
      <c r="F325" s="207"/>
    </row>
    <row r="326" spans="5:6" ht="12">
      <c r="E326" s="207"/>
      <c r="F326" s="207"/>
    </row>
    <row r="327" spans="5:6" ht="12">
      <c r="E327" s="207"/>
      <c r="F327" s="207"/>
    </row>
    <row r="328" spans="5:6" ht="12">
      <c r="E328" s="207"/>
      <c r="F328" s="207"/>
    </row>
    <row r="329" spans="5:6" ht="12">
      <c r="E329" s="207"/>
      <c r="F329" s="207"/>
    </row>
    <row r="330" spans="5:6" ht="12">
      <c r="E330" s="207"/>
      <c r="F330" s="207"/>
    </row>
    <row r="331" spans="5:6" ht="12">
      <c r="E331" s="207"/>
      <c r="F331" s="207"/>
    </row>
    <row r="332" spans="5:6" ht="12">
      <c r="E332" s="207"/>
      <c r="F332" s="207"/>
    </row>
    <row r="333" spans="5:6" ht="12">
      <c r="E333" s="207"/>
      <c r="F333" s="207"/>
    </row>
    <row r="334" spans="5:6" ht="12">
      <c r="E334" s="207"/>
      <c r="F334" s="207"/>
    </row>
    <row r="335" spans="5:6" ht="12">
      <c r="E335" s="207"/>
      <c r="F335" s="207"/>
    </row>
    <row r="336" spans="5:6" ht="12">
      <c r="E336" s="207"/>
      <c r="F336" s="207"/>
    </row>
    <row r="337" spans="5:6" ht="12">
      <c r="E337" s="207"/>
      <c r="F337" s="207"/>
    </row>
    <row r="338" spans="5:6" ht="12">
      <c r="E338" s="207"/>
      <c r="F338" s="207"/>
    </row>
    <row r="339" spans="5:6" ht="12">
      <c r="E339" s="207"/>
      <c r="F339" s="207"/>
    </row>
    <row r="340" spans="5:6" ht="12">
      <c r="E340" s="207"/>
      <c r="F340" s="207"/>
    </row>
    <row r="341" spans="5:6" ht="12">
      <c r="E341" s="207"/>
      <c r="F341" s="207"/>
    </row>
    <row r="342" spans="5:6" ht="12">
      <c r="E342" s="207"/>
      <c r="F342" s="207"/>
    </row>
    <row r="343" spans="5:6" ht="12">
      <c r="E343" s="207"/>
      <c r="F343" s="207"/>
    </row>
    <row r="344" spans="5:6" ht="12">
      <c r="E344" s="207"/>
      <c r="F344" s="207"/>
    </row>
    <row r="345" spans="5:6" ht="12">
      <c r="E345" s="207"/>
      <c r="F345" s="207"/>
    </row>
    <row r="346" spans="5:6" ht="12">
      <c r="E346" s="207"/>
      <c r="F346" s="207"/>
    </row>
    <row r="347" spans="5:6" ht="12">
      <c r="E347" s="207"/>
      <c r="F347" s="207"/>
    </row>
    <row r="348" spans="5:6" ht="12">
      <c r="E348" s="207"/>
      <c r="F348" s="207"/>
    </row>
    <row r="349" spans="5:6" ht="12">
      <c r="E349" s="207"/>
      <c r="F349" s="207"/>
    </row>
    <row r="350" spans="5:6" ht="12">
      <c r="E350" s="207"/>
      <c r="F350" s="207"/>
    </row>
    <row r="351" spans="5:6" ht="12">
      <c r="E351" s="207"/>
      <c r="F351" s="207"/>
    </row>
    <row r="352" spans="5:6" ht="12">
      <c r="E352" s="207"/>
      <c r="F352" s="207"/>
    </row>
    <row r="353" spans="5:6" ht="12">
      <c r="E353" s="207"/>
      <c r="F353" s="207"/>
    </row>
    <row r="354" spans="5:6" ht="12">
      <c r="E354" s="207"/>
      <c r="F354" s="207"/>
    </row>
    <row r="355" spans="5:6" ht="12">
      <c r="E355" s="207"/>
      <c r="F355" s="207"/>
    </row>
    <row r="356" spans="5:6" ht="12">
      <c r="E356" s="207"/>
      <c r="F356" s="207"/>
    </row>
    <row r="357" spans="5:6" ht="12">
      <c r="E357" s="207"/>
      <c r="F357" s="207"/>
    </row>
    <row r="358" spans="5:6" ht="12">
      <c r="E358" s="207"/>
      <c r="F358" s="207"/>
    </row>
    <row r="359" spans="5:6" ht="12">
      <c r="E359" s="207"/>
      <c r="F359" s="207"/>
    </row>
    <row r="360" spans="5:6" ht="12">
      <c r="E360" s="207"/>
      <c r="F360" s="207"/>
    </row>
    <row r="361" spans="5:6" ht="12">
      <c r="E361" s="207"/>
      <c r="F361" s="207"/>
    </row>
    <row r="362" spans="5:6" ht="12">
      <c r="E362" s="207"/>
      <c r="F362" s="207"/>
    </row>
    <row r="363" spans="5:6" ht="12">
      <c r="E363" s="207"/>
      <c r="F363" s="207"/>
    </row>
    <row r="364" spans="5:6" ht="12">
      <c r="E364" s="207"/>
      <c r="F364" s="207"/>
    </row>
    <row r="365" spans="5:6" ht="12">
      <c r="E365" s="207"/>
      <c r="F365" s="207"/>
    </row>
    <row r="366" spans="5:6" ht="12">
      <c r="E366" s="207"/>
      <c r="F366" s="207"/>
    </row>
    <row r="367" spans="5:6" ht="12">
      <c r="E367" s="207"/>
      <c r="F367" s="207"/>
    </row>
    <row r="368" spans="5:6" ht="12">
      <c r="E368" s="207"/>
      <c r="F368" s="207"/>
    </row>
    <row r="369" spans="5:6" ht="12">
      <c r="E369" s="207"/>
      <c r="F369" s="207"/>
    </row>
    <row r="370" spans="5:6" ht="12">
      <c r="E370" s="207"/>
      <c r="F370" s="207"/>
    </row>
    <row r="371" spans="5:6" ht="12">
      <c r="E371" s="207"/>
      <c r="F371" s="207"/>
    </row>
    <row r="372" spans="5:6" ht="12">
      <c r="E372" s="207"/>
      <c r="F372" s="207"/>
    </row>
    <row r="373" spans="5:6" ht="12">
      <c r="E373" s="207"/>
      <c r="F373" s="207"/>
    </row>
    <row r="374" spans="5:6" ht="12">
      <c r="E374" s="207"/>
      <c r="F374" s="207"/>
    </row>
    <row r="375" spans="5:6" ht="12">
      <c r="E375" s="207"/>
      <c r="F375" s="207"/>
    </row>
    <row r="376" spans="5:6" ht="12">
      <c r="E376" s="207"/>
      <c r="F376" s="207"/>
    </row>
    <row r="377" spans="5:6" ht="12">
      <c r="E377" s="207"/>
      <c r="F377" s="207"/>
    </row>
    <row r="378" spans="5:6" ht="12">
      <c r="E378" s="207"/>
      <c r="F378" s="207"/>
    </row>
    <row r="379" spans="5:6" ht="12">
      <c r="E379" s="207"/>
      <c r="F379" s="207"/>
    </row>
    <row r="380" spans="5:6" ht="12">
      <c r="E380" s="207"/>
      <c r="F380" s="207"/>
    </row>
    <row r="381" spans="5:6" ht="12">
      <c r="E381" s="207"/>
      <c r="F381" s="207"/>
    </row>
    <row r="382" spans="5:6" ht="12">
      <c r="E382" s="207"/>
      <c r="F382" s="207"/>
    </row>
    <row r="383" spans="5:6" ht="12">
      <c r="E383" s="207"/>
      <c r="F383" s="207"/>
    </row>
    <row r="384" spans="5:6" ht="12">
      <c r="E384" s="207"/>
      <c r="F384" s="207"/>
    </row>
    <row r="385" spans="5:6" ht="12">
      <c r="E385" s="207"/>
      <c r="F385" s="207"/>
    </row>
    <row r="386" spans="5:6" ht="12">
      <c r="E386" s="207"/>
      <c r="F386" s="207"/>
    </row>
    <row r="387" spans="5:6" ht="12">
      <c r="E387" s="207"/>
      <c r="F387" s="207"/>
    </row>
    <row r="388" spans="5:6" ht="12">
      <c r="E388" s="207"/>
      <c r="F388" s="207"/>
    </row>
    <row r="389" spans="5:6" ht="12">
      <c r="E389" s="207"/>
      <c r="F389" s="207"/>
    </row>
    <row r="390" spans="5:6" ht="12">
      <c r="E390" s="207"/>
      <c r="F390" s="207"/>
    </row>
    <row r="391" spans="5:6" ht="12">
      <c r="E391" s="207"/>
      <c r="F391" s="207"/>
    </row>
    <row r="392" spans="5:6" ht="12">
      <c r="E392" s="207"/>
      <c r="F392" s="207"/>
    </row>
    <row r="393" spans="5:6" ht="12">
      <c r="E393" s="207"/>
      <c r="F393" s="207"/>
    </row>
    <row r="394" spans="5:6" ht="12">
      <c r="E394" s="207"/>
      <c r="F394" s="207"/>
    </row>
    <row r="395" spans="5:6" ht="12">
      <c r="E395" s="207"/>
      <c r="F395" s="207"/>
    </row>
    <row r="396" spans="5:6" ht="12">
      <c r="E396" s="207"/>
      <c r="F396" s="207"/>
    </row>
    <row r="397" spans="5:6" ht="12">
      <c r="E397" s="207"/>
      <c r="F397" s="207"/>
    </row>
    <row r="398" spans="5:6" ht="12">
      <c r="E398" s="207"/>
      <c r="F398" s="207"/>
    </row>
    <row r="399" spans="5:6" ht="12">
      <c r="E399" s="207"/>
      <c r="F399" s="207"/>
    </row>
    <row r="400" spans="5:6" ht="12">
      <c r="E400" s="207"/>
      <c r="F400" s="207"/>
    </row>
    <row r="401" spans="5:6" ht="12">
      <c r="E401" s="207"/>
      <c r="F401" s="207"/>
    </row>
    <row r="402" spans="5:6" ht="12">
      <c r="E402" s="207"/>
      <c r="F402" s="207"/>
    </row>
    <row r="403" spans="5:6" ht="12">
      <c r="E403" s="207"/>
      <c r="F403" s="207"/>
    </row>
    <row r="404" spans="5:6" ht="12">
      <c r="E404" s="207"/>
      <c r="F404" s="207"/>
    </row>
    <row r="405" spans="5:6" ht="12">
      <c r="E405" s="207"/>
      <c r="F405" s="207"/>
    </row>
    <row r="406" spans="5:6" ht="12">
      <c r="E406" s="207"/>
      <c r="F406" s="207"/>
    </row>
    <row r="407" spans="5:6" ht="12">
      <c r="E407" s="207"/>
      <c r="F407" s="207"/>
    </row>
    <row r="408" spans="5:6" ht="12">
      <c r="E408" s="207"/>
      <c r="F408" s="207"/>
    </row>
    <row r="409" spans="5:6" ht="12">
      <c r="E409" s="207"/>
      <c r="F409" s="207"/>
    </row>
    <row r="410" spans="5:6" ht="12">
      <c r="E410" s="207"/>
      <c r="F410" s="207"/>
    </row>
    <row r="411" spans="5:6" ht="12">
      <c r="E411" s="207"/>
      <c r="F411" s="207"/>
    </row>
    <row r="412" spans="5:6" ht="12">
      <c r="E412" s="207"/>
      <c r="F412" s="207"/>
    </row>
    <row r="413" spans="5:6" ht="12">
      <c r="E413" s="207"/>
      <c r="F413" s="207"/>
    </row>
    <row r="414" spans="5:6" ht="12">
      <c r="E414" s="207"/>
      <c r="F414" s="207"/>
    </row>
    <row r="415" spans="5:6" ht="12">
      <c r="E415" s="207"/>
      <c r="F415" s="207"/>
    </row>
    <row r="416" spans="5:6" ht="12">
      <c r="E416" s="207"/>
      <c r="F416" s="207"/>
    </row>
    <row r="417" spans="5:6" ht="12">
      <c r="E417" s="207"/>
      <c r="F417" s="207"/>
    </row>
    <row r="418" spans="5:6" ht="12">
      <c r="E418" s="207"/>
      <c r="F418" s="207"/>
    </row>
    <row r="419" spans="5:6" ht="12">
      <c r="E419" s="207"/>
      <c r="F419" s="207"/>
    </row>
    <row r="420" spans="5:6" ht="12">
      <c r="E420" s="207"/>
      <c r="F420" s="207"/>
    </row>
    <row r="421" spans="5:6" ht="12">
      <c r="E421" s="207"/>
      <c r="F421" s="207"/>
    </row>
    <row r="422" spans="5:6" ht="12">
      <c r="E422" s="207"/>
      <c r="F422" s="207"/>
    </row>
    <row r="423" spans="5:6" ht="12">
      <c r="E423" s="207"/>
      <c r="F423" s="207"/>
    </row>
    <row r="424" spans="5:6" ht="12">
      <c r="E424" s="207"/>
      <c r="F424" s="207"/>
    </row>
    <row r="425" spans="5:6" ht="12">
      <c r="E425" s="207"/>
      <c r="F425" s="207"/>
    </row>
    <row r="426" spans="5:6" ht="12">
      <c r="E426" s="207"/>
      <c r="F426" s="207"/>
    </row>
    <row r="427" spans="5:6" ht="12">
      <c r="E427" s="207"/>
      <c r="F427" s="207"/>
    </row>
    <row r="428" spans="5:6" ht="12">
      <c r="E428" s="207"/>
      <c r="F428" s="207"/>
    </row>
    <row r="429" spans="5:6" ht="12">
      <c r="E429" s="207"/>
      <c r="F429" s="207"/>
    </row>
    <row r="430" spans="5:6" ht="12">
      <c r="E430" s="207"/>
      <c r="F430" s="207"/>
    </row>
    <row r="431" spans="5:6" ht="12">
      <c r="E431" s="207"/>
      <c r="F431" s="207"/>
    </row>
    <row r="432" spans="5:6" ht="12">
      <c r="E432" s="207"/>
      <c r="F432" s="207"/>
    </row>
    <row r="433" spans="5:6" ht="12">
      <c r="E433" s="207"/>
      <c r="F433" s="207"/>
    </row>
    <row r="434" spans="5:6" ht="12">
      <c r="E434" s="207"/>
      <c r="F434" s="207"/>
    </row>
    <row r="435" spans="5:6" ht="12">
      <c r="E435" s="207"/>
      <c r="F435" s="207"/>
    </row>
    <row r="436" spans="5:6" ht="12">
      <c r="E436" s="207"/>
      <c r="F436" s="207"/>
    </row>
    <row r="437" spans="5:6" ht="12">
      <c r="E437" s="207"/>
      <c r="F437" s="207"/>
    </row>
    <row r="438" spans="5:6" ht="12">
      <c r="E438" s="207"/>
      <c r="F438" s="207"/>
    </row>
    <row r="439" spans="5:6" ht="12">
      <c r="E439" s="207"/>
      <c r="F439" s="207"/>
    </row>
    <row r="440" spans="5:6" ht="12">
      <c r="E440" s="207"/>
      <c r="F440" s="207"/>
    </row>
    <row r="441" spans="5:6" ht="12">
      <c r="E441" s="207"/>
      <c r="F441" s="207"/>
    </row>
    <row r="442" spans="5:6" ht="12">
      <c r="E442" s="207"/>
      <c r="F442" s="207"/>
    </row>
    <row r="443" spans="5:6" ht="12">
      <c r="E443" s="207"/>
      <c r="F443" s="207"/>
    </row>
    <row r="444" spans="5:6" ht="12">
      <c r="E444" s="207"/>
      <c r="F444" s="207"/>
    </row>
    <row r="445" spans="5:6" ht="12">
      <c r="E445" s="207"/>
      <c r="F445" s="207"/>
    </row>
    <row r="446" spans="5:6" ht="12">
      <c r="E446" s="207"/>
      <c r="F446" s="207"/>
    </row>
    <row r="447" spans="5:6" ht="12">
      <c r="E447" s="207"/>
      <c r="F447" s="207"/>
    </row>
    <row r="448" spans="5:6" ht="12">
      <c r="E448" s="207"/>
      <c r="F448" s="207"/>
    </row>
    <row r="449" spans="5:6" ht="12">
      <c r="E449" s="207"/>
      <c r="F449" s="207"/>
    </row>
    <row r="450" spans="5:6" ht="12">
      <c r="E450" s="207"/>
      <c r="F450" s="207"/>
    </row>
    <row r="451" spans="5:6" ht="12">
      <c r="E451" s="207"/>
      <c r="F451" s="207"/>
    </row>
    <row r="452" spans="5:6" ht="12">
      <c r="E452" s="207"/>
      <c r="F452" s="207"/>
    </row>
    <row r="453" spans="5:6" ht="12">
      <c r="E453" s="207"/>
      <c r="F453" s="207"/>
    </row>
    <row r="454" spans="5:6" ht="12">
      <c r="E454" s="207"/>
      <c r="F454" s="207"/>
    </row>
    <row r="455" spans="5:6" ht="12">
      <c r="E455" s="207"/>
      <c r="F455" s="207"/>
    </row>
    <row r="456" spans="5:6" ht="12">
      <c r="E456" s="207"/>
      <c r="F456" s="207"/>
    </row>
    <row r="457" spans="5:6" ht="12">
      <c r="E457" s="207"/>
      <c r="F457" s="207"/>
    </row>
    <row r="458" spans="5:6" ht="12">
      <c r="E458" s="207"/>
      <c r="F458" s="207"/>
    </row>
    <row r="459" spans="5:6" ht="12">
      <c r="E459" s="207"/>
      <c r="F459" s="207"/>
    </row>
    <row r="460" spans="5:6" ht="12">
      <c r="E460" s="207"/>
      <c r="F460" s="207"/>
    </row>
    <row r="461" spans="5:6" ht="12">
      <c r="E461" s="207"/>
      <c r="F461" s="207"/>
    </row>
    <row r="462" spans="5:6" ht="12">
      <c r="E462" s="207"/>
      <c r="F462" s="207"/>
    </row>
    <row r="463" spans="5:6" ht="12">
      <c r="E463" s="207"/>
      <c r="F463" s="207"/>
    </row>
    <row r="464" spans="5:6" ht="12">
      <c r="E464" s="207"/>
      <c r="F464" s="207"/>
    </row>
    <row r="465" spans="5:6" ht="12">
      <c r="E465" s="207"/>
      <c r="F465" s="207"/>
    </row>
    <row r="466" spans="5:6" ht="12">
      <c r="E466" s="207"/>
      <c r="F466" s="207"/>
    </row>
    <row r="467" spans="5:6" ht="12">
      <c r="E467" s="207"/>
      <c r="F467" s="207"/>
    </row>
    <row r="468" spans="5:6" ht="12">
      <c r="E468" s="207"/>
      <c r="F468" s="207"/>
    </row>
    <row r="469" spans="5:6" ht="12">
      <c r="E469" s="207"/>
      <c r="F469" s="207"/>
    </row>
    <row r="470" spans="5:6" ht="12">
      <c r="E470" s="207"/>
      <c r="F470" s="207"/>
    </row>
    <row r="471" spans="5:6" ht="12">
      <c r="E471" s="207"/>
      <c r="F471" s="207"/>
    </row>
    <row r="472" spans="5:6" ht="12">
      <c r="E472" s="207"/>
      <c r="F472" s="207"/>
    </row>
    <row r="473" spans="5:6" ht="12">
      <c r="E473" s="207"/>
      <c r="F473" s="207"/>
    </row>
    <row r="474" spans="5:6" ht="12">
      <c r="E474" s="207"/>
      <c r="F474" s="207"/>
    </row>
    <row r="475" spans="5:6" ht="12">
      <c r="E475" s="207"/>
      <c r="F475" s="207"/>
    </row>
    <row r="476" spans="5:6" ht="12">
      <c r="E476" s="207"/>
      <c r="F476" s="207"/>
    </row>
    <row r="477" spans="5:6" ht="12">
      <c r="E477" s="207"/>
      <c r="F477" s="207"/>
    </row>
    <row r="478" spans="5:6" ht="12">
      <c r="E478" s="207"/>
      <c r="F478" s="207"/>
    </row>
    <row r="479" spans="5:6" ht="12">
      <c r="E479" s="207"/>
      <c r="F479" s="207"/>
    </row>
    <row r="480" spans="5:6" ht="12">
      <c r="E480" s="207"/>
      <c r="F480" s="207"/>
    </row>
    <row r="481" spans="5:6" ht="12">
      <c r="E481" s="207"/>
      <c r="F481" s="207"/>
    </row>
    <row r="482" spans="5:6" ht="12">
      <c r="E482" s="207"/>
      <c r="F482" s="207"/>
    </row>
    <row r="483" spans="5:6" ht="12">
      <c r="E483" s="207"/>
      <c r="F483" s="207"/>
    </row>
    <row r="484" spans="5:6" ht="12">
      <c r="E484" s="207"/>
      <c r="F484" s="207"/>
    </row>
    <row r="485" spans="5:6" ht="12">
      <c r="E485" s="207"/>
      <c r="F485" s="207"/>
    </row>
    <row r="486" spans="5:6" ht="12">
      <c r="E486" s="207"/>
      <c r="F486" s="207"/>
    </row>
    <row r="487" spans="5:6" ht="12">
      <c r="E487" s="207"/>
      <c r="F487" s="207"/>
    </row>
    <row r="488" spans="5:6" ht="12">
      <c r="E488" s="207"/>
      <c r="F488" s="207"/>
    </row>
    <row r="489" spans="5:6" ht="12">
      <c r="E489" s="207"/>
      <c r="F489" s="207"/>
    </row>
    <row r="490" spans="5:6" ht="12">
      <c r="E490" s="207"/>
      <c r="F490" s="207"/>
    </row>
    <row r="491" spans="5:6" ht="12">
      <c r="E491" s="207"/>
      <c r="F491" s="207"/>
    </row>
    <row r="492" spans="5:6" ht="12">
      <c r="E492" s="207"/>
      <c r="F492" s="207"/>
    </row>
    <row r="493" spans="5:6" ht="12">
      <c r="E493" s="207"/>
      <c r="F493" s="207"/>
    </row>
    <row r="494" spans="5:6" ht="12">
      <c r="E494" s="207"/>
      <c r="F494" s="207"/>
    </row>
    <row r="495" spans="5:6" ht="12">
      <c r="E495" s="207"/>
      <c r="F495" s="207"/>
    </row>
    <row r="496" spans="5:6" ht="12">
      <c r="E496" s="207"/>
      <c r="F496" s="207"/>
    </row>
    <row r="497" spans="5:6" ht="12">
      <c r="E497" s="207"/>
      <c r="F497" s="207"/>
    </row>
    <row r="498" spans="5:6" ht="12">
      <c r="E498" s="207"/>
      <c r="F498" s="207"/>
    </row>
    <row r="499" spans="5:6" ht="12">
      <c r="E499" s="207"/>
      <c r="F499" s="207"/>
    </row>
    <row r="500" spans="5:6" ht="12">
      <c r="E500" s="207"/>
      <c r="F500" s="207"/>
    </row>
    <row r="501" spans="5:6" ht="12">
      <c r="E501" s="207"/>
      <c r="F501" s="207"/>
    </row>
    <row r="502" spans="5:6" ht="12">
      <c r="E502" s="207"/>
      <c r="F502" s="207"/>
    </row>
    <row r="503" spans="5:6" ht="12">
      <c r="E503" s="207"/>
      <c r="F503" s="207"/>
    </row>
    <row r="504" spans="5:6" ht="12">
      <c r="E504" s="207"/>
      <c r="F504" s="207"/>
    </row>
    <row r="505" spans="5:6" ht="12">
      <c r="E505" s="207"/>
      <c r="F505" s="207"/>
    </row>
    <row r="506" spans="5:6" ht="12">
      <c r="E506" s="207"/>
      <c r="F506" s="207"/>
    </row>
    <row r="507" spans="5:6" ht="12">
      <c r="E507" s="207"/>
      <c r="F507" s="207"/>
    </row>
    <row r="508" spans="5:6" ht="12">
      <c r="E508" s="207"/>
      <c r="F508" s="207"/>
    </row>
    <row r="509" spans="5:6" ht="12">
      <c r="E509" s="207"/>
      <c r="F509" s="207"/>
    </row>
    <row r="510" spans="5:6" ht="12">
      <c r="E510" s="207"/>
      <c r="F510" s="207"/>
    </row>
    <row r="511" spans="5:6" ht="12">
      <c r="E511" s="207"/>
      <c r="F511" s="207"/>
    </row>
    <row r="512" spans="5:6" ht="12">
      <c r="E512" s="207"/>
      <c r="F512" s="207"/>
    </row>
    <row r="513" spans="5:6" ht="12">
      <c r="E513" s="207"/>
      <c r="F513" s="207"/>
    </row>
    <row r="514" spans="5:6" ht="12">
      <c r="E514" s="207"/>
      <c r="F514" s="207"/>
    </row>
    <row r="515" spans="5:6" ht="12">
      <c r="E515" s="207"/>
      <c r="F515" s="207"/>
    </row>
    <row r="516" spans="5:6" ht="12">
      <c r="E516" s="207"/>
      <c r="F516" s="207"/>
    </row>
    <row r="517" spans="5:6" ht="12">
      <c r="E517" s="207"/>
      <c r="F517" s="207"/>
    </row>
    <row r="518" spans="5:6" ht="12">
      <c r="E518" s="207"/>
      <c r="F518" s="207"/>
    </row>
    <row r="519" spans="5:6" ht="12">
      <c r="E519" s="207"/>
      <c r="F519" s="207"/>
    </row>
    <row r="520" spans="5:6" ht="12">
      <c r="E520" s="207"/>
      <c r="F520" s="207"/>
    </row>
    <row r="521" spans="5:6" ht="12">
      <c r="E521" s="207"/>
      <c r="F521" s="207"/>
    </row>
    <row r="522" spans="5:6" ht="12">
      <c r="E522" s="207"/>
      <c r="F522" s="207"/>
    </row>
    <row r="523" spans="5:6" ht="12">
      <c r="E523" s="207"/>
      <c r="F523" s="207"/>
    </row>
    <row r="524" spans="5:6" ht="12">
      <c r="E524" s="207"/>
      <c r="F524" s="207"/>
    </row>
    <row r="525" spans="5:6" ht="12">
      <c r="E525" s="207"/>
      <c r="F525" s="207"/>
    </row>
    <row r="526" spans="5:6" ht="12">
      <c r="E526" s="207"/>
      <c r="F526" s="207"/>
    </row>
    <row r="527" spans="5:6" ht="12">
      <c r="E527" s="207"/>
      <c r="F527" s="207"/>
    </row>
    <row r="528" spans="5:6" ht="12">
      <c r="E528" s="207"/>
      <c r="F528" s="207"/>
    </row>
    <row r="529" spans="5:6" ht="12">
      <c r="E529" s="207"/>
      <c r="F529" s="207"/>
    </row>
    <row r="530" spans="5:6" ht="12">
      <c r="E530" s="207"/>
      <c r="F530" s="207"/>
    </row>
    <row r="531" spans="5:6" ht="12">
      <c r="E531" s="207"/>
      <c r="F531" s="207"/>
    </row>
    <row r="532" spans="5:6" ht="12">
      <c r="E532" s="207"/>
      <c r="F532" s="207"/>
    </row>
    <row r="533" spans="5:6" ht="12">
      <c r="E533" s="207"/>
      <c r="F533" s="207"/>
    </row>
    <row r="534" spans="5:6" ht="12">
      <c r="E534" s="207"/>
      <c r="F534" s="207"/>
    </row>
    <row r="535" spans="5:6" ht="12">
      <c r="E535" s="207"/>
      <c r="F535" s="207"/>
    </row>
    <row r="536" spans="5:6" ht="12">
      <c r="E536" s="207"/>
      <c r="F536" s="207"/>
    </row>
    <row r="537" spans="5:6" ht="12">
      <c r="E537" s="207"/>
      <c r="F537" s="207"/>
    </row>
    <row r="538" spans="5:6" ht="12">
      <c r="E538" s="207"/>
      <c r="F538" s="207"/>
    </row>
    <row r="539" spans="5:6" ht="12">
      <c r="E539" s="207"/>
      <c r="F539" s="207"/>
    </row>
    <row r="540" spans="5:6" ht="12">
      <c r="E540" s="207"/>
      <c r="F540" s="207"/>
    </row>
    <row r="541" spans="5:6" ht="12">
      <c r="E541" s="207"/>
      <c r="F541" s="207"/>
    </row>
    <row r="542" spans="5:6" ht="12">
      <c r="E542" s="207"/>
      <c r="F542" s="207"/>
    </row>
    <row r="543" spans="5:6" ht="12">
      <c r="E543" s="207"/>
      <c r="F543" s="207"/>
    </row>
    <row r="544" spans="5:6" ht="12">
      <c r="E544" s="207"/>
      <c r="F544" s="207"/>
    </row>
    <row r="545" spans="5:6" ht="12">
      <c r="E545" s="207"/>
      <c r="F545" s="207"/>
    </row>
    <row r="546" spans="5:6" ht="12">
      <c r="E546" s="207"/>
      <c r="F546" s="207"/>
    </row>
    <row r="547" spans="5:6" ht="12">
      <c r="E547" s="207"/>
      <c r="F547" s="207"/>
    </row>
    <row r="548" spans="5:6" ht="12">
      <c r="E548" s="207"/>
      <c r="F548" s="207"/>
    </row>
    <row r="549" spans="5:6" ht="12">
      <c r="E549" s="207"/>
      <c r="F549" s="207"/>
    </row>
    <row r="550" spans="5:6" ht="12">
      <c r="E550" s="207"/>
      <c r="F550" s="207"/>
    </row>
    <row r="551" spans="5:6" ht="12">
      <c r="E551" s="207"/>
      <c r="F551" s="207"/>
    </row>
    <row r="552" spans="5:6" ht="12">
      <c r="E552" s="207"/>
      <c r="F552" s="207"/>
    </row>
    <row r="553" spans="5:6" ht="12">
      <c r="E553" s="207"/>
      <c r="F553" s="207"/>
    </row>
    <row r="554" spans="5:6" ht="12">
      <c r="E554" s="207"/>
      <c r="F554" s="207"/>
    </row>
    <row r="555" spans="5:6" ht="12">
      <c r="E555" s="207"/>
      <c r="F555" s="207"/>
    </row>
    <row r="556" spans="5:6" ht="12">
      <c r="E556" s="207"/>
      <c r="F556" s="207"/>
    </row>
    <row r="557" spans="5:6" ht="12">
      <c r="E557" s="207"/>
      <c r="F557" s="207"/>
    </row>
    <row r="558" spans="5:6" ht="12">
      <c r="E558" s="207"/>
      <c r="F558" s="207"/>
    </row>
    <row r="559" spans="5:6" ht="12">
      <c r="E559" s="207"/>
      <c r="F559" s="207"/>
    </row>
    <row r="560" spans="5:6" ht="12">
      <c r="E560" s="207"/>
      <c r="F560" s="207"/>
    </row>
    <row r="561" spans="5:6" ht="12">
      <c r="E561" s="207"/>
      <c r="F561" s="207"/>
    </row>
    <row r="562" spans="5:6" ht="12">
      <c r="E562" s="207"/>
      <c r="F562" s="207"/>
    </row>
    <row r="563" spans="5:6" ht="12">
      <c r="E563" s="207"/>
      <c r="F563" s="207"/>
    </row>
    <row r="564" spans="5:6" ht="12">
      <c r="E564" s="207"/>
      <c r="F564" s="207"/>
    </row>
    <row r="565" spans="5:6" ht="12">
      <c r="E565" s="207"/>
      <c r="F565" s="207"/>
    </row>
    <row r="566" spans="5:6" ht="12">
      <c r="E566" s="207"/>
      <c r="F566" s="207"/>
    </row>
    <row r="567" spans="5:6" ht="12">
      <c r="E567" s="207"/>
      <c r="F567" s="207"/>
    </row>
    <row r="568" spans="5:6" ht="12">
      <c r="E568" s="207"/>
      <c r="F568" s="207"/>
    </row>
    <row r="569" spans="5:6" ht="12">
      <c r="E569" s="207"/>
      <c r="F569" s="207"/>
    </row>
    <row r="570" spans="5:6" ht="12">
      <c r="E570" s="207"/>
      <c r="F570" s="207"/>
    </row>
    <row r="571" spans="5:6" ht="12">
      <c r="E571" s="207"/>
      <c r="F571" s="207"/>
    </row>
    <row r="572" spans="5:6" ht="12">
      <c r="E572" s="207"/>
      <c r="F572" s="207"/>
    </row>
    <row r="573" spans="5:6" ht="12">
      <c r="E573" s="207"/>
      <c r="F573" s="207"/>
    </row>
    <row r="574" spans="5:6" ht="12">
      <c r="E574" s="207"/>
      <c r="F574" s="207"/>
    </row>
    <row r="575" spans="5:6" ht="12">
      <c r="E575" s="207"/>
      <c r="F575" s="207"/>
    </row>
    <row r="576" spans="5:6" ht="12">
      <c r="E576" s="207"/>
      <c r="F576" s="207"/>
    </row>
    <row r="577" spans="5:6" ht="12">
      <c r="E577" s="207"/>
      <c r="F577" s="207"/>
    </row>
    <row r="578" spans="5:6" ht="12">
      <c r="E578" s="207"/>
      <c r="F578" s="207"/>
    </row>
    <row r="579" spans="5:6" ht="12">
      <c r="E579" s="207"/>
      <c r="F579" s="207"/>
    </row>
    <row r="580" spans="5:6" ht="12">
      <c r="E580" s="207"/>
      <c r="F580" s="207"/>
    </row>
    <row r="581" spans="5:6" ht="12">
      <c r="E581" s="207"/>
      <c r="F581" s="207"/>
    </row>
    <row r="582" spans="5:6" ht="12">
      <c r="E582" s="207"/>
      <c r="F582" s="207"/>
    </row>
    <row r="583" spans="5:6" ht="12">
      <c r="E583" s="207"/>
      <c r="F583" s="207"/>
    </row>
    <row r="584" spans="5:6" ht="12">
      <c r="E584" s="207"/>
      <c r="F584" s="207"/>
    </row>
    <row r="585" spans="5:6" ht="12">
      <c r="E585" s="207"/>
      <c r="F585" s="207"/>
    </row>
    <row r="586" spans="5:6" ht="12">
      <c r="E586" s="207"/>
      <c r="F586" s="207"/>
    </row>
    <row r="587" spans="5:6" ht="12">
      <c r="E587" s="207"/>
      <c r="F587" s="207"/>
    </row>
    <row r="588" spans="5:6" ht="12">
      <c r="E588" s="207"/>
      <c r="F588" s="207"/>
    </row>
    <row r="589" spans="5:6" ht="12">
      <c r="E589" s="207"/>
      <c r="F589" s="207"/>
    </row>
    <row r="590" spans="5:6" ht="12">
      <c r="E590" s="207"/>
      <c r="F590" s="207"/>
    </row>
    <row r="591" spans="5:6" ht="12">
      <c r="E591" s="207"/>
      <c r="F591" s="207"/>
    </row>
    <row r="592" spans="5:6" ht="12">
      <c r="E592" s="207"/>
      <c r="F592" s="207"/>
    </row>
    <row r="593" spans="5:6" ht="12">
      <c r="E593" s="207"/>
      <c r="F593" s="207"/>
    </row>
    <row r="594" spans="5:6" ht="12">
      <c r="E594" s="207"/>
      <c r="F594" s="207"/>
    </row>
    <row r="595" spans="5:6" ht="12">
      <c r="E595" s="207"/>
      <c r="F595" s="207"/>
    </row>
    <row r="596" spans="5:6" ht="12">
      <c r="E596" s="207"/>
      <c r="F596" s="207"/>
    </row>
    <row r="597" spans="5:6" ht="12">
      <c r="E597" s="207"/>
      <c r="F597" s="207"/>
    </row>
    <row r="598" spans="5:6" ht="12">
      <c r="E598" s="207"/>
      <c r="F598" s="207"/>
    </row>
    <row r="599" spans="5:6" ht="12">
      <c r="E599" s="207"/>
      <c r="F599" s="207"/>
    </row>
    <row r="600" spans="5:6" ht="12">
      <c r="E600" s="207"/>
      <c r="F600" s="207"/>
    </row>
    <row r="601" spans="5:6" ht="12">
      <c r="E601" s="207"/>
      <c r="F601" s="207"/>
    </row>
    <row r="602" spans="5:6" ht="12">
      <c r="E602" s="207"/>
      <c r="F602" s="207"/>
    </row>
    <row r="603" spans="5:6" ht="12">
      <c r="E603" s="207"/>
      <c r="F603" s="207"/>
    </row>
    <row r="604" spans="5:6" ht="12">
      <c r="E604" s="207"/>
      <c r="F604" s="207"/>
    </row>
    <row r="605" spans="5:6" ht="12">
      <c r="E605" s="207"/>
      <c r="F605" s="207"/>
    </row>
    <row r="606" spans="5:6" ht="12">
      <c r="E606" s="207"/>
      <c r="F606" s="207"/>
    </row>
    <row r="607" spans="5:6" ht="12">
      <c r="E607" s="207"/>
      <c r="F607" s="207"/>
    </row>
    <row r="608" spans="5:6" ht="12">
      <c r="E608" s="207"/>
      <c r="F608" s="207"/>
    </row>
    <row r="609" spans="5:6" ht="12">
      <c r="E609" s="207"/>
      <c r="F609" s="207"/>
    </row>
    <row r="610" spans="5:6" ht="12">
      <c r="E610" s="207"/>
      <c r="F610" s="207"/>
    </row>
    <row r="611" spans="5:6" ht="12">
      <c r="E611" s="207"/>
      <c r="F611" s="207"/>
    </row>
    <row r="612" spans="5:6" ht="12">
      <c r="E612" s="207"/>
      <c r="F612" s="207"/>
    </row>
    <row r="613" spans="5:6" ht="12">
      <c r="E613" s="207"/>
      <c r="F613" s="207"/>
    </row>
    <row r="614" spans="5:6" ht="12">
      <c r="E614" s="207"/>
      <c r="F614" s="207"/>
    </row>
    <row r="615" spans="5:6" ht="12">
      <c r="E615" s="207"/>
      <c r="F615" s="207"/>
    </row>
    <row r="616" spans="5:6" ht="12">
      <c r="E616" s="207"/>
      <c r="F616" s="207"/>
    </row>
    <row r="617" spans="5:6" ht="12">
      <c r="E617" s="207"/>
      <c r="F617" s="207"/>
    </row>
    <row r="618" spans="5:6" ht="12">
      <c r="E618" s="207"/>
      <c r="F618" s="207"/>
    </row>
    <row r="619" spans="5:6" ht="12">
      <c r="E619" s="207"/>
      <c r="F619" s="207"/>
    </row>
    <row r="620" spans="5:6" ht="12">
      <c r="E620" s="207"/>
      <c r="F620" s="207"/>
    </row>
    <row r="621" spans="5:6" ht="12">
      <c r="E621" s="207"/>
      <c r="F621" s="207"/>
    </row>
    <row r="622" spans="5:6" ht="12">
      <c r="E622" s="207"/>
      <c r="F622" s="207"/>
    </row>
    <row r="623" spans="5:6" ht="12">
      <c r="E623" s="207"/>
      <c r="F623" s="207"/>
    </row>
    <row r="624" spans="5:6" ht="12">
      <c r="E624" s="207"/>
      <c r="F624" s="207"/>
    </row>
    <row r="625" spans="5:6" ht="12">
      <c r="E625" s="207"/>
      <c r="F625" s="207"/>
    </row>
    <row r="626" spans="5:6" ht="12">
      <c r="E626" s="207"/>
      <c r="F626" s="207"/>
    </row>
    <row r="627" spans="5:6" ht="12">
      <c r="E627" s="207"/>
      <c r="F627" s="207"/>
    </row>
    <row r="628" spans="5:6" ht="12">
      <c r="E628" s="207"/>
      <c r="F628" s="207"/>
    </row>
    <row r="629" spans="5:6" ht="12">
      <c r="E629" s="207"/>
      <c r="F629" s="207"/>
    </row>
    <row r="630" spans="5:6" ht="12">
      <c r="E630" s="207"/>
      <c r="F630" s="207"/>
    </row>
    <row r="631" spans="5:6" ht="12">
      <c r="E631" s="207"/>
      <c r="F631" s="207"/>
    </row>
    <row r="632" spans="5:6" ht="12">
      <c r="E632" s="207"/>
      <c r="F632" s="207"/>
    </row>
    <row r="633" spans="5:6" ht="12">
      <c r="E633" s="207"/>
      <c r="F633" s="207"/>
    </row>
    <row r="634" spans="5:6" ht="12">
      <c r="E634" s="207"/>
      <c r="F634" s="207"/>
    </row>
    <row r="635" spans="5:6" ht="12">
      <c r="E635" s="207"/>
      <c r="F635" s="207"/>
    </row>
    <row r="636" spans="5:6" ht="12">
      <c r="E636" s="207"/>
      <c r="F636" s="207"/>
    </row>
    <row r="637" spans="5:6" ht="12">
      <c r="E637" s="207"/>
      <c r="F637" s="207"/>
    </row>
    <row r="638" spans="5:6" ht="12">
      <c r="E638" s="207"/>
      <c r="F638" s="207"/>
    </row>
    <row r="639" spans="5:6" ht="12">
      <c r="E639" s="207"/>
      <c r="F639" s="207"/>
    </row>
    <row r="640" spans="5:6" ht="12">
      <c r="E640" s="207"/>
      <c r="F640" s="207"/>
    </row>
    <row r="641" spans="5:6" ht="12">
      <c r="E641" s="207"/>
      <c r="F641" s="207"/>
    </row>
    <row r="642" spans="5:6" ht="12">
      <c r="E642" s="207"/>
      <c r="F642" s="207"/>
    </row>
    <row r="643" spans="5:6" ht="12">
      <c r="E643" s="207"/>
      <c r="F643" s="207"/>
    </row>
    <row r="644" spans="5:6" ht="12">
      <c r="E644" s="207"/>
      <c r="F644" s="207"/>
    </row>
    <row r="645" spans="5:6" ht="12">
      <c r="E645" s="207"/>
      <c r="F645" s="207"/>
    </row>
    <row r="646" spans="5:6" ht="12">
      <c r="E646" s="207"/>
      <c r="F646" s="207"/>
    </row>
    <row r="647" spans="5:6" ht="12">
      <c r="E647" s="207"/>
      <c r="F647" s="207"/>
    </row>
    <row r="648" spans="5:6" ht="12">
      <c r="E648" s="207"/>
      <c r="F648" s="207"/>
    </row>
    <row r="649" spans="5:6" ht="12">
      <c r="E649" s="207"/>
      <c r="F649" s="207"/>
    </row>
    <row r="650" spans="5:6" ht="12">
      <c r="E650" s="207"/>
      <c r="F650" s="207"/>
    </row>
    <row r="651" spans="5:6" ht="12">
      <c r="E651" s="207"/>
      <c r="F651" s="207"/>
    </row>
    <row r="652" spans="5:6" ht="12">
      <c r="E652" s="207"/>
      <c r="F652" s="207"/>
    </row>
    <row r="653" spans="5:6" ht="12">
      <c r="E653" s="207"/>
      <c r="F653" s="207"/>
    </row>
    <row r="654" spans="5:6" ht="12">
      <c r="E654" s="207"/>
      <c r="F654" s="207"/>
    </row>
    <row r="655" spans="5:6" ht="12">
      <c r="E655" s="207"/>
      <c r="F655" s="207"/>
    </row>
    <row r="656" spans="5:6" ht="12">
      <c r="E656" s="207"/>
      <c r="F656" s="207"/>
    </row>
    <row r="657" spans="5:6" ht="12">
      <c r="E657" s="207"/>
      <c r="F657" s="207"/>
    </row>
    <row r="658" spans="5:6" ht="12">
      <c r="E658" s="207"/>
      <c r="F658" s="207"/>
    </row>
    <row r="659" spans="5:6" ht="12">
      <c r="E659" s="207"/>
      <c r="F659" s="207"/>
    </row>
    <row r="660" spans="5:6" ht="12">
      <c r="E660" s="207"/>
      <c r="F660" s="207"/>
    </row>
    <row r="661" spans="5:6" ht="12">
      <c r="E661" s="207"/>
      <c r="F661" s="207"/>
    </row>
    <row r="662" spans="5:6" ht="12">
      <c r="E662" s="207"/>
      <c r="F662" s="207"/>
    </row>
    <row r="663" spans="5:6" ht="12">
      <c r="E663" s="207"/>
      <c r="F663" s="207"/>
    </row>
    <row r="664" spans="5:6" ht="12">
      <c r="E664" s="207"/>
      <c r="F664" s="207"/>
    </row>
    <row r="665" spans="5:6" ht="12">
      <c r="E665" s="207"/>
      <c r="F665" s="207"/>
    </row>
    <row r="666" spans="5:6" ht="12">
      <c r="E666" s="207"/>
      <c r="F666" s="207"/>
    </row>
    <row r="667" spans="5:6" ht="12">
      <c r="E667" s="207"/>
      <c r="F667" s="207"/>
    </row>
    <row r="668" spans="5:6" ht="12">
      <c r="E668" s="207"/>
      <c r="F668" s="207"/>
    </row>
    <row r="669" spans="5:6" ht="12">
      <c r="E669" s="207"/>
      <c r="F669" s="207"/>
    </row>
    <row r="670" spans="5:6" ht="12">
      <c r="E670" s="207"/>
      <c r="F670" s="207"/>
    </row>
    <row r="671" spans="5:6" ht="12">
      <c r="E671" s="207"/>
      <c r="F671" s="207"/>
    </row>
    <row r="672" spans="5:6" ht="12">
      <c r="E672" s="207"/>
      <c r="F672" s="207"/>
    </row>
    <row r="673" spans="5:6" ht="12">
      <c r="E673" s="207"/>
      <c r="F673" s="207"/>
    </row>
    <row r="674" spans="5:6" ht="12">
      <c r="E674" s="207"/>
      <c r="F674" s="207"/>
    </row>
    <row r="675" spans="5:6" ht="12">
      <c r="E675" s="207"/>
      <c r="F675" s="207"/>
    </row>
    <row r="676" spans="5:6" ht="12">
      <c r="E676" s="207"/>
      <c r="F676" s="207"/>
    </row>
    <row r="677" spans="5:6" ht="12">
      <c r="E677" s="207"/>
      <c r="F677" s="207"/>
    </row>
    <row r="678" spans="5:6" ht="12">
      <c r="E678" s="207"/>
      <c r="F678" s="207"/>
    </row>
    <row r="679" spans="5:6" ht="12">
      <c r="E679" s="207"/>
      <c r="F679" s="207"/>
    </row>
    <row r="680" spans="5:6" ht="12">
      <c r="E680" s="207"/>
      <c r="F680" s="207"/>
    </row>
    <row r="681" spans="5:6" ht="12">
      <c r="E681" s="207"/>
      <c r="F681" s="207"/>
    </row>
    <row r="682" spans="5:6" ht="12">
      <c r="E682" s="207"/>
      <c r="F682" s="207"/>
    </row>
    <row r="683" spans="5:6" ht="12">
      <c r="E683" s="207"/>
      <c r="F683" s="207"/>
    </row>
    <row r="684" spans="5:6" ht="12">
      <c r="E684" s="207"/>
      <c r="F684" s="207"/>
    </row>
    <row r="685" spans="5:6" ht="12">
      <c r="E685" s="207"/>
      <c r="F685" s="207"/>
    </row>
    <row r="686" spans="5:6" ht="12">
      <c r="E686" s="207"/>
      <c r="F686" s="207"/>
    </row>
    <row r="687" spans="5:6" ht="12">
      <c r="E687" s="207"/>
      <c r="F687" s="207"/>
    </row>
    <row r="688" spans="5:6" ht="12">
      <c r="E688" s="207"/>
      <c r="F688" s="207"/>
    </row>
    <row r="689" spans="5:6" ht="12">
      <c r="E689" s="207"/>
      <c r="F689" s="207"/>
    </row>
    <row r="690" spans="5:6" ht="12">
      <c r="E690" s="207"/>
      <c r="F690" s="207"/>
    </row>
    <row r="691" spans="5:6" ht="12">
      <c r="E691" s="207"/>
      <c r="F691" s="207"/>
    </row>
    <row r="692" spans="5:6" ht="12">
      <c r="E692" s="207"/>
      <c r="F692" s="207"/>
    </row>
    <row r="693" spans="5:6" ht="12">
      <c r="E693" s="207"/>
      <c r="F693" s="207"/>
    </row>
    <row r="694" spans="5:6" ht="12">
      <c r="E694" s="207"/>
      <c r="F694" s="207"/>
    </row>
    <row r="695" spans="5:6" ht="12">
      <c r="E695" s="207"/>
      <c r="F695" s="207"/>
    </row>
    <row r="696" spans="5:6" ht="12">
      <c r="E696" s="207"/>
      <c r="F696" s="207"/>
    </row>
    <row r="697" spans="5:6" ht="12">
      <c r="E697" s="207"/>
      <c r="F697" s="207"/>
    </row>
    <row r="698" spans="5:6" ht="12">
      <c r="E698" s="207"/>
      <c r="F698" s="207"/>
    </row>
    <row r="699" spans="5:6" ht="12">
      <c r="E699" s="207"/>
      <c r="F699" s="207"/>
    </row>
    <row r="700" spans="5:6" ht="12">
      <c r="E700" s="207"/>
      <c r="F700" s="207"/>
    </row>
    <row r="701" spans="5:6" ht="12">
      <c r="E701" s="207"/>
      <c r="F701" s="207"/>
    </row>
    <row r="702" spans="5:6" ht="12">
      <c r="E702" s="207"/>
      <c r="F702" s="207"/>
    </row>
    <row r="703" spans="5:6" ht="12">
      <c r="E703" s="207"/>
      <c r="F703" s="207"/>
    </row>
    <row r="704" spans="5:6" ht="12">
      <c r="E704" s="207"/>
      <c r="F704" s="207"/>
    </row>
    <row r="705" spans="5:6" ht="12">
      <c r="E705" s="207"/>
      <c r="F705" s="207"/>
    </row>
    <row r="706" spans="5:6" ht="12">
      <c r="E706" s="207"/>
      <c r="F706" s="207"/>
    </row>
    <row r="707" spans="5:6" ht="12">
      <c r="E707" s="207"/>
      <c r="F707" s="207"/>
    </row>
    <row r="708" spans="5:6" ht="12">
      <c r="E708" s="207"/>
      <c r="F708" s="207"/>
    </row>
    <row r="709" spans="5:6" ht="12">
      <c r="E709" s="207"/>
      <c r="F709" s="207"/>
    </row>
    <row r="710" spans="5:6" ht="12">
      <c r="E710" s="207"/>
      <c r="F710" s="207"/>
    </row>
    <row r="711" spans="5:6" ht="12">
      <c r="E711" s="207"/>
      <c r="F711" s="207"/>
    </row>
    <row r="712" spans="5:6" ht="12">
      <c r="E712" s="207"/>
      <c r="F712" s="207"/>
    </row>
    <row r="713" spans="5:6" ht="12">
      <c r="E713" s="207"/>
      <c r="F713" s="207"/>
    </row>
    <row r="714" spans="5:6" ht="12">
      <c r="E714" s="207"/>
      <c r="F714" s="207"/>
    </row>
    <row r="715" spans="5:6" ht="12">
      <c r="E715" s="207"/>
      <c r="F715" s="207"/>
    </row>
    <row r="716" spans="5:6" ht="12">
      <c r="E716" s="207"/>
      <c r="F716" s="207"/>
    </row>
    <row r="717" spans="5:6" ht="12">
      <c r="E717" s="207"/>
      <c r="F717" s="207"/>
    </row>
    <row r="718" spans="5:6" ht="12">
      <c r="E718" s="207"/>
      <c r="F718" s="207"/>
    </row>
    <row r="719" spans="5:6" ht="12">
      <c r="E719" s="207"/>
      <c r="F719" s="207"/>
    </row>
    <row r="720" spans="5:6" ht="12">
      <c r="E720" s="207"/>
      <c r="F720" s="207"/>
    </row>
    <row r="721" spans="5:6" ht="12">
      <c r="E721" s="207"/>
      <c r="F721" s="207"/>
    </row>
    <row r="722" spans="5:6" ht="12">
      <c r="E722" s="207"/>
      <c r="F722" s="207"/>
    </row>
    <row r="723" spans="5:6" ht="12">
      <c r="E723" s="207"/>
      <c r="F723" s="207"/>
    </row>
    <row r="724" spans="5:6" ht="12">
      <c r="E724" s="207"/>
      <c r="F724" s="207"/>
    </row>
    <row r="725" spans="5:6" ht="12">
      <c r="E725" s="207"/>
      <c r="F725" s="207"/>
    </row>
    <row r="726" spans="5:6" ht="12">
      <c r="E726" s="207"/>
      <c r="F726" s="207"/>
    </row>
    <row r="727" spans="5:6" ht="12">
      <c r="E727" s="207"/>
      <c r="F727" s="207"/>
    </row>
    <row r="728" spans="5:6" ht="12">
      <c r="E728" s="207"/>
      <c r="F728" s="207"/>
    </row>
    <row r="729" spans="5:6" ht="12">
      <c r="E729" s="207"/>
      <c r="F729" s="207"/>
    </row>
    <row r="730" spans="5:6" ht="12">
      <c r="E730" s="207"/>
      <c r="F730" s="207"/>
    </row>
    <row r="731" spans="5:6" ht="12">
      <c r="E731" s="207"/>
      <c r="F731" s="207"/>
    </row>
    <row r="732" spans="5:6" ht="12">
      <c r="E732" s="207"/>
      <c r="F732" s="207"/>
    </row>
    <row r="733" spans="5:6" ht="12">
      <c r="E733" s="207"/>
      <c r="F733" s="207"/>
    </row>
    <row r="734" spans="5:6" ht="12">
      <c r="E734" s="207"/>
      <c r="F734" s="207"/>
    </row>
    <row r="735" spans="5:6" ht="12">
      <c r="E735" s="207"/>
      <c r="F735" s="207"/>
    </row>
    <row r="736" spans="5:6" ht="12">
      <c r="E736" s="207"/>
      <c r="F736" s="207"/>
    </row>
    <row r="737" spans="5:6" ht="12">
      <c r="E737" s="207"/>
      <c r="F737" s="207"/>
    </row>
    <row r="738" spans="5:6" ht="12">
      <c r="E738" s="207"/>
      <c r="F738" s="207"/>
    </row>
    <row r="739" spans="5:6" ht="12">
      <c r="E739" s="207"/>
      <c r="F739" s="207"/>
    </row>
    <row r="740" spans="5:6" ht="12">
      <c r="E740" s="207"/>
      <c r="F740" s="207"/>
    </row>
    <row r="741" spans="5:6" ht="12">
      <c r="E741" s="207"/>
      <c r="F741" s="207"/>
    </row>
    <row r="742" spans="5:6" ht="12">
      <c r="E742" s="207"/>
      <c r="F742" s="207"/>
    </row>
    <row r="743" spans="5:6" ht="12">
      <c r="E743" s="207"/>
      <c r="F743" s="207"/>
    </row>
    <row r="744" spans="5:6" ht="12">
      <c r="E744" s="207"/>
      <c r="F744" s="207"/>
    </row>
    <row r="745" spans="5:6" ht="12">
      <c r="E745" s="207"/>
      <c r="F745" s="207"/>
    </row>
    <row r="746" spans="5:6" ht="12">
      <c r="E746" s="207"/>
      <c r="F746" s="207"/>
    </row>
    <row r="747" spans="5:6" ht="12">
      <c r="E747" s="207"/>
      <c r="F747" s="207"/>
    </row>
    <row r="748" spans="5:6" ht="12">
      <c r="E748" s="207"/>
      <c r="F748" s="207"/>
    </row>
    <row r="749" spans="5:6" ht="12">
      <c r="E749" s="207"/>
      <c r="F749" s="207"/>
    </row>
    <row r="750" spans="5:6" ht="12">
      <c r="E750" s="207"/>
      <c r="F750" s="207"/>
    </row>
    <row r="751" spans="5:6" ht="12">
      <c r="E751" s="207"/>
      <c r="F751" s="207"/>
    </row>
    <row r="752" spans="5:6" ht="12">
      <c r="E752" s="207"/>
      <c r="F752" s="207"/>
    </row>
    <row r="753" spans="5:6" ht="12">
      <c r="E753" s="207"/>
      <c r="F753" s="207"/>
    </row>
    <row r="754" spans="5:6" ht="12">
      <c r="E754" s="207"/>
      <c r="F754" s="207"/>
    </row>
    <row r="755" spans="5:6" ht="12">
      <c r="E755" s="207"/>
      <c r="F755" s="207"/>
    </row>
    <row r="756" spans="5:6" ht="12">
      <c r="E756" s="207"/>
      <c r="F756" s="207"/>
    </row>
    <row r="757" spans="5:6" ht="12">
      <c r="E757" s="207"/>
      <c r="F757" s="207"/>
    </row>
    <row r="758" spans="5:6" ht="12">
      <c r="E758" s="207"/>
      <c r="F758" s="207"/>
    </row>
    <row r="759" spans="5:6" ht="12">
      <c r="E759" s="207"/>
      <c r="F759" s="207"/>
    </row>
    <row r="760" spans="5:6" ht="12">
      <c r="E760" s="207"/>
      <c r="F760" s="207"/>
    </row>
    <row r="761" spans="5:6" ht="12">
      <c r="E761" s="207"/>
      <c r="F761" s="207"/>
    </row>
    <row r="762" spans="5:6" ht="12">
      <c r="E762" s="207"/>
      <c r="F762" s="207"/>
    </row>
    <row r="763" spans="5:6" ht="12">
      <c r="E763" s="207"/>
      <c r="F763" s="207"/>
    </row>
    <row r="764" spans="5:6" ht="12">
      <c r="E764" s="207"/>
      <c r="F764" s="207"/>
    </row>
    <row r="765" spans="5:6" ht="12">
      <c r="E765" s="207"/>
      <c r="F765" s="207"/>
    </row>
    <row r="766" spans="5:6" ht="12">
      <c r="E766" s="207"/>
      <c r="F766" s="207"/>
    </row>
    <row r="767" spans="5:6" ht="12">
      <c r="E767" s="207"/>
      <c r="F767" s="207"/>
    </row>
    <row r="768" spans="5:6" ht="12">
      <c r="E768" s="207"/>
      <c r="F768" s="207"/>
    </row>
    <row r="769" spans="5:6" ht="12">
      <c r="E769" s="207"/>
      <c r="F769" s="207"/>
    </row>
    <row r="770" spans="5:6" ht="12">
      <c r="E770" s="207"/>
      <c r="F770" s="207"/>
    </row>
    <row r="771" spans="5:6" ht="12">
      <c r="E771" s="207"/>
      <c r="F771" s="207"/>
    </row>
    <row r="772" spans="5:6" ht="12">
      <c r="E772" s="207"/>
      <c r="F772" s="207"/>
    </row>
    <row r="773" spans="5:6" ht="12">
      <c r="E773" s="207"/>
      <c r="F773" s="207"/>
    </row>
    <row r="774" spans="5:6" ht="12">
      <c r="E774" s="207"/>
      <c r="F774" s="207"/>
    </row>
    <row r="775" spans="5:6" ht="12">
      <c r="E775" s="207"/>
      <c r="F775" s="207"/>
    </row>
    <row r="776" spans="5:6" ht="12">
      <c r="E776" s="207"/>
      <c r="F776" s="207"/>
    </row>
    <row r="777" spans="5:6" ht="12">
      <c r="E777" s="207"/>
      <c r="F777" s="207"/>
    </row>
    <row r="778" spans="5:6" ht="12">
      <c r="E778" s="207"/>
      <c r="F778" s="207"/>
    </row>
    <row r="779" spans="5:6" ht="12">
      <c r="E779" s="207"/>
      <c r="F779" s="207"/>
    </row>
    <row r="780" spans="5:6" ht="12">
      <c r="E780" s="207"/>
      <c r="F780" s="207"/>
    </row>
    <row r="781" spans="5:6" ht="12">
      <c r="E781" s="207"/>
      <c r="F781" s="207"/>
    </row>
    <row r="782" spans="5:6" ht="12">
      <c r="E782" s="207"/>
      <c r="F782" s="207"/>
    </row>
    <row r="783" spans="5:6" ht="12">
      <c r="E783" s="207"/>
      <c r="F783" s="207"/>
    </row>
    <row r="784" spans="5:6" ht="12">
      <c r="E784" s="207"/>
      <c r="F784" s="207"/>
    </row>
    <row r="785" spans="5:6" ht="12">
      <c r="E785" s="207"/>
      <c r="F785" s="207"/>
    </row>
    <row r="786" spans="5:6" ht="12">
      <c r="E786" s="207"/>
      <c r="F786" s="207"/>
    </row>
    <row r="787" spans="5:6" ht="12">
      <c r="E787" s="207"/>
      <c r="F787" s="207"/>
    </row>
    <row r="788" spans="5:6" ht="12">
      <c r="E788" s="207"/>
      <c r="F788" s="207"/>
    </row>
    <row r="789" spans="5:6" ht="12">
      <c r="E789" s="207"/>
      <c r="F789" s="207"/>
    </row>
    <row r="790" spans="5:6" ht="12">
      <c r="E790" s="207"/>
      <c r="F790" s="207"/>
    </row>
    <row r="791" spans="5:6" ht="12">
      <c r="E791" s="207"/>
      <c r="F791" s="207"/>
    </row>
    <row r="792" spans="5:6" ht="12">
      <c r="E792" s="207"/>
      <c r="F792" s="207"/>
    </row>
    <row r="793" spans="5:6" ht="12">
      <c r="E793" s="207"/>
      <c r="F793" s="207"/>
    </row>
    <row r="794" spans="5:6" ht="12">
      <c r="E794" s="207"/>
      <c r="F794" s="207"/>
    </row>
    <row r="795" spans="5:6" ht="12">
      <c r="E795" s="207"/>
      <c r="F795" s="207"/>
    </row>
    <row r="796" spans="5:6" ht="12">
      <c r="E796" s="207"/>
      <c r="F796" s="207"/>
    </row>
    <row r="797" spans="5:6" ht="12">
      <c r="E797" s="207"/>
      <c r="F797" s="207"/>
    </row>
    <row r="798" spans="5:6" ht="12">
      <c r="E798" s="207"/>
      <c r="F798" s="207"/>
    </row>
    <row r="799" spans="5:6" ht="12">
      <c r="E799" s="207"/>
      <c r="F799" s="207"/>
    </row>
    <row r="800" spans="5:6" ht="12">
      <c r="E800" s="207"/>
      <c r="F800" s="207"/>
    </row>
    <row r="801" spans="5:6" ht="12">
      <c r="E801" s="207"/>
      <c r="F801" s="207"/>
    </row>
    <row r="802" spans="5:6" ht="12">
      <c r="E802" s="207"/>
      <c r="F802" s="207"/>
    </row>
    <row r="803" spans="5:6" ht="12">
      <c r="E803" s="207"/>
      <c r="F803" s="207"/>
    </row>
    <row r="804" spans="5:6" ht="12">
      <c r="E804" s="207"/>
      <c r="F804" s="207"/>
    </row>
    <row r="805" spans="5:6" ht="12">
      <c r="E805" s="207"/>
      <c r="F805" s="207"/>
    </row>
    <row r="806" spans="5:6" ht="12">
      <c r="E806" s="207"/>
      <c r="F806" s="207"/>
    </row>
    <row r="807" spans="5:6" ht="12">
      <c r="E807" s="207"/>
      <c r="F807" s="207"/>
    </row>
    <row r="808" spans="5:6" ht="12">
      <c r="E808" s="207"/>
      <c r="F808" s="207"/>
    </row>
    <row r="809" spans="5:6" ht="12">
      <c r="E809" s="207"/>
      <c r="F809" s="207"/>
    </row>
    <row r="810" spans="5:6" ht="12">
      <c r="E810" s="207"/>
      <c r="F810" s="207"/>
    </row>
    <row r="811" spans="5:6" ht="12">
      <c r="E811" s="207"/>
      <c r="F811" s="207"/>
    </row>
    <row r="812" spans="5:6" ht="12">
      <c r="E812" s="207"/>
      <c r="F812" s="207"/>
    </row>
    <row r="813" spans="5:6" ht="12">
      <c r="E813" s="207"/>
      <c r="F813" s="207"/>
    </row>
    <row r="814" spans="5:6" ht="12">
      <c r="E814" s="207"/>
      <c r="F814" s="207"/>
    </row>
    <row r="815" spans="5:6" ht="12">
      <c r="E815" s="207"/>
      <c r="F815" s="207"/>
    </row>
    <row r="816" spans="5:6" ht="12">
      <c r="E816" s="207"/>
      <c r="F816" s="207"/>
    </row>
    <row r="817" spans="5:6" ht="12">
      <c r="E817" s="207"/>
      <c r="F817" s="207"/>
    </row>
    <row r="818" spans="5:6" ht="12">
      <c r="E818" s="207"/>
      <c r="F818" s="207"/>
    </row>
    <row r="819" spans="5:6" ht="12">
      <c r="E819" s="207"/>
      <c r="F819" s="207"/>
    </row>
    <row r="820" spans="5:6" ht="12">
      <c r="E820" s="207"/>
      <c r="F820" s="207"/>
    </row>
    <row r="821" spans="5:6" ht="12">
      <c r="E821" s="207"/>
      <c r="F821" s="207"/>
    </row>
    <row r="822" spans="5:6" ht="12">
      <c r="E822" s="207"/>
      <c r="F822" s="207"/>
    </row>
    <row r="823" spans="5:6" ht="12">
      <c r="E823" s="207"/>
      <c r="F823" s="207"/>
    </row>
    <row r="824" spans="5:6" ht="12">
      <c r="E824" s="207"/>
      <c r="F824" s="207"/>
    </row>
    <row r="825" spans="5:6" ht="12">
      <c r="E825" s="207"/>
      <c r="F825" s="207"/>
    </row>
    <row r="826" spans="5:6" ht="12">
      <c r="E826" s="207"/>
      <c r="F826" s="207"/>
    </row>
    <row r="827" spans="5:6" ht="12">
      <c r="E827" s="207"/>
      <c r="F827" s="207"/>
    </row>
    <row r="828" spans="5:6" ht="12">
      <c r="E828" s="207"/>
      <c r="F828" s="207"/>
    </row>
    <row r="829" spans="5:6" ht="12">
      <c r="E829" s="207"/>
      <c r="F829" s="207"/>
    </row>
    <row r="830" spans="5:6" ht="12">
      <c r="E830" s="207"/>
      <c r="F830" s="207"/>
    </row>
    <row r="831" spans="5:6" ht="12">
      <c r="E831" s="207"/>
      <c r="F831" s="207"/>
    </row>
    <row r="832" spans="5:6" ht="12">
      <c r="E832" s="207"/>
      <c r="F832" s="207"/>
    </row>
    <row r="833" spans="5:6" ht="12">
      <c r="E833" s="207"/>
      <c r="F833" s="207"/>
    </row>
    <row r="834" spans="5:6" ht="12">
      <c r="E834" s="207"/>
      <c r="F834" s="207"/>
    </row>
    <row r="835" spans="5:6" ht="12">
      <c r="E835" s="207"/>
      <c r="F835" s="207"/>
    </row>
    <row r="836" spans="5:6" ht="12">
      <c r="E836" s="207"/>
      <c r="F836" s="207"/>
    </row>
    <row r="837" spans="5:6" ht="12">
      <c r="E837" s="207"/>
      <c r="F837" s="207"/>
    </row>
    <row r="838" spans="5:6" ht="12">
      <c r="E838" s="207"/>
      <c r="F838" s="207"/>
    </row>
    <row r="839" spans="5:6" ht="12">
      <c r="E839" s="207"/>
      <c r="F839" s="207"/>
    </row>
    <row r="840" spans="5:6" ht="12">
      <c r="E840" s="207"/>
      <c r="F840" s="207"/>
    </row>
    <row r="841" spans="5:6" ht="12">
      <c r="E841" s="207"/>
      <c r="F841" s="207"/>
    </row>
    <row r="842" spans="5:6" ht="12">
      <c r="E842" s="207"/>
      <c r="F842" s="207"/>
    </row>
    <row r="843" spans="5:6" ht="12">
      <c r="E843" s="207"/>
      <c r="F843" s="207"/>
    </row>
    <row r="844" spans="5:6" ht="12">
      <c r="E844" s="207"/>
      <c r="F844" s="207"/>
    </row>
    <row r="845" spans="5:6" ht="12">
      <c r="E845" s="207"/>
      <c r="F845" s="207"/>
    </row>
    <row r="846" spans="5:6" ht="12">
      <c r="E846" s="207"/>
      <c r="F846" s="207"/>
    </row>
    <row r="847" spans="5:6" ht="12">
      <c r="E847" s="207"/>
      <c r="F847" s="207"/>
    </row>
    <row r="848" spans="5:6" ht="12">
      <c r="E848" s="207"/>
      <c r="F848" s="207"/>
    </row>
    <row r="849" spans="5:6" ht="12">
      <c r="E849" s="207"/>
      <c r="F849" s="207"/>
    </row>
    <row r="850" spans="5:6" ht="12">
      <c r="E850" s="207"/>
      <c r="F850" s="207"/>
    </row>
    <row r="851" spans="5:6" ht="12">
      <c r="E851" s="207"/>
      <c r="F851" s="207"/>
    </row>
    <row r="852" spans="5:6" ht="12">
      <c r="E852" s="207"/>
      <c r="F852" s="207"/>
    </row>
    <row r="853" spans="5:6" ht="12">
      <c r="E853" s="207"/>
      <c r="F853" s="207"/>
    </row>
    <row r="854" spans="5:6" ht="12">
      <c r="E854" s="207"/>
      <c r="F854" s="207"/>
    </row>
    <row r="855" spans="5:6" ht="12">
      <c r="E855" s="207"/>
      <c r="F855" s="207"/>
    </row>
    <row r="856" spans="5:6" ht="12">
      <c r="E856" s="207"/>
      <c r="F856" s="207"/>
    </row>
    <row r="857" spans="5:6" ht="12">
      <c r="E857" s="207"/>
      <c r="F857" s="207"/>
    </row>
    <row r="858" spans="5:6" ht="12">
      <c r="E858" s="207"/>
      <c r="F858" s="207"/>
    </row>
    <row r="859" spans="5:6" ht="12">
      <c r="E859" s="207"/>
      <c r="F859" s="207"/>
    </row>
    <row r="860" spans="5:6" ht="12">
      <c r="E860" s="207"/>
      <c r="F860" s="207"/>
    </row>
    <row r="861" spans="5:6" ht="12">
      <c r="E861" s="207"/>
      <c r="F861" s="207"/>
    </row>
    <row r="862" spans="5:6" ht="12">
      <c r="E862" s="207"/>
      <c r="F862" s="207"/>
    </row>
    <row r="863" spans="5:6" ht="12">
      <c r="E863" s="207"/>
      <c r="F863" s="207"/>
    </row>
    <row r="864" spans="5:6" ht="12">
      <c r="E864" s="207"/>
      <c r="F864" s="207"/>
    </row>
    <row r="865" spans="5:6" ht="12">
      <c r="E865" s="207"/>
      <c r="F865" s="207"/>
    </row>
    <row r="866" spans="5:6" ht="12">
      <c r="E866" s="207"/>
      <c r="F866" s="207"/>
    </row>
    <row r="867" spans="5:6" ht="12">
      <c r="E867" s="207"/>
      <c r="F867" s="207"/>
    </row>
    <row r="868" spans="5:6" ht="12">
      <c r="E868" s="207"/>
      <c r="F868" s="207"/>
    </row>
    <row r="869" spans="5:6" ht="12">
      <c r="E869" s="207"/>
      <c r="F869" s="207"/>
    </row>
    <row r="870" spans="5:6" ht="12">
      <c r="E870" s="207"/>
      <c r="F870" s="207"/>
    </row>
    <row r="871" spans="5:6" ht="12">
      <c r="E871" s="207"/>
      <c r="F871" s="207"/>
    </row>
    <row r="872" spans="5:6" ht="12">
      <c r="E872" s="207"/>
      <c r="F872" s="207"/>
    </row>
    <row r="873" spans="5:6" ht="12">
      <c r="E873" s="207"/>
      <c r="F873" s="207"/>
    </row>
    <row r="874" spans="5:6" ht="12">
      <c r="E874" s="207"/>
      <c r="F874" s="207"/>
    </row>
    <row r="875" spans="5:6" ht="12">
      <c r="E875" s="207"/>
      <c r="F875" s="207"/>
    </row>
    <row r="876" spans="5:6" ht="12">
      <c r="E876" s="207"/>
      <c r="F876" s="207"/>
    </row>
    <row r="877" spans="5:6" ht="12">
      <c r="E877" s="207"/>
      <c r="F877" s="207"/>
    </row>
    <row r="878" spans="5:6" ht="12">
      <c r="E878" s="207"/>
      <c r="F878" s="207"/>
    </row>
    <row r="879" spans="5:6" ht="12">
      <c r="E879" s="207"/>
      <c r="F879" s="207"/>
    </row>
    <row r="880" spans="5:6" ht="12">
      <c r="E880" s="207"/>
      <c r="F880" s="207"/>
    </row>
    <row r="881" spans="5:6" ht="12">
      <c r="E881" s="207"/>
      <c r="F881" s="207"/>
    </row>
    <row r="882" spans="5:6" ht="12">
      <c r="E882" s="207"/>
      <c r="F882" s="207"/>
    </row>
    <row r="883" spans="5:6" ht="12">
      <c r="E883" s="207"/>
      <c r="F883" s="207"/>
    </row>
    <row r="884" spans="5:6" ht="12">
      <c r="E884" s="207"/>
      <c r="F884" s="207"/>
    </row>
    <row r="885" spans="5:6" ht="12">
      <c r="E885" s="207"/>
      <c r="F885" s="207"/>
    </row>
    <row r="886" spans="5:6" ht="12">
      <c r="E886" s="207"/>
      <c r="F886" s="207"/>
    </row>
    <row r="887" spans="5:6" ht="12">
      <c r="E887" s="207"/>
      <c r="F887" s="207"/>
    </row>
    <row r="888" spans="5:6" ht="12">
      <c r="E888" s="207"/>
      <c r="F888" s="207"/>
    </row>
    <row r="889" spans="5:6" ht="12">
      <c r="E889" s="207"/>
      <c r="F889" s="207"/>
    </row>
    <row r="890" spans="5:6" ht="12">
      <c r="E890" s="207"/>
      <c r="F890" s="207"/>
    </row>
    <row r="891" spans="5:6" ht="12">
      <c r="E891" s="207"/>
      <c r="F891" s="207"/>
    </row>
    <row r="892" spans="5:6" ht="12">
      <c r="E892" s="207"/>
      <c r="F892" s="207"/>
    </row>
    <row r="893" spans="5:6" ht="12">
      <c r="E893" s="207"/>
      <c r="F893" s="207"/>
    </row>
    <row r="894" spans="5:6" ht="12">
      <c r="E894" s="207"/>
      <c r="F894" s="207"/>
    </row>
    <row r="895" spans="5:6" ht="12">
      <c r="E895" s="207"/>
      <c r="F895" s="207"/>
    </row>
    <row r="896" spans="5:6" ht="12">
      <c r="E896" s="207"/>
      <c r="F896" s="207"/>
    </row>
    <row r="897" spans="5:6" ht="12">
      <c r="E897" s="207"/>
      <c r="F897" s="207"/>
    </row>
    <row r="898" spans="5:6" ht="12">
      <c r="E898" s="207"/>
      <c r="F898" s="207"/>
    </row>
    <row r="899" spans="5:6" ht="12">
      <c r="E899" s="207"/>
      <c r="F899" s="207"/>
    </row>
    <row r="900" spans="5:6" ht="12">
      <c r="E900" s="207"/>
      <c r="F900" s="207"/>
    </row>
    <row r="901" spans="5:6" ht="12">
      <c r="E901" s="207"/>
      <c r="F901" s="207"/>
    </row>
    <row r="902" spans="5:6" ht="12">
      <c r="E902" s="207"/>
      <c r="F902" s="207"/>
    </row>
    <row r="903" spans="5:6" ht="12">
      <c r="E903" s="207"/>
      <c r="F903" s="207"/>
    </row>
    <row r="904" spans="5:6" ht="12">
      <c r="E904" s="207"/>
      <c r="F904" s="207"/>
    </row>
    <row r="905" spans="5:6" ht="12">
      <c r="E905" s="207"/>
      <c r="F905" s="207"/>
    </row>
    <row r="906" spans="5:6" ht="12">
      <c r="E906" s="207"/>
      <c r="F906" s="207"/>
    </row>
    <row r="907" spans="5:6" ht="12">
      <c r="E907" s="207"/>
      <c r="F907" s="207"/>
    </row>
    <row r="908" spans="5:6" ht="12">
      <c r="E908" s="207"/>
      <c r="F908" s="207"/>
    </row>
    <row r="909" spans="5:6" ht="12">
      <c r="E909" s="207"/>
      <c r="F909" s="207"/>
    </row>
    <row r="910" spans="5:6" ht="12">
      <c r="E910" s="207"/>
      <c r="F910" s="207"/>
    </row>
    <row r="911" spans="5:6" ht="12">
      <c r="E911" s="207"/>
      <c r="F911" s="207"/>
    </row>
    <row r="912" spans="5:6" ht="12">
      <c r="E912" s="207"/>
      <c r="F912" s="207"/>
    </row>
    <row r="913" spans="5:6" ht="12">
      <c r="E913" s="207"/>
      <c r="F913" s="207"/>
    </row>
    <row r="914" spans="5:6" ht="12">
      <c r="E914" s="207"/>
      <c r="F914" s="207"/>
    </row>
    <row r="915" spans="5:6" ht="12">
      <c r="E915" s="207"/>
      <c r="F915" s="207"/>
    </row>
    <row r="916" spans="5:6" ht="12">
      <c r="E916" s="207"/>
      <c r="F916" s="207"/>
    </row>
    <row r="917" spans="5:6" ht="12">
      <c r="E917" s="207"/>
      <c r="F917" s="207"/>
    </row>
    <row r="918" spans="5:6" ht="12">
      <c r="E918" s="207"/>
      <c r="F918" s="207"/>
    </row>
    <row r="919" spans="5:6" ht="12">
      <c r="E919" s="207"/>
      <c r="F919" s="207"/>
    </row>
    <row r="920" spans="5:6" ht="12">
      <c r="E920" s="207"/>
      <c r="F920" s="207"/>
    </row>
    <row r="921" spans="5:6" ht="12">
      <c r="E921" s="207"/>
      <c r="F921" s="207"/>
    </row>
    <row r="922" spans="5:6" ht="12">
      <c r="E922" s="207"/>
      <c r="F922" s="207"/>
    </row>
    <row r="923" spans="5:6" ht="12">
      <c r="E923" s="207"/>
      <c r="F923" s="207"/>
    </row>
    <row r="924" spans="5:6" ht="12">
      <c r="E924" s="207"/>
      <c r="F924" s="207"/>
    </row>
    <row r="925" spans="5:6" ht="12">
      <c r="E925" s="207"/>
      <c r="F925" s="207"/>
    </row>
    <row r="926" spans="5:6" ht="12">
      <c r="E926" s="207"/>
      <c r="F926" s="207"/>
    </row>
    <row r="927" spans="5:6" ht="12">
      <c r="E927" s="207"/>
      <c r="F927" s="207"/>
    </row>
    <row r="928" spans="5:6" ht="12">
      <c r="E928" s="207"/>
      <c r="F928" s="207"/>
    </row>
    <row r="929" spans="5:6" ht="12">
      <c r="E929" s="207"/>
      <c r="F929" s="207"/>
    </row>
  </sheetData>
  <sheetProtection/>
  <mergeCells count="3">
    <mergeCell ref="A1:F1"/>
    <mergeCell ref="A2:F2"/>
    <mergeCell ref="B7:D7"/>
  </mergeCells>
  <printOptions/>
  <pageMargins left="0.9055118110236221" right="0.5118110236220472" top="0.6299212598425197" bottom="0.5511811023622047" header="0.31496062992125984" footer="0.2755905511811024"/>
  <pageSetup fitToHeight="0" fitToWidth="1" horizontalDpi="600" verticalDpi="600" orientation="portrait" paperSize="9" scale="99" r:id="rId1"/>
  <headerFooter alignWithMargins="0">
    <oddHeader>&amp;C&amp;"Swis721 BlkOul BT,Black"&amp;12K-TIM Rijeka</oddHeader>
    <oddFooter>&amp;C&amp;"Arial,Regular"&amp;9Poglavlje 1 - Strana &amp;P od &amp;N</oddFooter>
  </headerFooter>
  <rowBreaks count="2" manualBreakCount="2">
    <brk id="74" max="5" man="1"/>
    <brk id="179" max="5" man="1"/>
  </rowBreaks>
</worksheet>
</file>

<file path=xl/worksheets/sheet3.xml><?xml version="1.0" encoding="utf-8"?>
<worksheet xmlns="http://schemas.openxmlformats.org/spreadsheetml/2006/main" xmlns:r="http://schemas.openxmlformats.org/officeDocument/2006/relationships">
  <sheetPr>
    <pageSetUpPr fitToPage="1"/>
  </sheetPr>
  <dimension ref="A1:K611"/>
  <sheetViews>
    <sheetView showGridLines="0" zoomScaleSheetLayoutView="115" workbookViewId="0" topLeftCell="A580">
      <selection activeCell="E584" sqref="E584"/>
    </sheetView>
  </sheetViews>
  <sheetFormatPr defaultColWidth="9.00390625" defaultRowHeight="12.75"/>
  <cols>
    <col min="1" max="1" width="7.25390625" style="0" customWidth="1"/>
    <col min="2" max="2" width="47.00390625" style="309" customWidth="1"/>
    <col min="3" max="3" width="11.00390625" style="0" customWidth="1"/>
    <col min="4" max="4" width="8.00390625" style="518" customWidth="1"/>
    <col min="5" max="5" width="11.375" style="3" customWidth="1"/>
    <col min="6" max="6" width="11.875" style="3" customWidth="1"/>
  </cols>
  <sheetData>
    <row r="1" spans="1:6" ht="12.75">
      <c r="A1" s="165"/>
      <c r="B1" s="260"/>
      <c r="C1" s="165"/>
      <c r="D1" s="517"/>
      <c r="E1" s="61"/>
      <c r="F1" s="87"/>
    </row>
    <row r="2" spans="1:6" ht="31.5" customHeight="1">
      <c r="A2" s="513" t="s">
        <v>144</v>
      </c>
      <c r="B2" s="513"/>
      <c r="C2" s="286" t="s">
        <v>818</v>
      </c>
      <c r="D2" s="515" t="s">
        <v>817</v>
      </c>
      <c r="E2" s="532" t="s">
        <v>816</v>
      </c>
      <c r="F2" s="533" t="s">
        <v>145</v>
      </c>
    </row>
    <row r="3" spans="1:6" ht="13.5" thickBot="1">
      <c r="A3" s="352"/>
      <c r="B3" s="514"/>
      <c r="C3" s="352"/>
      <c r="D3" s="516"/>
      <c r="E3" s="535"/>
      <c r="F3" s="534" t="s">
        <v>146</v>
      </c>
    </row>
    <row r="4" spans="1:6" ht="12.75">
      <c r="A4" s="165"/>
      <c r="B4" s="260"/>
      <c r="C4" s="165"/>
      <c r="D4" s="517"/>
      <c r="E4" s="61"/>
      <c r="F4" s="536"/>
    </row>
    <row r="5" spans="1:2" ht="31.5">
      <c r="A5" s="370" t="s">
        <v>646</v>
      </c>
      <c r="B5" s="371" t="s">
        <v>647</v>
      </c>
    </row>
    <row r="6" spans="1:2" ht="12.75">
      <c r="A6" s="372"/>
      <c r="B6" s="373"/>
    </row>
    <row r="7" spans="1:2" ht="12.75">
      <c r="A7" s="372"/>
      <c r="B7" s="374"/>
    </row>
    <row r="8" spans="1:2" ht="216.75">
      <c r="A8" s="375" t="s">
        <v>91</v>
      </c>
      <c r="B8" s="376" t="s">
        <v>648</v>
      </c>
    </row>
    <row r="9" spans="1:2" ht="12.75">
      <c r="A9" s="375"/>
      <c r="B9" s="377"/>
    </row>
    <row r="10" spans="1:2" ht="12.75">
      <c r="A10" s="375"/>
      <c r="B10" s="378"/>
    </row>
    <row r="11" spans="1:2" ht="89.25">
      <c r="A11" s="375" t="s">
        <v>115</v>
      </c>
      <c r="B11" s="376" t="s">
        <v>649</v>
      </c>
    </row>
    <row r="12" spans="1:2" ht="12.75">
      <c r="A12" s="375"/>
      <c r="B12" s="379"/>
    </row>
    <row r="13" spans="1:2" ht="12.75">
      <c r="A13" s="372"/>
      <c r="B13" s="374"/>
    </row>
    <row r="14" spans="1:2" ht="38.25">
      <c r="A14" s="375" t="s">
        <v>116</v>
      </c>
      <c r="B14" s="376" t="s">
        <v>650</v>
      </c>
    </row>
    <row r="15" spans="1:2" ht="12.75">
      <c r="A15" s="375"/>
      <c r="B15" s="379"/>
    </row>
    <row r="16" spans="1:2" ht="12.75">
      <c r="A16" s="372"/>
      <c r="B16" s="374"/>
    </row>
    <row r="17" spans="1:2" ht="51">
      <c r="A17" s="375" t="s">
        <v>28</v>
      </c>
      <c r="B17" s="376" t="s">
        <v>651</v>
      </c>
    </row>
    <row r="18" spans="1:2" ht="12.75">
      <c r="A18" s="375"/>
      <c r="B18" s="379"/>
    </row>
    <row r="19" spans="1:2" ht="12.75">
      <c r="A19" s="375"/>
      <c r="B19" s="379"/>
    </row>
    <row r="20" spans="1:2" ht="51">
      <c r="A20" s="375" t="s">
        <v>29</v>
      </c>
      <c r="B20" s="376" t="s">
        <v>823</v>
      </c>
    </row>
    <row r="21" spans="1:2" ht="12.75">
      <c r="A21" s="375"/>
      <c r="B21" s="377"/>
    </row>
    <row r="22" spans="1:2" ht="12.75">
      <c r="A22" s="375"/>
      <c r="B22" s="378"/>
    </row>
    <row r="23" spans="1:2" ht="25.5">
      <c r="A23" s="375" t="s">
        <v>136</v>
      </c>
      <c r="B23" s="376" t="s">
        <v>652</v>
      </c>
    </row>
    <row r="24" spans="1:2" ht="12.75">
      <c r="A24" s="375"/>
      <c r="B24" s="379"/>
    </row>
    <row r="25" spans="1:2" ht="12.75">
      <c r="A25" s="375"/>
      <c r="B25" s="378"/>
    </row>
    <row r="26" spans="1:2" ht="25.5">
      <c r="A26" s="375" t="s">
        <v>137</v>
      </c>
      <c r="B26" s="376" t="s">
        <v>653</v>
      </c>
    </row>
    <row r="27" spans="1:2" ht="12.75">
      <c r="A27" s="375"/>
      <c r="B27" s="376"/>
    </row>
    <row r="28" spans="1:2" ht="12.75">
      <c r="A28" s="375"/>
      <c r="B28" s="379"/>
    </row>
    <row r="29" spans="1:2" ht="12.75">
      <c r="A29" s="375"/>
      <c r="B29" s="380"/>
    </row>
    <row r="30" spans="1:2" ht="51">
      <c r="A30" s="375" t="s">
        <v>79</v>
      </c>
      <c r="B30" s="376" t="s">
        <v>654</v>
      </c>
    </row>
    <row r="31" spans="1:2" ht="12.75">
      <c r="A31" s="375"/>
      <c r="B31" s="379"/>
    </row>
    <row r="32" spans="1:2" ht="38.25">
      <c r="A32" s="375"/>
      <c r="B32" s="376" t="s">
        <v>655</v>
      </c>
    </row>
    <row r="33" spans="1:2" ht="12.75">
      <c r="A33" s="375"/>
      <c r="B33" s="379"/>
    </row>
    <row r="34" spans="1:2" ht="12.75">
      <c r="A34" s="372"/>
      <c r="B34" s="374"/>
    </row>
    <row r="35" spans="1:2" ht="38.25">
      <c r="A35" s="381">
        <f>COUNTA(A$4:A34)+1</f>
        <v>10</v>
      </c>
      <c r="B35" s="376" t="s">
        <v>656</v>
      </c>
    </row>
    <row r="36" spans="1:2" ht="12.75">
      <c r="A36" s="375"/>
      <c r="B36" s="379"/>
    </row>
    <row r="37" spans="1:2" ht="51">
      <c r="A37" s="375"/>
      <c r="B37" s="382" t="s">
        <v>657</v>
      </c>
    </row>
    <row r="38" spans="1:2" ht="12.75">
      <c r="A38" s="375"/>
      <c r="B38" s="377"/>
    </row>
    <row r="39" spans="1:2" ht="38.25">
      <c r="A39" s="375"/>
      <c r="B39" s="382" t="s">
        <v>658</v>
      </c>
    </row>
    <row r="40" spans="1:2" ht="12.75">
      <c r="A40" s="375"/>
      <c r="B40" s="382"/>
    </row>
    <row r="41" spans="1:2" ht="12.75">
      <c r="A41" s="375"/>
      <c r="B41" s="374"/>
    </row>
    <row r="42" spans="1:2" ht="12.75">
      <c r="A42" s="375"/>
      <c r="B42" s="378" t="s">
        <v>659</v>
      </c>
    </row>
    <row r="43" spans="1:2" ht="12.75">
      <c r="A43" s="375"/>
      <c r="B43" s="383" t="s">
        <v>660</v>
      </c>
    </row>
    <row r="44" spans="1:2" ht="12.75">
      <c r="A44" s="375"/>
      <c r="B44" s="384" t="s">
        <v>661</v>
      </c>
    </row>
    <row r="45" spans="1:2" ht="12.75">
      <c r="A45" s="375"/>
      <c r="B45" s="385" t="s">
        <v>662</v>
      </c>
    </row>
    <row r="46" spans="1:2" ht="12.75">
      <c r="A46" s="375"/>
      <c r="B46" s="385" t="s">
        <v>663</v>
      </c>
    </row>
    <row r="47" spans="1:2" ht="12.75">
      <c r="A47" s="375"/>
      <c r="B47" s="385" t="s">
        <v>664</v>
      </c>
    </row>
    <row r="48" spans="1:2" ht="12.75">
      <c r="A48" s="375"/>
      <c r="B48" s="385" t="s">
        <v>665</v>
      </c>
    </row>
    <row r="49" spans="1:2" ht="12.75">
      <c r="A49" s="375"/>
      <c r="B49" s="385" t="s">
        <v>666</v>
      </c>
    </row>
    <row r="50" spans="1:2" ht="38.25">
      <c r="A50" s="375"/>
      <c r="B50" s="386" t="s">
        <v>667</v>
      </c>
    </row>
    <row r="51" spans="1:2" ht="12.75">
      <c r="A51" s="375"/>
      <c r="B51" s="385" t="s">
        <v>668</v>
      </c>
    </row>
    <row r="52" spans="1:2" ht="12.75">
      <c r="A52" s="375"/>
      <c r="B52" s="374"/>
    </row>
    <row r="53" spans="1:2" ht="12.75">
      <c r="A53" s="375"/>
      <c r="B53" s="384" t="s">
        <v>669</v>
      </c>
    </row>
    <row r="54" spans="1:2" ht="12.75">
      <c r="A54" s="375"/>
      <c r="B54" s="384" t="s">
        <v>670</v>
      </c>
    </row>
    <row r="55" spans="1:2" ht="12.75">
      <c r="A55" s="375"/>
      <c r="B55" s="384"/>
    </row>
    <row r="56" spans="1:2" ht="12.75">
      <c r="A56" s="381">
        <f>COUNTA(A$4:A55)+1</f>
        <v>11</v>
      </c>
      <c r="B56" s="384" t="s">
        <v>671</v>
      </c>
    </row>
    <row r="57" spans="1:2" ht="51">
      <c r="A57" s="375"/>
      <c r="B57" s="376" t="s">
        <v>672</v>
      </c>
    </row>
    <row r="58" spans="1:2" ht="12.75">
      <c r="A58" s="375"/>
      <c r="B58" s="379"/>
    </row>
    <row r="59" spans="1:2" ht="12.75">
      <c r="A59" s="375"/>
      <c r="B59" s="379"/>
    </row>
    <row r="60" spans="1:2" ht="12.75">
      <c r="A60" s="375"/>
      <c r="B60" s="384" t="s">
        <v>673</v>
      </c>
    </row>
    <row r="61" spans="1:2" ht="51">
      <c r="A61" s="375"/>
      <c r="B61" s="376" t="s">
        <v>674</v>
      </c>
    </row>
    <row r="62" spans="1:2" ht="12.75">
      <c r="A62" s="375"/>
      <c r="B62" s="379"/>
    </row>
    <row r="63" spans="1:2" ht="12.75">
      <c r="A63" s="375"/>
      <c r="B63" s="380"/>
    </row>
    <row r="64" spans="1:2" ht="51">
      <c r="A64" s="381">
        <f>COUNTA(A$4:A63)+1</f>
        <v>12</v>
      </c>
      <c r="B64" s="376" t="s">
        <v>675</v>
      </c>
    </row>
    <row r="65" spans="1:2" ht="12.75">
      <c r="A65" s="375"/>
      <c r="B65" s="379"/>
    </row>
    <row r="66" spans="1:2" ht="12.75">
      <c r="A66" s="375"/>
      <c r="B66" s="380"/>
    </row>
    <row r="67" spans="1:2" ht="38.25">
      <c r="A67" s="381">
        <f>COUNTA(A$4:A66)+1</f>
        <v>13</v>
      </c>
      <c r="B67" s="376" t="s">
        <v>676</v>
      </c>
    </row>
    <row r="68" spans="1:2" ht="12.75">
      <c r="A68" s="375"/>
      <c r="B68" s="379"/>
    </row>
    <row r="69" spans="1:2" ht="25.5">
      <c r="A69" s="375"/>
      <c r="B69" s="373" t="s">
        <v>824</v>
      </c>
    </row>
    <row r="70" spans="1:2" ht="12.75">
      <c r="A70" s="375"/>
      <c r="B70" s="378" t="s">
        <v>677</v>
      </c>
    </row>
    <row r="71" spans="1:2" ht="12.75">
      <c r="A71" s="375"/>
      <c r="B71" s="378"/>
    </row>
    <row r="72" spans="1:2" ht="25.5">
      <c r="A72" s="381">
        <f>COUNTA(A$4:A71)+1</f>
        <v>14</v>
      </c>
      <c r="B72" s="378" t="s">
        <v>678</v>
      </c>
    </row>
    <row r="73" spans="1:2" ht="12.75">
      <c r="A73" s="375"/>
      <c r="B73" s="378"/>
    </row>
    <row r="74" spans="1:2" ht="63.75">
      <c r="A74" s="381">
        <f>COUNTA(A$4:A73)+1</f>
        <v>15</v>
      </c>
      <c r="B74" s="376" t="s">
        <v>679</v>
      </c>
    </row>
    <row r="75" spans="1:2" ht="12.75">
      <c r="A75" s="375"/>
      <c r="B75" s="379"/>
    </row>
    <row r="76" spans="1:2" ht="12.75">
      <c r="A76" s="375"/>
      <c r="B76" s="380"/>
    </row>
    <row r="77" spans="1:2" ht="38.25">
      <c r="A77" s="381">
        <f>COUNTA(A$4:A76)+1</f>
        <v>16</v>
      </c>
      <c r="B77" s="376" t="s">
        <v>680</v>
      </c>
    </row>
    <row r="78" spans="1:2" ht="12.75">
      <c r="A78" s="375"/>
      <c r="B78" s="379"/>
    </row>
    <row r="79" spans="1:2" ht="12.75">
      <c r="A79" s="375"/>
      <c r="B79" s="380"/>
    </row>
    <row r="80" spans="1:2" ht="51">
      <c r="A80" s="381">
        <f>COUNTA(A$4:A79)+1</f>
        <v>17</v>
      </c>
      <c r="B80" s="376" t="s">
        <v>681</v>
      </c>
    </row>
    <row r="81" spans="1:2" ht="12.75">
      <c r="A81" s="375"/>
      <c r="B81" s="379"/>
    </row>
    <row r="82" spans="1:2" ht="12.75">
      <c r="A82" s="375"/>
      <c r="B82" s="380"/>
    </row>
    <row r="83" spans="1:2" ht="25.5">
      <c r="A83" s="381">
        <f>COUNTA(A$4:A82)+1</f>
        <v>18</v>
      </c>
      <c r="B83" s="376" t="s">
        <v>682</v>
      </c>
    </row>
    <row r="84" spans="1:2" ht="12.75">
      <c r="A84" s="375"/>
      <c r="B84" s="379"/>
    </row>
    <row r="85" spans="1:2" ht="51">
      <c r="A85" s="375"/>
      <c r="B85" s="376" t="s">
        <v>683</v>
      </c>
    </row>
    <row r="86" spans="1:2" ht="12.75">
      <c r="A86" s="375"/>
      <c r="B86" s="379"/>
    </row>
    <row r="87" spans="1:2" ht="38.25">
      <c r="A87" s="375"/>
      <c r="B87" s="376" t="s">
        <v>684</v>
      </c>
    </row>
    <row r="88" spans="1:2" ht="12.75">
      <c r="A88" s="375"/>
      <c r="B88" s="379"/>
    </row>
    <row r="89" spans="1:2" ht="12.75">
      <c r="A89" s="375"/>
      <c r="B89" s="380"/>
    </row>
    <row r="90" spans="1:2" ht="63.75">
      <c r="A90" s="381">
        <f>COUNTA(A$4:A89)+1</f>
        <v>19</v>
      </c>
      <c r="B90" s="376" t="s">
        <v>685</v>
      </c>
    </row>
    <row r="91" spans="1:2" ht="12.75">
      <c r="A91" s="375"/>
      <c r="B91" s="379"/>
    </row>
    <row r="92" spans="1:2" ht="12.75">
      <c r="A92" s="375"/>
      <c r="B92" s="384"/>
    </row>
    <row r="93" spans="1:2" ht="25.5">
      <c r="A93" s="381">
        <f>COUNTA(A$4:A92)+1</f>
        <v>20</v>
      </c>
      <c r="B93" s="376" t="s">
        <v>686</v>
      </c>
    </row>
    <row r="94" spans="1:2" ht="25.5">
      <c r="A94" s="375"/>
      <c r="B94" s="376" t="s">
        <v>687</v>
      </c>
    </row>
    <row r="95" spans="1:2" ht="12.75">
      <c r="A95" s="375"/>
      <c r="B95" s="384" t="s">
        <v>688</v>
      </c>
    </row>
    <row r="96" spans="1:2" ht="25.5">
      <c r="A96" s="375"/>
      <c r="B96" s="376" t="s">
        <v>689</v>
      </c>
    </row>
    <row r="97" spans="1:2" ht="12.75">
      <c r="A97" s="375"/>
      <c r="B97" s="384"/>
    </row>
    <row r="98" spans="1:2" ht="63.75">
      <c r="A98" s="381">
        <f>COUNTA(A$4:A97)+1</f>
        <v>21</v>
      </c>
      <c r="B98" s="376" t="s">
        <v>690</v>
      </c>
    </row>
    <row r="99" spans="1:2" ht="12.75">
      <c r="A99" s="375"/>
      <c r="B99" s="384"/>
    </row>
    <row r="100" spans="1:2" ht="25.5">
      <c r="A100" s="381">
        <f>COUNTA(A$4:A99)+1</f>
        <v>22</v>
      </c>
      <c r="B100" s="376" t="s">
        <v>691</v>
      </c>
    </row>
    <row r="101" spans="1:2" ht="25.5">
      <c r="A101" s="375"/>
      <c r="B101" s="376" t="s">
        <v>692</v>
      </c>
    </row>
    <row r="102" spans="1:2" ht="12.75">
      <c r="A102" s="375"/>
      <c r="B102" s="384"/>
    </row>
    <row r="103" spans="1:2" ht="51">
      <c r="A103" s="381">
        <f>COUNTA(A$4:A102)+1</f>
        <v>23</v>
      </c>
      <c r="B103" s="376" t="s">
        <v>693</v>
      </c>
    </row>
    <row r="104" spans="1:2" ht="12.75">
      <c r="A104" s="375"/>
      <c r="B104" s="379"/>
    </row>
    <row r="105" spans="1:2" ht="12.75">
      <c r="A105" s="375"/>
      <c r="B105" s="384"/>
    </row>
    <row r="106" spans="1:2" ht="51">
      <c r="A106" s="381">
        <f>COUNTA(A$4:A105)+1</f>
        <v>24</v>
      </c>
      <c r="B106" s="376" t="s">
        <v>694</v>
      </c>
    </row>
    <row r="107" spans="1:2" ht="12.75">
      <c r="A107" s="387"/>
      <c r="B107" s="379"/>
    </row>
    <row r="108" spans="1:2" ht="12.75">
      <c r="A108" s="387"/>
      <c r="B108" s="380"/>
    </row>
    <row r="109" spans="1:2" ht="63.75">
      <c r="A109" s="381">
        <f>COUNTA(A$4:A108)+1</f>
        <v>25</v>
      </c>
      <c r="B109" s="388" t="s">
        <v>695</v>
      </c>
    </row>
    <row r="110" spans="1:2" ht="12.75">
      <c r="A110" s="387"/>
      <c r="B110" s="379"/>
    </row>
    <row r="111" spans="1:2" ht="12.75">
      <c r="A111" s="387"/>
      <c r="B111" s="389"/>
    </row>
    <row r="112" spans="1:2" ht="38.25">
      <c r="A112" s="381">
        <f>COUNTA(A$4:A111)+1</f>
        <v>26</v>
      </c>
      <c r="B112" s="388" t="s">
        <v>696</v>
      </c>
    </row>
    <row r="113" spans="1:2" ht="12.75">
      <c r="A113" s="387"/>
      <c r="B113" s="379"/>
    </row>
    <row r="114" spans="1:2" ht="12.75">
      <c r="A114" s="387"/>
      <c r="B114" s="389"/>
    </row>
    <row r="115" spans="1:2" ht="63.75">
      <c r="A115" s="381">
        <f>COUNTA(A$4:A114)+1</f>
        <v>27</v>
      </c>
      <c r="B115" s="388" t="s">
        <v>697</v>
      </c>
    </row>
    <row r="116" spans="1:2" ht="12.75">
      <c r="A116" s="387"/>
      <c r="B116" s="379"/>
    </row>
    <row r="117" spans="1:2" ht="12.75">
      <c r="A117" s="387"/>
      <c r="B117" s="380"/>
    </row>
    <row r="118" spans="1:2" ht="38.25">
      <c r="A118" s="381">
        <f>COUNTA(A$4:A117)+1</f>
        <v>28</v>
      </c>
      <c r="B118" s="388" t="s">
        <v>698</v>
      </c>
    </row>
    <row r="119" spans="1:2" ht="12.75">
      <c r="A119" s="387"/>
      <c r="B119" s="379"/>
    </row>
    <row r="120" spans="1:2" ht="12.75">
      <c r="A120" s="387"/>
      <c r="B120" s="390"/>
    </row>
    <row r="121" spans="1:2" ht="51">
      <c r="A121" s="381">
        <f>COUNTA(A$4:A120)+1</f>
        <v>29</v>
      </c>
      <c r="B121" s="388" t="s">
        <v>699</v>
      </c>
    </row>
    <row r="122" spans="1:2" ht="12.75">
      <c r="A122" s="387"/>
      <c r="B122" s="379"/>
    </row>
    <row r="123" spans="1:2" ht="12.75">
      <c r="A123" s="387"/>
      <c r="B123" s="390"/>
    </row>
    <row r="124" spans="1:2" ht="51">
      <c r="A124" s="381">
        <f>COUNTA(A$4:A123)+1</f>
        <v>30</v>
      </c>
      <c r="B124" s="388" t="s">
        <v>700</v>
      </c>
    </row>
    <row r="125" spans="1:2" ht="12.75">
      <c r="A125" s="387"/>
      <c r="B125" s="389" t="s">
        <v>701</v>
      </c>
    </row>
    <row r="126" spans="1:2" ht="12.75">
      <c r="A126" s="391"/>
      <c r="B126"/>
    </row>
    <row r="127" spans="1:2" ht="12.75">
      <c r="A127" s="391"/>
      <c r="B127" s="389"/>
    </row>
    <row r="128" spans="1:2" ht="38.25">
      <c r="A128" s="381">
        <f>COUNTA(A$4:A127)+1</f>
        <v>31</v>
      </c>
      <c r="B128" s="388" t="s">
        <v>702</v>
      </c>
    </row>
    <row r="129" spans="1:2" ht="12.75">
      <c r="A129" s="391"/>
      <c r="B129" s="379"/>
    </row>
    <row r="130" spans="1:2" ht="12.75">
      <c r="A130" s="391"/>
      <c r="B130" s="390"/>
    </row>
    <row r="131" spans="1:2" ht="12.75">
      <c r="A131" s="372"/>
      <c r="B131" s="373"/>
    </row>
    <row r="132" spans="1:2" ht="38.25">
      <c r="A132" s="381">
        <f>COUNTA(A$4:A131)+1</f>
        <v>32</v>
      </c>
      <c r="B132" s="392" t="s">
        <v>703</v>
      </c>
    </row>
    <row r="133" spans="1:2" ht="38.25">
      <c r="A133" s="393"/>
      <c r="B133" s="394" t="s">
        <v>704</v>
      </c>
    </row>
    <row r="134" spans="1:2" ht="38.25">
      <c r="A134" s="393"/>
      <c r="B134" s="394" t="s">
        <v>705</v>
      </c>
    </row>
    <row r="135" spans="1:2" ht="15">
      <c r="A135" s="395"/>
      <c r="B135" s="394"/>
    </row>
    <row r="136" ht="12.75">
      <c r="B136"/>
    </row>
    <row r="137" spans="1:2" ht="38.25">
      <c r="A137" s="381">
        <f>COUNTA(A$4:A136)+1</f>
        <v>33</v>
      </c>
      <c r="B137" s="396" t="s">
        <v>706</v>
      </c>
    </row>
    <row r="138" ht="12.75">
      <c r="B138"/>
    </row>
    <row r="139" spans="1:6" ht="12.75">
      <c r="A139" s="256"/>
      <c r="B139" s="260"/>
      <c r="C139" s="165"/>
      <c r="D139" s="517"/>
      <c r="E139" s="61"/>
      <c r="F139" s="87"/>
    </row>
    <row r="140" spans="1:6" ht="12.75">
      <c r="A140" s="167" t="s">
        <v>147</v>
      </c>
      <c r="B140" s="260"/>
      <c r="C140" s="165"/>
      <c r="D140" s="519"/>
      <c r="E140" s="537"/>
      <c r="F140" s="537"/>
    </row>
    <row r="141" spans="1:6" ht="12.75">
      <c r="A141" s="165"/>
      <c r="B141" s="260"/>
      <c r="C141" s="165"/>
      <c r="D141" s="519"/>
      <c r="E141" s="537"/>
      <c r="F141" s="537"/>
    </row>
    <row r="142" spans="1:6" ht="12.75">
      <c r="A142" s="285">
        <v>1</v>
      </c>
      <c r="B142" s="260" t="s">
        <v>148</v>
      </c>
      <c r="C142" s="165"/>
      <c r="D142" s="519"/>
      <c r="E142" s="537"/>
      <c r="F142" s="537"/>
    </row>
    <row r="143" spans="1:6" ht="12.75">
      <c r="A143" s="257"/>
      <c r="B143" s="260" t="s">
        <v>707</v>
      </c>
      <c r="C143" s="165"/>
      <c r="D143" s="519"/>
      <c r="E143" s="537"/>
      <c r="F143" s="537"/>
    </row>
    <row r="144" spans="1:6" ht="12.75">
      <c r="A144" s="353"/>
      <c r="B144" s="260"/>
      <c r="C144" s="546" t="s">
        <v>149</v>
      </c>
      <c r="D144" s="547">
        <v>1</v>
      </c>
      <c r="E144" s="419"/>
      <c r="F144" s="548">
        <f>D144*E144</f>
        <v>0</v>
      </c>
    </row>
    <row r="145" spans="1:6" ht="12.75">
      <c r="A145" s="256"/>
      <c r="B145" s="260"/>
      <c r="C145" s="165"/>
      <c r="D145" s="520"/>
      <c r="E145" s="61"/>
      <c r="F145" s="87"/>
    </row>
    <row r="146" spans="1:6" ht="25.5">
      <c r="A146" s="285">
        <f>COUNTA(A$142:A145)+1</f>
        <v>2</v>
      </c>
      <c r="B146" s="260" t="s">
        <v>150</v>
      </c>
      <c r="C146" s="165"/>
      <c r="D146" s="519"/>
      <c r="E146" s="537"/>
      <c r="F146" s="537"/>
    </row>
    <row r="147" spans="1:6" ht="25.5">
      <c r="A147" s="285"/>
      <c r="B147" s="260" t="s">
        <v>151</v>
      </c>
      <c r="C147" s="165"/>
      <c r="D147" s="519"/>
      <c r="E147" s="537"/>
      <c r="F147" s="537"/>
    </row>
    <row r="148" spans="1:6" ht="38.25">
      <c r="A148" s="287"/>
      <c r="B148" s="260" t="s">
        <v>152</v>
      </c>
      <c r="C148" s="165"/>
      <c r="D148" s="519"/>
      <c r="E148" s="537"/>
      <c r="F148" s="537"/>
    </row>
    <row r="149" spans="1:6" ht="12.75">
      <c r="A149" s="287"/>
      <c r="B149" s="260" t="s">
        <v>153</v>
      </c>
      <c r="C149" s="165"/>
      <c r="D149" s="519"/>
      <c r="E149" s="537"/>
      <c r="F149" s="537"/>
    </row>
    <row r="150" spans="1:6" ht="25.5">
      <c r="A150" s="287"/>
      <c r="B150" s="260" t="s">
        <v>819</v>
      </c>
      <c r="C150" s="165"/>
      <c r="D150" s="519"/>
      <c r="E150" s="537"/>
      <c r="F150" s="537"/>
    </row>
    <row r="151" spans="1:6" ht="12.75">
      <c r="A151" s="287"/>
      <c r="B151" s="369" t="s">
        <v>541</v>
      </c>
      <c r="C151" s="546" t="s">
        <v>154</v>
      </c>
      <c r="D151" s="547">
        <v>16</v>
      </c>
      <c r="E151" s="419"/>
      <c r="F151" s="548">
        <f>D151*E151</f>
        <v>0</v>
      </c>
    </row>
    <row r="152" spans="1:6" ht="12.75">
      <c r="A152" s="287"/>
      <c r="B152" s="300"/>
      <c r="C152" s="258"/>
      <c r="D152" s="520"/>
      <c r="E152" s="61"/>
      <c r="F152" s="87"/>
    </row>
    <row r="153" spans="1:6" ht="25.5">
      <c r="A153" s="285">
        <f>COUNTA(A$142:A152)+1</f>
        <v>3</v>
      </c>
      <c r="B153" s="260" t="s">
        <v>155</v>
      </c>
      <c r="C153" s="165"/>
      <c r="D153" s="519"/>
      <c r="E153" s="537"/>
      <c r="F153" s="537"/>
    </row>
    <row r="154" spans="1:6" ht="25.5">
      <c r="A154" s="285"/>
      <c r="B154" s="260" t="s">
        <v>156</v>
      </c>
      <c r="C154" s="165"/>
      <c r="D154" s="519"/>
      <c r="E154" s="537"/>
      <c r="F154" s="537"/>
    </row>
    <row r="155" spans="1:6" ht="25.5">
      <c r="A155" s="285"/>
      <c r="B155" s="260" t="s">
        <v>157</v>
      </c>
      <c r="C155" s="165"/>
      <c r="D155" s="519"/>
      <c r="E155" s="537"/>
      <c r="F155" s="537"/>
    </row>
    <row r="156" spans="1:6" ht="25.5">
      <c r="A156" s="287"/>
      <c r="B156" s="260" t="s">
        <v>708</v>
      </c>
      <c r="C156" s="165"/>
      <c r="D156" s="519"/>
      <c r="E156" s="537"/>
      <c r="F156" s="537"/>
    </row>
    <row r="157" spans="1:6" ht="12.75">
      <c r="A157" s="287"/>
      <c r="B157" s="300" t="s">
        <v>159</v>
      </c>
      <c r="C157" s="546" t="s">
        <v>154</v>
      </c>
      <c r="D157" s="547">
        <f>5+7</f>
        <v>12</v>
      </c>
      <c r="E157" s="419"/>
      <c r="F157" s="548">
        <f>D157*E157</f>
        <v>0</v>
      </c>
    </row>
    <row r="158" spans="1:6" ht="12.75">
      <c r="A158" s="287"/>
      <c r="B158" s="300" t="s">
        <v>160</v>
      </c>
      <c r="C158" s="546" t="s">
        <v>154</v>
      </c>
      <c r="D158" s="547">
        <f>5+7</f>
        <v>12</v>
      </c>
      <c r="E158" s="419"/>
      <c r="F158" s="548">
        <f>D158*E158</f>
        <v>0</v>
      </c>
    </row>
    <row r="159" spans="1:6" ht="12.75">
      <c r="A159" s="288"/>
      <c r="B159" s="260"/>
      <c r="C159" s="165"/>
      <c r="D159" s="520"/>
      <c r="E159" s="61"/>
      <c r="F159" s="87"/>
    </row>
    <row r="160" spans="1:6" ht="12.75">
      <c r="A160" s="288"/>
      <c r="B160" s="260"/>
      <c r="C160" s="165"/>
      <c r="D160" s="520"/>
      <c r="E160" s="61"/>
      <c r="F160" s="87"/>
    </row>
    <row r="161" spans="1:6" ht="12.75">
      <c r="A161" s="285">
        <f>COUNTA(A$142:A160)+1</f>
        <v>4</v>
      </c>
      <c r="B161" s="260" t="s">
        <v>161</v>
      </c>
      <c r="C161" s="165"/>
      <c r="D161" s="519"/>
      <c r="E161" s="537"/>
      <c r="F161" s="537"/>
    </row>
    <row r="162" spans="1:6" ht="38.25">
      <c r="A162" s="288"/>
      <c r="B162" s="260" t="s">
        <v>162</v>
      </c>
      <c r="C162" s="165"/>
      <c r="D162" s="519"/>
      <c r="E162" s="537"/>
      <c r="F162" s="537"/>
    </row>
    <row r="163" spans="1:6" ht="25.5">
      <c r="A163" s="287"/>
      <c r="B163" s="260" t="s">
        <v>158</v>
      </c>
      <c r="C163" s="165"/>
      <c r="D163" s="519"/>
      <c r="E163" s="537"/>
      <c r="F163" s="537"/>
    </row>
    <row r="164" spans="1:6" ht="12.75">
      <c r="A164" s="287"/>
      <c r="B164" s="260" t="s">
        <v>709</v>
      </c>
      <c r="C164" s="165"/>
      <c r="D164" s="519"/>
      <c r="E164" s="537"/>
      <c r="F164" s="537"/>
    </row>
    <row r="165" spans="1:6" ht="12.75">
      <c r="A165" s="287"/>
      <c r="B165" s="51" t="s">
        <v>163</v>
      </c>
      <c r="C165" s="546" t="s">
        <v>164</v>
      </c>
      <c r="D165" s="549">
        <v>28</v>
      </c>
      <c r="E165" s="419"/>
      <c r="F165" s="548">
        <f>D165*E165</f>
        <v>0</v>
      </c>
    </row>
    <row r="166" spans="1:6" ht="12.75">
      <c r="A166" s="287"/>
      <c r="B166" s="51"/>
      <c r="C166" s="259"/>
      <c r="D166" s="520"/>
      <c r="E166" s="87"/>
      <c r="F166" s="87"/>
    </row>
    <row r="167" spans="1:6" ht="25.5">
      <c r="A167" s="285">
        <f>COUNTA(A$142:A166)+1</f>
        <v>5</v>
      </c>
      <c r="B167" s="260" t="s">
        <v>165</v>
      </c>
      <c r="C167" s="165"/>
      <c r="D167" s="519"/>
      <c r="E167" s="537"/>
      <c r="F167" s="537"/>
    </row>
    <row r="168" spans="1:6" ht="25.5">
      <c r="A168" s="285"/>
      <c r="B168" s="260" t="s">
        <v>166</v>
      </c>
      <c r="C168" s="165"/>
      <c r="D168" s="519"/>
      <c r="E168" s="537"/>
      <c r="F168" s="537"/>
    </row>
    <row r="169" spans="1:6" ht="12.75">
      <c r="A169" s="285"/>
      <c r="B169" s="260" t="s">
        <v>568</v>
      </c>
      <c r="C169" s="165"/>
      <c r="D169" s="519"/>
      <c r="E169" s="537"/>
      <c r="F169" s="537"/>
    </row>
    <row r="170" spans="1:6" ht="12.75">
      <c r="A170" s="287"/>
      <c r="B170" s="300" t="s">
        <v>167</v>
      </c>
      <c r="C170" s="546" t="s">
        <v>154</v>
      </c>
      <c r="D170" s="547">
        <v>7</v>
      </c>
      <c r="E170" s="419"/>
      <c r="F170" s="548">
        <f>D170*E170</f>
        <v>0</v>
      </c>
    </row>
    <row r="171" spans="1:6" ht="12.75">
      <c r="A171" s="287"/>
      <c r="B171" s="300"/>
      <c r="C171" s="258"/>
      <c r="D171" s="520"/>
      <c r="E171" s="61"/>
      <c r="F171" s="87"/>
    </row>
    <row r="172" spans="1:6" ht="12.75">
      <c r="A172" s="287"/>
      <c r="B172" s="260"/>
      <c r="C172" s="165"/>
      <c r="D172" s="519"/>
      <c r="E172" s="537"/>
      <c r="F172" s="537"/>
    </row>
    <row r="173" spans="1:6" ht="12.75">
      <c r="A173" s="285">
        <f>COUNTA(A$142:A172)+1</f>
        <v>6</v>
      </c>
      <c r="B173" s="260" t="s">
        <v>168</v>
      </c>
      <c r="C173" s="165"/>
      <c r="D173" s="519"/>
      <c r="E173" s="537"/>
      <c r="F173" s="537"/>
    </row>
    <row r="174" spans="1:6" ht="12.75">
      <c r="A174" s="288"/>
      <c r="B174" s="260" t="s">
        <v>169</v>
      </c>
      <c r="C174" s="165"/>
      <c r="D174" s="519"/>
      <c r="E174" s="537"/>
      <c r="F174" s="537"/>
    </row>
    <row r="175" spans="1:6" ht="12.75">
      <c r="A175" s="288"/>
      <c r="B175" s="260" t="s">
        <v>170</v>
      </c>
      <c r="C175" s="165"/>
      <c r="D175" s="519"/>
      <c r="E175" s="537"/>
      <c r="F175" s="537"/>
    </row>
    <row r="176" spans="1:6" ht="25.5">
      <c r="A176" s="287"/>
      <c r="B176" s="260" t="s">
        <v>569</v>
      </c>
      <c r="C176" s="165"/>
      <c r="D176" s="519"/>
      <c r="E176" s="537"/>
      <c r="F176" s="537"/>
    </row>
    <row r="177" spans="1:6" ht="12.75">
      <c r="A177" s="287"/>
      <c r="B177" s="51"/>
      <c r="C177" s="546" t="s">
        <v>3</v>
      </c>
      <c r="D177" s="547">
        <v>1</v>
      </c>
      <c r="E177" s="419"/>
      <c r="F177" s="548">
        <f>D177*E177</f>
        <v>0</v>
      </c>
    </row>
    <row r="178" spans="1:6" ht="12.75">
      <c r="A178" s="287"/>
      <c r="B178" s="51"/>
      <c r="C178" s="259"/>
      <c r="D178" s="520"/>
      <c r="E178" s="87"/>
      <c r="F178" s="87"/>
    </row>
    <row r="179" spans="1:6" ht="12.75">
      <c r="A179" s="285">
        <f>COUNTA(A$142:A178)+1</f>
        <v>7</v>
      </c>
      <c r="B179" s="260" t="s">
        <v>171</v>
      </c>
      <c r="C179" s="165"/>
      <c r="D179" s="519"/>
      <c r="E179" s="537"/>
      <c r="F179" s="537"/>
    </row>
    <row r="180" spans="1:6" ht="12.75">
      <c r="A180" s="287"/>
      <c r="B180" s="260" t="s">
        <v>542</v>
      </c>
      <c r="C180" s="165"/>
      <c r="D180" s="519"/>
      <c r="E180" s="537"/>
      <c r="F180" s="537"/>
    </row>
    <row r="181" spans="1:6" ht="12.75">
      <c r="A181" s="287"/>
      <c r="B181" s="51"/>
      <c r="C181" s="546" t="s">
        <v>3</v>
      </c>
      <c r="D181" s="547">
        <v>4</v>
      </c>
      <c r="E181" s="419"/>
      <c r="F181" s="548">
        <f>D181*E181</f>
        <v>0</v>
      </c>
    </row>
    <row r="182" spans="1:6" ht="12.75">
      <c r="A182" s="287"/>
      <c r="B182" s="51"/>
      <c r="C182" s="259"/>
      <c r="D182" s="520"/>
      <c r="E182" s="87"/>
      <c r="F182" s="87"/>
    </row>
    <row r="183" spans="1:6" ht="12.75">
      <c r="A183" s="285">
        <f>COUNTA(A$142:A182)+1</f>
        <v>8</v>
      </c>
      <c r="B183" s="260" t="s">
        <v>348</v>
      </c>
      <c r="C183" s="165"/>
      <c r="D183" s="519"/>
      <c r="E183" s="537"/>
      <c r="F183" s="537"/>
    </row>
    <row r="184" spans="1:6" ht="12.75">
      <c r="A184" s="287"/>
      <c r="B184" s="260" t="s">
        <v>172</v>
      </c>
      <c r="C184" s="165"/>
      <c r="D184" s="519"/>
      <c r="E184" s="537"/>
      <c r="F184" s="537"/>
    </row>
    <row r="185" spans="1:6" ht="12.75">
      <c r="A185" s="287"/>
      <c r="B185" s="260" t="s">
        <v>353</v>
      </c>
      <c r="C185" s="165"/>
      <c r="D185" s="519"/>
      <c r="E185" s="537"/>
      <c r="F185" s="537"/>
    </row>
    <row r="186" spans="1:6" ht="25.5">
      <c r="A186" s="287"/>
      <c r="B186" s="260" t="s">
        <v>543</v>
      </c>
      <c r="C186" s="165"/>
      <c r="D186" s="519"/>
      <c r="E186" s="537"/>
      <c r="F186" s="537"/>
    </row>
    <row r="187" spans="1:6" ht="12.75">
      <c r="A187" s="287"/>
      <c r="B187" s="51"/>
      <c r="C187" s="546" t="s">
        <v>3</v>
      </c>
      <c r="D187" s="547">
        <v>1</v>
      </c>
      <c r="E187" s="419"/>
      <c r="F187" s="548">
        <f>D187*E187</f>
        <v>0</v>
      </c>
    </row>
    <row r="188" spans="1:6" ht="12.75">
      <c r="A188" s="287"/>
      <c r="B188" s="51"/>
      <c r="C188" s="259"/>
      <c r="D188" s="520"/>
      <c r="E188" s="87"/>
      <c r="F188" s="87"/>
    </row>
    <row r="189" spans="1:6" ht="12.75">
      <c r="A189" s="285">
        <f>COUNTA(A$142:A188)+1</f>
        <v>9</v>
      </c>
      <c r="B189" s="260" t="s">
        <v>173</v>
      </c>
      <c r="C189" s="165"/>
      <c r="D189" s="519"/>
      <c r="E189" s="537"/>
      <c r="F189" s="537"/>
    </row>
    <row r="190" spans="1:6" ht="12.75">
      <c r="A190" s="288"/>
      <c r="B190" s="260" t="s">
        <v>174</v>
      </c>
      <c r="C190" s="165"/>
      <c r="D190" s="519"/>
      <c r="E190" s="537"/>
      <c r="F190" s="537"/>
    </row>
    <row r="191" spans="1:6" ht="12.75">
      <c r="A191" s="287"/>
      <c r="B191" s="260" t="s">
        <v>544</v>
      </c>
      <c r="C191" s="165"/>
      <c r="D191" s="519"/>
      <c r="E191" s="537"/>
      <c r="F191" s="537"/>
    </row>
    <row r="192" spans="1:6" ht="12.75">
      <c r="A192" s="287"/>
      <c r="B192" s="51"/>
      <c r="C192" s="546" t="s">
        <v>3</v>
      </c>
      <c r="D192" s="547">
        <v>1</v>
      </c>
      <c r="E192" s="419"/>
      <c r="F192" s="548">
        <f>D192*E192</f>
        <v>0</v>
      </c>
    </row>
    <row r="193" spans="1:6" ht="12.75">
      <c r="A193" s="287"/>
      <c r="B193" s="51"/>
      <c r="C193" s="259"/>
      <c r="D193" s="520"/>
      <c r="E193" s="87"/>
      <c r="F193" s="87"/>
    </row>
    <row r="194" spans="1:6" ht="25.5">
      <c r="A194" s="285">
        <f>COUNTA(A$142:A192)+1</f>
        <v>10</v>
      </c>
      <c r="B194" s="260" t="s">
        <v>175</v>
      </c>
      <c r="C194" s="165"/>
      <c r="D194" s="519"/>
      <c r="E194" s="537"/>
      <c r="F194" s="537"/>
    </row>
    <row r="195" spans="1:6" ht="12.75">
      <c r="A195" s="288"/>
      <c r="B195" s="260" t="s">
        <v>176</v>
      </c>
      <c r="C195" s="165"/>
      <c r="D195" s="519"/>
      <c r="E195" s="537"/>
      <c r="F195" s="537"/>
    </row>
    <row r="196" spans="1:6" ht="25.5">
      <c r="A196" s="287"/>
      <c r="B196" s="260" t="s">
        <v>158</v>
      </c>
      <c r="C196" s="165"/>
      <c r="D196" s="519"/>
      <c r="E196" s="537"/>
      <c r="F196" s="537"/>
    </row>
    <row r="197" spans="1:6" ht="12.75">
      <c r="A197" s="287"/>
      <c r="B197" s="260" t="s">
        <v>545</v>
      </c>
      <c r="C197" s="165"/>
      <c r="D197" s="519"/>
      <c r="E197" s="537"/>
      <c r="F197" s="537"/>
    </row>
    <row r="198" spans="1:6" ht="12.75">
      <c r="A198" s="287"/>
      <c r="B198" s="51"/>
      <c r="C198" s="546" t="s">
        <v>354</v>
      </c>
      <c r="D198" s="547">
        <v>500</v>
      </c>
      <c r="E198" s="419"/>
      <c r="F198" s="548">
        <f>D198*E198</f>
        <v>0</v>
      </c>
    </row>
    <row r="199" spans="1:6" ht="12.75">
      <c r="A199" s="287"/>
      <c r="B199" s="51"/>
      <c r="C199" s="259"/>
      <c r="D199" s="520"/>
      <c r="E199" s="87"/>
      <c r="F199" s="87"/>
    </row>
    <row r="200" spans="1:6" ht="12.75">
      <c r="A200" s="285">
        <f>COUNTA(A$142:A197)+1</f>
        <v>11</v>
      </c>
      <c r="B200" s="260" t="s">
        <v>177</v>
      </c>
      <c r="C200" s="165"/>
      <c r="D200" s="519"/>
      <c r="E200" s="537"/>
      <c r="F200" s="537"/>
    </row>
    <row r="201" spans="1:6" ht="25.5">
      <c r="A201" s="288"/>
      <c r="B201" s="260" t="s">
        <v>178</v>
      </c>
      <c r="C201" s="165"/>
      <c r="D201" s="519"/>
      <c r="E201" s="537"/>
      <c r="F201" s="537"/>
    </row>
    <row r="202" spans="1:6" ht="25.5">
      <c r="A202" s="287"/>
      <c r="B202" s="260" t="s">
        <v>710</v>
      </c>
      <c r="C202" s="165"/>
      <c r="D202" s="519"/>
      <c r="E202" s="537"/>
      <c r="F202" s="537"/>
    </row>
    <row r="203" spans="1:6" ht="12.75">
      <c r="A203" s="287"/>
      <c r="B203" s="260"/>
      <c r="C203" s="165"/>
      <c r="D203" s="519"/>
      <c r="E203" s="537"/>
      <c r="F203" s="537"/>
    </row>
    <row r="204" spans="1:6" ht="14.25">
      <c r="A204" s="287"/>
      <c r="B204" s="51" t="s">
        <v>711</v>
      </c>
      <c r="C204" s="546" t="s">
        <v>391</v>
      </c>
      <c r="D204" s="549">
        <v>9</v>
      </c>
      <c r="E204" s="419"/>
      <c r="F204" s="548">
        <f>D204*E204</f>
        <v>0</v>
      </c>
    </row>
    <row r="205" spans="1:6" ht="12.75">
      <c r="A205" s="287"/>
      <c r="B205" s="51"/>
      <c r="C205" s="259"/>
      <c r="D205" s="520"/>
      <c r="E205" s="87"/>
      <c r="F205" s="87"/>
    </row>
    <row r="206" spans="1:6" ht="12.75">
      <c r="A206" s="285">
        <f>COUNTA(A$142:A204)+1</f>
        <v>12</v>
      </c>
      <c r="B206" s="260" t="s">
        <v>179</v>
      </c>
      <c r="D206" s="520"/>
      <c r="E206" s="538"/>
      <c r="F206" s="538"/>
    </row>
    <row r="207" spans="1:6" ht="51">
      <c r="A207" s="289"/>
      <c r="B207" s="261" t="s">
        <v>180</v>
      </c>
      <c r="D207" s="520"/>
      <c r="E207" s="538"/>
      <c r="F207" s="538"/>
    </row>
    <row r="208" spans="1:6" ht="57" customHeight="1">
      <c r="A208" s="288"/>
      <c r="B208" s="260" t="s">
        <v>712</v>
      </c>
      <c r="C208" s="165"/>
      <c r="D208" s="517"/>
      <c r="E208" s="538"/>
      <c r="F208" s="538"/>
    </row>
    <row r="209" spans="1:6" ht="12.75">
      <c r="A209" s="289"/>
      <c r="B209" s="298" t="s">
        <v>530</v>
      </c>
      <c r="D209" s="520"/>
      <c r="E209" s="538"/>
      <c r="F209" s="538"/>
    </row>
    <row r="210" spans="1:6" ht="12.75">
      <c r="A210" s="289"/>
      <c r="B210" s="304" t="s">
        <v>181</v>
      </c>
      <c r="C210" t="s">
        <v>182</v>
      </c>
      <c r="D210" s="520"/>
      <c r="E210" s="538"/>
      <c r="F210" s="538"/>
    </row>
    <row r="211" spans="1:6" ht="12.75">
      <c r="A211" s="289"/>
      <c r="B211" s="305" t="s">
        <v>183</v>
      </c>
      <c r="C211" t="s">
        <v>184</v>
      </c>
      <c r="D211" s="521"/>
      <c r="E211" s="61"/>
      <c r="F211" s="61"/>
    </row>
    <row r="212" spans="1:6" ht="12.75">
      <c r="A212" s="289"/>
      <c r="B212" s="305"/>
      <c r="D212" s="521"/>
      <c r="E212" s="61"/>
      <c r="F212" s="61"/>
    </row>
    <row r="213" spans="1:6" ht="12.75">
      <c r="A213" s="289"/>
      <c r="B213" s="51" t="s">
        <v>713</v>
      </c>
      <c r="C213" s="546" t="s">
        <v>149</v>
      </c>
      <c r="D213" s="547">
        <v>1</v>
      </c>
      <c r="E213" s="419"/>
      <c r="F213" s="548">
        <f>D213*E213</f>
        <v>0</v>
      </c>
    </row>
    <row r="214" spans="1:6" ht="12.75">
      <c r="A214" s="287"/>
      <c r="B214" s="51"/>
      <c r="C214" s="259"/>
      <c r="D214" s="520"/>
      <c r="E214" s="87"/>
      <c r="F214" s="87"/>
    </row>
    <row r="215" spans="1:6" ht="25.5">
      <c r="A215" s="285">
        <f>COUNTA(A$142:A213)+1</f>
        <v>13</v>
      </c>
      <c r="B215" s="260" t="s">
        <v>714</v>
      </c>
      <c r="D215" s="520"/>
      <c r="E215" s="538"/>
      <c r="F215" s="538"/>
    </row>
    <row r="216" spans="1:6" ht="20.25" customHeight="1">
      <c r="A216" s="289"/>
      <c r="B216" s="261" t="s">
        <v>715</v>
      </c>
      <c r="D216" s="520"/>
      <c r="E216" s="538"/>
      <c r="F216" s="538"/>
    </row>
    <row r="217" spans="1:6" ht="12.75">
      <c r="A217" s="289"/>
      <c r="B217" s="304" t="s">
        <v>181</v>
      </c>
      <c r="C217" t="s">
        <v>182</v>
      </c>
      <c r="D217" s="520"/>
      <c r="E217" s="538"/>
      <c r="F217" s="538"/>
    </row>
    <row r="218" spans="1:6" ht="12.75">
      <c r="A218" s="289"/>
      <c r="B218" s="305" t="s">
        <v>183</v>
      </c>
      <c r="C218" t="s">
        <v>184</v>
      </c>
      <c r="D218" s="521"/>
      <c r="E218" s="61"/>
      <c r="F218" s="61"/>
    </row>
    <row r="219" spans="1:6" ht="12.75">
      <c r="A219" s="289"/>
      <c r="B219" s="51" t="s">
        <v>713</v>
      </c>
      <c r="D219" s="521"/>
      <c r="E219" s="61"/>
      <c r="F219" s="61"/>
    </row>
    <row r="220" spans="1:6" ht="12.75">
      <c r="A220" s="289"/>
      <c r="B220" s="51"/>
      <c r="C220" s="546" t="s">
        <v>149</v>
      </c>
      <c r="D220" s="547">
        <v>1</v>
      </c>
      <c r="E220" s="419"/>
      <c r="F220" s="548">
        <f>D220*E220</f>
        <v>0</v>
      </c>
    </row>
    <row r="221" spans="1:6" ht="12.75">
      <c r="A221" s="289"/>
      <c r="B221" s="51"/>
      <c r="D221" s="517"/>
      <c r="E221" s="87"/>
      <c r="F221" s="87"/>
    </row>
    <row r="222" spans="1:6" ht="25.5">
      <c r="A222" s="285">
        <f>COUNTA(A$142:A220)+1</f>
        <v>14</v>
      </c>
      <c r="B222" s="397" t="s">
        <v>716</v>
      </c>
      <c r="C222" s="165"/>
      <c r="D222" s="522"/>
      <c r="E222" s="61"/>
      <c r="F222" s="87"/>
    </row>
    <row r="223" spans="1:6" ht="38.25">
      <c r="A223" s="398"/>
      <c r="B223" s="397" t="s">
        <v>717</v>
      </c>
      <c r="C223" s="165"/>
      <c r="D223" s="522"/>
      <c r="E223" s="61"/>
      <c r="F223" s="87"/>
    </row>
    <row r="224" spans="1:6" ht="12.75">
      <c r="A224" s="398"/>
      <c r="B224" s="397" t="s">
        <v>718</v>
      </c>
      <c r="C224" s="165"/>
      <c r="D224" s="522"/>
      <c r="E224" s="61"/>
      <c r="F224" s="87"/>
    </row>
    <row r="225" spans="1:6" ht="12.75">
      <c r="A225" s="398"/>
      <c r="B225" s="397" t="s">
        <v>719</v>
      </c>
      <c r="C225" s="165"/>
      <c r="D225" s="522"/>
      <c r="E225" s="61"/>
      <c r="F225" s="87"/>
    </row>
    <row r="226" spans="1:6" ht="12.75">
      <c r="A226" s="256"/>
      <c r="B226" s="47" t="s">
        <v>720</v>
      </c>
      <c r="C226" s="546" t="s">
        <v>721</v>
      </c>
      <c r="D226" s="549">
        <v>11</v>
      </c>
      <c r="E226" s="419"/>
      <c r="F226" s="548">
        <f>D226*E226</f>
        <v>0</v>
      </c>
    </row>
    <row r="227" spans="1:6" ht="12.75">
      <c r="A227" s="287"/>
      <c r="B227" s="51"/>
      <c r="C227" s="259"/>
      <c r="D227" s="520"/>
      <c r="E227" s="87"/>
      <c r="F227" s="87"/>
    </row>
    <row r="228" spans="1:6" s="356" customFormat="1" ht="51">
      <c r="A228" s="354">
        <f>COUNTA(A$141:A226)+1</f>
        <v>15</v>
      </c>
      <c r="B228" s="355" t="s">
        <v>539</v>
      </c>
      <c r="C228" s="272"/>
      <c r="D228" s="523"/>
      <c r="E228" s="87"/>
      <c r="F228" s="538"/>
    </row>
    <row r="229" spans="1:6" s="356" customFormat="1" ht="12.75">
      <c r="A229" s="354"/>
      <c r="B229" s="51" t="s">
        <v>713</v>
      </c>
      <c r="C229" s="272"/>
      <c r="D229" s="520"/>
      <c r="E229" s="538"/>
      <c r="F229" s="538"/>
    </row>
    <row r="230" spans="1:6" s="356" customFormat="1" ht="12.75">
      <c r="A230" s="357"/>
      <c r="B230" s="51" t="s">
        <v>722</v>
      </c>
      <c r="C230" s="546" t="s">
        <v>149</v>
      </c>
      <c r="D230" s="547">
        <v>1</v>
      </c>
      <c r="E230" s="419"/>
      <c r="F230" s="548">
        <f>D230*E230</f>
        <v>0</v>
      </c>
    </row>
    <row r="231" spans="1:6" s="356" customFormat="1" ht="12.75">
      <c r="A231" s="357"/>
      <c r="B231" s="303"/>
      <c r="C231" s="272"/>
      <c r="D231" s="520"/>
      <c r="E231" s="538"/>
      <c r="F231" s="538"/>
    </row>
    <row r="232" spans="1:6" ht="12.75">
      <c r="A232" s="288"/>
      <c r="B232" s="260"/>
      <c r="C232" s="262"/>
      <c r="D232" s="524"/>
      <c r="E232" s="118"/>
      <c r="F232" s="539"/>
    </row>
    <row r="233" spans="1:6" ht="25.5">
      <c r="A233" s="288"/>
      <c r="B233" s="300" t="str">
        <f>A140</f>
        <v>A) PRIPREMNI RADOVI I DEMONTAŽE, ZAVRŠNA OBRADA</v>
      </c>
      <c r="C233" s="165" t="s">
        <v>185</v>
      </c>
      <c r="D233" s="520"/>
      <c r="E233" s="61"/>
      <c r="F233" s="550">
        <f>SUM(F143:F230)</f>
        <v>0</v>
      </c>
    </row>
    <row r="234" spans="1:6" ht="12.75">
      <c r="A234" s="288"/>
      <c r="B234" s="300"/>
      <c r="C234" s="165"/>
      <c r="D234" s="520"/>
      <c r="E234" s="61"/>
      <c r="F234" s="87"/>
    </row>
    <row r="235" spans="1:6" ht="12.75">
      <c r="A235" s="288"/>
      <c r="B235" s="300"/>
      <c r="C235" s="165"/>
      <c r="D235" s="520"/>
      <c r="E235" s="61"/>
      <c r="F235" s="87"/>
    </row>
    <row r="236" spans="1:6" ht="12.75">
      <c r="A236" s="256"/>
      <c r="B236" s="300"/>
      <c r="C236" s="165"/>
      <c r="D236" s="520"/>
      <c r="E236" s="61"/>
      <c r="F236" s="87"/>
    </row>
    <row r="237" spans="1:6" ht="12.75">
      <c r="A237" s="167" t="s">
        <v>186</v>
      </c>
      <c r="B237" s="260"/>
      <c r="C237" s="165"/>
      <c r="D237" s="519"/>
      <c r="E237" s="537"/>
      <c r="F237" s="537"/>
    </row>
    <row r="238" spans="1:6" ht="12.75">
      <c r="A238" s="165"/>
      <c r="B238" s="260"/>
      <c r="C238" s="165"/>
      <c r="D238" s="519"/>
      <c r="E238" s="537"/>
      <c r="F238" s="537"/>
    </row>
    <row r="239" spans="1:6" ht="25.5">
      <c r="A239" s="285">
        <v>1</v>
      </c>
      <c r="B239" s="306" t="s">
        <v>381</v>
      </c>
      <c r="C239" s="263"/>
      <c r="D239" s="525"/>
      <c r="E239" s="540"/>
      <c r="F239" s="540"/>
    </row>
    <row r="240" spans="1:6" ht="102">
      <c r="A240" s="285"/>
      <c r="B240" s="265" t="s">
        <v>187</v>
      </c>
      <c r="C240" s="264"/>
      <c r="D240" s="526"/>
      <c r="E240" s="541"/>
      <c r="F240" s="541"/>
    </row>
    <row r="241" spans="1:6" ht="12.75">
      <c r="A241" s="285"/>
      <c r="B241" s="265" t="s">
        <v>188</v>
      </c>
      <c r="C241" s="264"/>
      <c r="D241" s="526"/>
      <c r="E241" s="541"/>
      <c r="F241" s="541"/>
    </row>
    <row r="242" spans="1:6" ht="38.25">
      <c r="A242" s="285"/>
      <c r="B242" s="265" t="s">
        <v>189</v>
      </c>
      <c r="C242" s="263"/>
      <c r="D242" s="525"/>
      <c r="E242" s="540"/>
      <c r="F242" s="540"/>
    </row>
    <row r="243" spans="1:6" ht="12.75">
      <c r="A243" s="285"/>
      <c r="B243" s="265" t="s">
        <v>190</v>
      </c>
      <c r="C243" s="263"/>
      <c r="D243" s="525"/>
      <c r="E243" s="540"/>
      <c r="F243" s="540"/>
    </row>
    <row r="244" spans="1:6" ht="25.5">
      <c r="A244" s="285"/>
      <c r="B244" s="265" t="s">
        <v>546</v>
      </c>
      <c r="C244" s="263"/>
      <c r="D244" s="525"/>
      <c r="E244" s="540"/>
      <c r="F244" s="540"/>
    </row>
    <row r="245" spans="1:6" ht="12.75">
      <c r="A245" s="285"/>
      <c r="B245" s="307" t="s">
        <v>191</v>
      </c>
      <c r="C245" s="263" t="s">
        <v>192</v>
      </c>
      <c r="D245" s="521"/>
      <c r="E245" s="540"/>
      <c r="F245" s="540"/>
    </row>
    <row r="246" spans="1:6" ht="14.25">
      <c r="A246" s="285"/>
      <c r="B246" s="307" t="s">
        <v>193</v>
      </c>
      <c r="C246" s="263" t="s">
        <v>392</v>
      </c>
      <c r="D246" s="521"/>
      <c r="E246" s="540"/>
      <c r="F246" s="540"/>
    </row>
    <row r="247" spans="1:6" ht="12.75">
      <c r="A247" s="285"/>
      <c r="B247" s="307" t="s">
        <v>194</v>
      </c>
      <c r="C247" s="263" t="s">
        <v>195</v>
      </c>
      <c r="D247" s="521"/>
      <c r="E247" s="540"/>
      <c r="F247" s="540"/>
    </row>
    <row r="248" spans="1:6" ht="12.75">
      <c r="A248" s="285"/>
      <c r="B248" s="307" t="s">
        <v>196</v>
      </c>
      <c r="C248" s="263" t="s">
        <v>197</v>
      </c>
      <c r="D248" s="521"/>
      <c r="E248" s="540"/>
      <c r="F248" s="540"/>
    </row>
    <row r="249" spans="1:6" ht="12.75">
      <c r="A249" s="285"/>
      <c r="B249" s="307" t="s">
        <v>198</v>
      </c>
      <c r="C249" s="263" t="s">
        <v>199</v>
      </c>
      <c r="D249" s="521"/>
      <c r="E249" s="540"/>
      <c r="F249" s="540"/>
    </row>
    <row r="250" spans="1:6" ht="12.75">
      <c r="A250" s="285"/>
      <c r="B250" s="307" t="s">
        <v>200</v>
      </c>
      <c r="C250" s="263" t="s">
        <v>201</v>
      </c>
      <c r="D250" s="525"/>
      <c r="E250" s="540"/>
      <c r="F250" s="540"/>
    </row>
    <row r="251" spans="1:6" ht="12.75">
      <c r="A251" s="285"/>
      <c r="B251" s="307" t="s">
        <v>202</v>
      </c>
      <c r="C251" s="263" t="s">
        <v>203</v>
      </c>
      <c r="D251" s="525"/>
      <c r="E251" s="540"/>
      <c r="F251" s="540"/>
    </row>
    <row r="252" spans="1:6" ht="12.75">
      <c r="A252" s="285"/>
      <c r="B252" s="307" t="s">
        <v>204</v>
      </c>
      <c r="C252" s="263" t="s">
        <v>205</v>
      </c>
      <c r="D252" s="521"/>
      <c r="E252" s="540"/>
      <c r="F252" s="540"/>
    </row>
    <row r="253" spans="1:6" ht="12.75">
      <c r="A253" s="285"/>
      <c r="B253" s="307" t="s">
        <v>206</v>
      </c>
      <c r="C253" s="263" t="s">
        <v>207</v>
      </c>
      <c r="D253" s="521"/>
      <c r="E253" s="540"/>
      <c r="F253" s="540"/>
    </row>
    <row r="254" spans="1:6" ht="12.75">
      <c r="A254" s="285"/>
      <c r="B254" s="307" t="s">
        <v>208</v>
      </c>
      <c r="C254" s="263" t="s">
        <v>209</v>
      </c>
      <c r="D254" s="521"/>
      <c r="E254" s="540"/>
      <c r="F254" s="540"/>
    </row>
    <row r="255" spans="1:6" ht="12.75">
      <c r="A255" s="285"/>
      <c r="B255" s="307" t="s">
        <v>210</v>
      </c>
      <c r="C255" s="263" t="s">
        <v>211</v>
      </c>
      <c r="D255" s="521"/>
      <c r="E255" s="540"/>
      <c r="F255" s="540"/>
    </row>
    <row r="256" spans="1:6" ht="12.75">
      <c r="A256" s="285"/>
      <c r="B256" s="307" t="s">
        <v>212</v>
      </c>
      <c r="C256" s="263" t="s">
        <v>213</v>
      </c>
      <c r="D256" s="521"/>
      <c r="E256" s="540"/>
      <c r="F256" s="540"/>
    </row>
    <row r="257" spans="1:6" ht="12.75">
      <c r="A257" s="285"/>
      <c r="B257" s="51" t="s">
        <v>723</v>
      </c>
      <c r="C257" s="263"/>
      <c r="D257" s="525"/>
      <c r="E257" s="540"/>
      <c r="F257" s="540"/>
    </row>
    <row r="258" spans="1:6" ht="12.75">
      <c r="A258" s="285"/>
      <c r="C258" s="546" t="s">
        <v>3</v>
      </c>
      <c r="D258" s="547">
        <v>1</v>
      </c>
      <c r="E258" s="419"/>
      <c r="F258" s="548">
        <f>D258*E258</f>
        <v>0</v>
      </c>
    </row>
    <row r="259" spans="1:6" ht="12.75">
      <c r="A259" s="291"/>
      <c r="B259" s="265"/>
      <c r="C259" s="266"/>
      <c r="D259" s="525"/>
      <c r="E259" s="540"/>
      <c r="F259" s="537"/>
    </row>
    <row r="260" spans="1:6" ht="12.75">
      <c r="A260" s="285">
        <f>COUNTA(A$239:A259)+1</f>
        <v>2</v>
      </c>
      <c r="B260" s="267" t="s">
        <v>214</v>
      </c>
      <c r="C260" s="165"/>
      <c r="D260" s="519"/>
      <c r="E260" s="61"/>
      <c r="F260" s="61"/>
    </row>
    <row r="261" spans="1:6" ht="12.75">
      <c r="A261" s="285"/>
      <c r="B261" s="267" t="s">
        <v>215</v>
      </c>
      <c r="C261" s="165"/>
      <c r="D261" s="519"/>
      <c r="E261" s="61"/>
      <c r="F261" s="61"/>
    </row>
    <row r="262" spans="1:6" ht="38.25">
      <c r="A262" s="285"/>
      <c r="B262" s="267" t="s">
        <v>547</v>
      </c>
      <c r="C262" s="165"/>
      <c r="D262" s="519"/>
      <c r="E262" s="61"/>
      <c r="F262" s="61"/>
    </row>
    <row r="263" spans="1:6" ht="12.75">
      <c r="A263" s="285"/>
      <c r="B263" s="299" t="s">
        <v>216</v>
      </c>
      <c r="C263" s="165">
        <v>80</v>
      </c>
      <c r="D263" s="519"/>
      <c r="E263" s="61"/>
      <c r="F263" s="61"/>
    </row>
    <row r="264" spans="1:6" ht="12.75">
      <c r="A264" s="285"/>
      <c r="B264" s="299" t="s">
        <v>217</v>
      </c>
      <c r="C264" s="165" t="s">
        <v>218</v>
      </c>
      <c r="D264" s="519"/>
      <c r="E264" s="61"/>
      <c r="F264" s="61"/>
    </row>
    <row r="265" spans="1:6" ht="76.5">
      <c r="A265" s="285"/>
      <c r="B265" s="299" t="s">
        <v>349</v>
      </c>
      <c r="C265" s="165" t="s">
        <v>149</v>
      </c>
      <c r="D265" s="547">
        <v>1</v>
      </c>
      <c r="E265" s="61"/>
      <c r="F265" s="61"/>
    </row>
    <row r="266" spans="1:6" ht="25.5">
      <c r="A266" s="285"/>
      <c r="B266" s="299" t="s">
        <v>219</v>
      </c>
      <c r="C266" s="165" t="s">
        <v>3</v>
      </c>
      <c r="D266" s="547">
        <v>4</v>
      </c>
      <c r="E266" s="61"/>
      <c r="F266" s="61"/>
    </row>
    <row r="267" spans="1:6" ht="12.75">
      <c r="A267" s="285"/>
      <c r="B267" s="299" t="s">
        <v>220</v>
      </c>
      <c r="C267" s="165" t="s">
        <v>3</v>
      </c>
      <c r="D267" s="547">
        <v>1</v>
      </c>
      <c r="E267" s="61"/>
      <c r="F267" s="61"/>
    </row>
    <row r="268" spans="1:6" ht="12.75">
      <c r="A268" s="292"/>
      <c r="B268" s="307" t="s">
        <v>221</v>
      </c>
      <c r="C268" s="165" t="s">
        <v>3</v>
      </c>
      <c r="D268" s="547">
        <v>2</v>
      </c>
      <c r="E268" s="61"/>
      <c r="F268" s="61"/>
    </row>
    <row r="269" spans="1:6" ht="12.75">
      <c r="A269" s="292"/>
      <c r="B269" s="307" t="s">
        <v>222</v>
      </c>
      <c r="C269" s="165" t="s">
        <v>3</v>
      </c>
      <c r="D269" s="547">
        <v>1</v>
      </c>
      <c r="E269" s="61"/>
      <c r="F269" s="61"/>
    </row>
    <row r="270" spans="1:6" ht="12.75">
      <c r="A270" s="292"/>
      <c r="B270" s="307" t="s">
        <v>223</v>
      </c>
      <c r="C270" s="165" t="s">
        <v>3</v>
      </c>
      <c r="D270" s="547">
        <v>3</v>
      </c>
      <c r="E270" s="61"/>
      <c r="F270" s="61"/>
    </row>
    <row r="271" spans="1:6" ht="12.75">
      <c r="A271" s="292"/>
      <c r="B271" s="307" t="s">
        <v>224</v>
      </c>
      <c r="C271" s="165" t="s">
        <v>3</v>
      </c>
      <c r="D271" s="547">
        <v>2</v>
      </c>
      <c r="E271" s="61"/>
      <c r="F271" s="61"/>
    </row>
    <row r="272" spans="1:6" ht="12.75">
      <c r="A272" s="292"/>
      <c r="B272" s="47" t="s">
        <v>713</v>
      </c>
      <c r="C272" s="165"/>
      <c r="D272" s="547"/>
      <c r="E272" s="61"/>
      <c r="F272" s="61"/>
    </row>
    <row r="273" spans="1:6" ht="12.75">
      <c r="A273" s="292"/>
      <c r="B273" s="51"/>
      <c r="C273" s="546" t="s">
        <v>149</v>
      </c>
      <c r="D273" s="547">
        <v>1</v>
      </c>
      <c r="E273" s="419"/>
      <c r="F273" s="548">
        <f>D273*E273</f>
        <v>0</v>
      </c>
    </row>
    <row r="274" spans="1:6" ht="12.75">
      <c r="A274" s="292"/>
      <c r="B274" s="260"/>
      <c r="C274" s="165"/>
      <c r="D274" s="521"/>
      <c r="E274" s="61"/>
      <c r="F274" s="61"/>
    </row>
    <row r="275" spans="1:6" ht="12.75">
      <c r="A275" s="285">
        <f>COUNTA(A$239:A273)+1</f>
        <v>3</v>
      </c>
      <c r="B275" s="399" t="s">
        <v>724</v>
      </c>
      <c r="C275" s="276"/>
      <c r="D275" s="527"/>
      <c r="E275" s="87"/>
      <c r="F275" s="87"/>
    </row>
    <row r="276" spans="1:6" ht="51">
      <c r="A276" s="270"/>
      <c r="B276" s="277" t="s">
        <v>725</v>
      </c>
      <c r="C276" s="276"/>
      <c r="D276" s="527"/>
      <c r="E276" s="87"/>
      <c r="F276" s="87"/>
    </row>
    <row r="277" spans="1:6" ht="25.5">
      <c r="A277" s="270"/>
      <c r="B277" s="277" t="s">
        <v>726</v>
      </c>
      <c r="C277" s="276"/>
      <c r="D277" s="527"/>
      <c r="E277" s="87"/>
      <c r="F277" s="87"/>
    </row>
    <row r="278" spans="1:6" ht="12.75">
      <c r="A278" s="270"/>
      <c r="B278" s="277"/>
      <c r="C278" s="276"/>
      <c r="D278" s="527"/>
      <c r="E278" s="87"/>
      <c r="F278" s="87"/>
    </row>
    <row r="279" spans="1:6" ht="12.75">
      <c r="A279" s="270"/>
      <c r="B279" s="551" t="s">
        <v>727</v>
      </c>
      <c r="C279" s="276" t="s">
        <v>728</v>
      </c>
      <c r="D279" s="527"/>
      <c r="E279" s="87"/>
      <c r="F279" s="87"/>
    </row>
    <row r="280" spans="1:6" ht="12.75">
      <c r="A280" s="270"/>
      <c r="B280" s="551" t="s">
        <v>729</v>
      </c>
      <c r="C280" s="276" t="s">
        <v>730</v>
      </c>
      <c r="D280" s="527"/>
      <c r="E280" s="87"/>
      <c r="F280" s="87"/>
    </row>
    <row r="281" spans="1:6" ht="12.75">
      <c r="A281" s="270"/>
      <c r="B281" s="551" t="s">
        <v>731</v>
      </c>
      <c r="C281" s="276" t="s">
        <v>732</v>
      </c>
      <c r="D281" s="527"/>
      <c r="E281" s="87"/>
      <c r="F281" s="87"/>
    </row>
    <row r="282" spans="1:6" ht="12.75">
      <c r="A282" s="270"/>
      <c r="B282" s="566" t="s">
        <v>223</v>
      </c>
      <c r="C282" s="276" t="s">
        <v>733</v>
      </c>
      <c r="D282" s="527"/>
      <c r="E282" s="87"/>
      <c r="F282" s="87"/>
    </row>
    <row r="283" spans="1:6" ht="12.75">
      <c r="A283" s="270"/>
      <c r="B283" s="566" t="s">
        <v>734</v>
      </c>
      <c r="C283" s="276" t="s">
        <v>735</v>
      </c>
      <c r="D283" s="527"/>
      <c r="E283" s="87"/>
      <c r="F283" s="87"/>
    </row>
    <row r="284" spans="1:6" ht="12.75">
      <c r="A284" s="270"/>
      <c r="B284" s="566" t="s">
        <v>736</v>
      </c>
      <c r="C284" s="276" t="s">
        <v>735</v>
      </c>
      <c r="D284" s="527"/>
      <c r="E284" s="87"/>
      <c r="F284" s="87"/>
    </row>
    <row r="285" spans="1:6" ht="12.75">
      <c r="A285" s="270"/>
      <c r="B285" s="566" t="s">
        <v>737</v>
      </c>
      <c r="C285" s="276" t="s">
        <v>735</v>
      </c>
      <c r="D285" s="527"/>
      <c r="E285" s="87"/>
      <c r="F285" s="87"/>
    </row>
    <row r="286" spans="1:6" ht="25.5">
      <c r="A286" s="270"/>
      <c r="B286" s="567" t="s">
        <v>738</v>
      </c>
      <c r="C286" s="276" t="s">
        <v>739</v>
      </c>
      <c r="D286" s="527"/>
      <c r="E286" s="87"/>
      <c r="F286" s="87"/>
    </row>
    <row r="287" spans="1:6" ht="12.75">
      <c r="A287" s="270"/>
      <c r="B287" s="566" t="s">
        <v>740</v>
      </c>
      <c r="C287" s="276" t="s">
        <v>741</v>
      </c>
      <c r="D287" s="527"/>
      <c r="E287" s="87"/>
      <c r="F287" s="87"/>
    </row>
    <row r="288" spans="1:6" ht="12.75">
      <c r="A288" s="270"/>
      <c r="B288" s="566" t="s">
        <v>742</v>
      </c>
      <c r="C288" s="276" t="s">
        <v>743</v>
      </c>
      <c r="D288" s="527"/>
      <c r="E288" s="87"/>
      <c r="F288" s="87"/>
    </row>
    <row r="289" spans="1:6" ht="12.75">
      <c r="A289" s="270"/>
      <c r="B289" s="566" t="s">
        <v>744</v>
      </c>
      <c r="C289" s="276" t="s">
        <v>735</v>
      </c>
      <c r="D289" s="527"/>
      <c r="E289" s="87"/>
      <c r="F289" s="87"/>
    </row>
    <row r="290" spans="1:6" ht="12.75">
      <c r="A290" s="270"/>
      <c r="B290" s="566" t="s">
        <v>745</v>
      </c>
      <c r="C290" s="276" t="s">
        <v>735</v>
      </c>
      <c r="D290" s="527"/>
      <c r="E290" s="87"/>
      <c r="F290" s="87"/>
    </row>
    <row r="291" spans="1:6" ht="12.75">
      <c r="A291" s="270"/>
      <c r="B291" s="566" t="s">
        <v>746</v>
      </c>
      <c r="C291" s="276" t="s">
        <v>735</v>
      </c>
      <c r="D291" s="527"/>
      <c r="E291" s="87"/>
      <c r="F291" s="87"/>
    </row>
    <row r="292" spans="1:6" ht="12.75">
      <c r="A292" s="270"/>
      <c r="B292" s="47" t="s">
        <v>713</v>
      </c>
      <c r="C292" s="276"/>
      <c r="D292" s="527"/>
      <c r="E292" s="87"/>
      <c r="F292" s="87"/>
    </row>
    <row r="293" spans="1:6" ht="12.75">
      <c r="A293" s="270"/>
      <c r="B293" s="551" t="s">
        <v>747</v>
      </c>
      <c r="C293" s="546" t="s">
        <v>149</v>
      </c>
      <c r="D293" s="547">
        <v>1</v>
      </c>
      <c r="E293" s="419"/>
      <c r="F293" s="548">
        <f>D293*E293</f>
        <v>0</v>
      </c>
    </row>
    <row r="294" spans="1:6" ht="12.75">
      <c r="A294" s="270"/>
      <c r="B294" s="278"/>
      <c r="C294" s="276"/>
      <c r="D294" s="527"/>
      <c r="E294" s="87"/>
      <c r="F294" s="87"/>
    </row>
    <row r="295" spans="1:6" ht="12.75">
      <c r="A295" s="292"/>
      <c r="B295" s="260"/>
      <c r="C295" s="165"/>
      <c r="D295" s="521"/>
      <c r="E295" s="61"/>
      <c r="F295" s="61"/>
    </row>
    <row r="296" spans="1:6" ht="12.75">
      <c r="A296" s="292"/>
      <c r="B296" s="260"/>
      <c r="C296" s="165"/>
      <c r="D296" s="521"/>
      <c r="E296" s="61"/>
      <c r="F296" s="61"/>
    </row>
    <row r="297" spans="1:6" ht="12.75">
      <c r="A297" s="292"/>
      <c r="B297" s="260"/>
      <c r="C297" s="165"/>
      <c r="D297" s="521"/>
      <c r="E297" s="61"/>
      <c r="F297" s="61"/>
    </row>
    <row r="298" spans="1:6" ht="38.25">
      <c r="A298" s="285">
        <f>COUNTA(A$239:A296)+1</f>
        <v>4</v>
      </c>
      <c r="B298" s="271" t="s">
        <v>226</v>
      </c>
      <c r="C298" s="62"/>
      <c r="D298" s="521"/>
      <c r="E298" s="61"/>
      <c r="F298" s="61"/>
    </row>
    <row r="299" spans="1:6" ht="25.5">
      <c r="A299" s="64"/>
      <c r="B299" s="271" t="s">
        <v>227</v>
      </c>
      <c r="C299" s="62"/>
      <c r="D299" s="521"/>
      <c r="E299" s="61"/>
      <c r="F299" s="61"/>
    </row>
    <row r="300" spans="1:6" ht="38.25">
      <c r="A300" s="64"/>
      <c r="B300" s="281" t="s">
        <v>228</v>
      </c>
      <c r="C300" s="269"/>
      <c r="D300" s="528"/>
      <c r="E300" s="413"/>
      <c r="F300" s="413"/>
    </row>
    <row r="301" spans="1:6" ht="25.5">
      <c r="A301" s="64"/>
      <c r="B301" s="281" t="s">
        <v>548</v>
      </c>
      <c r="C301" s="269"/>
      <c r="D301" s="528"/>
      <c r="E301" s="413"/>
      <c r="F301" s="413"/>
    </row>
    <row r="302" spans="1:6" ht="12.75">
      <c r="A302" s="64"/>
      <c r="B302" s="51" t="s">
        <v>229</v>
      </c>
      <c r="C302" s="62" t="s">
        <v>230</v>
      </c>
      <c r="D302" s="521"/>
      <c r="E302" s="61"/>
      <c r="F302" s="61"/>
    </row>
    <row r="303" spans="1:6" ht="12.75">
      <c r="A303" s="64"/>
      <c r="B303" s="47" t="s">
        <v>713</v>
      </c>
      <c r="C303" s="62"/>
      <c r="D303" s="521"/>
      <c r="E303" s="61"/>
      <c r="F303" s="61"/>
    </row>
    <row r="304" spans="1:6" ht="12.75">
      <c r="A304" s="64"/>
      <c r="B304" s="51"/>
      <c r="C304" s="546" t="s">
        <v>149</v>
      </c>
      <c r="D304" s="547">
        <v>1</v>
      </c>
      <c r="E304" s="419"/>
      <c r="F304" s="548">
        <f>D304*E304</f>
        <v>0</v>
      </c>
    </row>
    <row r="305" spans="1:6" ht="12.75">
      <c r="A305" s="288"/>
      <c r="B305" s="300"/>
      <c r="C305" s="165"/>
      <c r="D305" s="519"/>
      <c r="E305" s="537"/>
      <c r="F305" s="537"/>
    </row>
    <row r="306" spans="1:6" ht="51">
      <c r="A306" s="285">
        <f>COUNTA(A$239:A305)+1</f>
        <v>5</v>
      </c>
      <c r="B306" s="271" t="s">
        <v>748</v>
      </c>
      <c r="C306" s="62"/>
      <c r="D306" s="520"/>
      <c r="E306" s="61"/>
      <c r="F306" s="87"/>
    </row>
    <row r="307" spans="1:6" ht="25.5">
      <c r="A307" s="64"/>
      <c r="B307" s="47" t="s">
        <v>231</v>
      </c>
      <c r="C307" s="62"/>
      <c r="D307" s="520"/>
      <c r="E307" s="61"/>
      <c r="F307" s="87"/>
    </row>
    <row r="308" spans="1:6" ht="12.75">
      <c r="A308" s="64"/>
      <c r="B308" s="47" t="s">
        <v>723</v>
      </c>
      <c r="C308" s="62"/>
      <c r="D308" s="520"/>
      <c r="E308" s="61"/>
      <c r="F308" s="87"/>
    </row>
    <row r="309" spans="1:6" ht="12.75">
      <c r="A309" s="64"/>
      <c r="B309" s="51"/>
      <c r="C309" s="62"/>
      <c r="D309" s="520"/>
      <c r="E309" s="61"/>
      <c r="F309" s="87"/>
    </row>
    <row r="310" spans="1:6" ht="12.75">
      <c r="A310" s="64"/>
      <c r="B310" s="278" t="s">
        <v>232</v>
      </c>
      <c r="C310" s="62"/>
      <c r="D310" s="520"/>
      <c r="E310" s="61"/>
      <c r="F310" s="87"/>
    </row>
    <row r="311" spans="1:6" ht="14.25">
      <c r="A311" s="64"/>
      <c r="B311" s="308" t="s">
        <v>233</v>
      </c>
      <c r="C311" s="91" t="s">
        <v>531</v>
      </c>
      <c r="D311" s="520"/>
      <c r="E311" s="61"/>
      <c r="F311" s="87"/>
    </row>
    <row r="312" spans="1:6" ht="12.75">
      <c r="A312" s="64"/>
      <c r="B312" s="51" t="s">
        <v>234</v>
      </c>
      <c r="C312" s="62" t="s">
        <v>235</v>
      </c>
      <c r="D312" s="520"/>
      <c r="E312" s="61"/>
      <c r="F312" s="87"/>
    </row>
    <row r="313" spans="1:6" ht="12.75">
      <c r="A313" s="64"/>
      <c r="B313" s="51" t="s">
        <v>236</v>
      </c>
      <c r="C313" s="62" t="s">
        <v>237</v>
      </c>
      <c r="D313" s="520"/>
      <c r="E313" s="61"/>
      <c r="F313" s="87"/>
    </row>
    <row r="314" spans="1:6" ht="12.75">
      <c r="A314" s="64"/>
      <c r="B314" s="51" t="s">
        <v>722</v>
      </c>
      <c r="C314" s="546" t="s">
        <v>3</v>
      </c>
      <c r="D314" s="547">
        <v>2</v>
      </c>
      <c r="E314" s="419"/>
      <c r="F314" s="548">
        <f>D314*E314</f>
        <v>0</v>
      </c>
    </row>
    <row r="315" spans="1:6" ht="12.75">
      <c r="A315" s="64"/>
      <c r="B315" s="271"/>
      <c r="C315" s="62"/>
      <c r="D315" s="520"/>
      <c r="E315" s="61"/>
      <c r="F315" s="87"/>
    </row>
    <row r="316" spans="1:6" ht="12.75">
      <c r="A316" s="293"/>
      <c r="B316" s="278" t="s">
        <v>238</v>
      </c>
      <c r="C316" s="270"/>
      <c r="D316" s="529"/>
      <c r="E316" s="542"/>
      <c r="F316" s="543"/>
    </row>
    <row r="317" spans="1:6" ht="14.25">
      <c r="A317" s="293"/>
      <c r="B317" s="278" t="s">
        <v>239</v>
      </c>
      <c r="C317" s="270" t="s">
        <v>532</v>
      </c>
      <c r="D317" s="529"/>
      <c r="E317" s="542"/>
      <c r="F317" s="543"/>
    </row>
    <row r="318" spans="1:6" ht="12.75">
      <c r="A318" s="293"/>
      <c r="B318" s="278" t="s">
        <v>234</v>
      </c>
      <c r="C318" s="270" t="s">
        <v>240</v>
      </c>
      <c r="D318" s="529"/>
      <c r="E318" s="542"/>
      <c r="F318" s="543"/>
    </row>
    <row r="319" spans="1:6" ht="12.75">
      <c r="A319" s="293"/>
      <c r="B319" s="278" t="s">
        <v>236</v>
      </c>
      <c r="C319" s="270" t="s">
        <v>241</v>
      </c>
      <c r="D319" s="529"/>
      <c r="E319" s="542"/>
      <c r="F319" s="543"/>
    </row>
    <row r="320" spans="1:6" ht="12.75">
      <c r="A320" s="293"/>
      <c r="B320" s="51" t="s">
        <v>722</v>
      </c>
      <c r="C320" s="546" t="s">
        <v>3</v>
      </c>
      <c r="D320" s="547">
        <v>1</v>
      </c>
      <c r="E320" s="419"/>
      <c r="F320" s="548">
        <f>D320*E320</f>
        <v>0</v>
      </c>
    </row>
    <row r="321" spans="1:6" ht="12.75">
      <c r="A321" s="293"/>
      <c r="B321" s="277"/>
      <c r="C321" s="270"/>
      <c r="D321" s="529"/>
      <c r="E321" s="542"/>
      <c r="F321" s="543"/>
    </row>
    <row r="322" spans="1:6" ht="12.75">
      <c r="A322" s="293"/>
      <c r="B322" s="278" t="s">
        <v>242</v>
      </c>
      <c r="C322" s="270"/>
      <c r="D322" s="529"/>
      <c r="E322" s="542"/>
      <c r="F322" s="543"/>
    </row>
    <row r="323" spans="1:6" ht="14.25">
      <c r="A323" s="293"/>
      <c r="B323" s="278" t="s">
        <v>239</v>
      </c>
      <c r="C323" s="270" t="s">
        <v>533</v>
      </c>
      <c r="D323" s="529"/>
      <c r="E323" s="542"/>
      <c r="F323" s="543"/>
    </row>
    <row r="324" spans="1:6" ht="12.75">
      <c r="A324" s="64"/>
      <c r="B324" s="51" t="s">
        <v>234</v>
      </c>
      <c r="C324" s="62" t="s">
        <v>243</v>
      </c>
      <c r="D324" s="521"/>
      <c r="E324" s="61"/>
      <c r="F324" s="61"/>
    </row>
    <row r="325" spans="1:6" ht="12.75">
      <c r="A325" s="64"/>
      <c r="B325" s="51" t="s">
        <v>236</v>
      </c>
      <c r="C325" s="62" t="s">
        <v>244</v>
      </c>
      <c r="D325" s="521"/>
      <c r="E325" s="61"/>
      <c r="F325" s="61"/>
    </row>
    <row r="326" spans="1:6" ht="12.75">
      <c r="A326" s="64"/>
      <c r="B326" s="51" t="s">
        <v>722</v>
      </c>
      <c r="C326" s="546" t="s">
        <v>3</v>
      </c>
      <c r="D326" s="547">
        <v>1</v>
      </c>
      <c r="E326" s="419"/>
      <c r="F326" s="548">
        <f>D326*E326</f>
        <v>0</v>
      </c>
    </row>
    <row r="327" spans="1:6" ht="12.75">
      <c r="A327" s="285"/>
      <c r="B327" s="260"/>
      <c r="C327" s="263"/>
      <c r="D327" s="521"/>
      <c r="E327" s="540"/>
      <c r="F327" s="540"/>
    </row>
    <row r="328" spans="1:6" ht="38.25">
      <c r="A328" s="285">
        <f>COUNTA(A$239:A327)+1</f>
        <v>6</v>
      </c>
      <c r="B328" s="271" t="s">
        <v>749</v>
      </c>
      <c r="C328" s="62"/>
      <c r="D328" s="521"/>
      <c r="E328" s="61"/>
      <c r="F328" s="61"/>
    </row>
    <row r="329" spans="1:6" ht="12.75">
      <c r="A329" s="285"/>
      <c r="B329" s="47" t="s">
        <v>713</v>
      </c>
      <c r="C329" s="62"/>
      <c r="D329" s="521"/>
      <c r="E329" s="61"/>
      <c r="F329" s="61"/>
    </row>
    <row r="330" spans="1:6" ht="12.75">
      <c r="A330" s="64"/>
      <c r="B330" s="51"/>
      <c r="C330" s="546" t="s">
        <v>149</v>
      </c>
      <c r="D330" s="547">
        <v>1</v>
      </c>
      <c r="E330" s="419"/>
      <c r="F330" s="548">
        <f>D330*E330</f>
        <v>0</v>
      </c>
    </row>
    <row r="331" spans="1:6" ht="12.75">
      <c r="A331" s="288"/>
      <c r="B331" s="260"/>
      <c r="C331" s="165"/>
      <c r="D331" s="520"/>
      <c r="E331" s="61"/>
      <c r="F331" s="87"/>
    </row>
    <row r="332" spans="1:6" ht="12.75">
      <c r="A332" s="288"/>
      <c r="B332" s="260"/>
      <c r="C332" s="165"/>
      <c r="D332" s="520"/>
      <c r="E332" s="61"/>
      <c r="F332" s="87"/>
    </row>
    <row r="333" spans="1:6" ht="46.5" customHeight="1">
      <c r="A333" s="285">
        <f>COUNTA(A$239:A332)+1</f>
        <v>7</v>
      </c>
      <c r="B333" s="260" t="s">
        <v>750</v>
      </c>
      <c r="C333" s="258"/>
      <c r="D333" s="520"/>
      <c r="E333" s="61"/>
      <c r="F333" s="87"/>
    </row>
    <row r="334" spans="1:6" ht="12.75">
      <c r="A334" s="285"/>
      <c r="B334" s="47" t="s">
        <v>723</v>
      </c>
      <c r="C334" s="258"/>
      <c r="D334" s="520"/>
      <c r="E334" s="61"/>
      <c r="F334" s="87"/>
    </row>
    <row r="335" spans="1:6" ht="12.75">
      <c r="A335" s="288"/>
      <c r="B335" s="553" t="s">
        <v>751</v>
      </c>
      <c r="C335" s="546" t="s">
        <v>3</v>
      </c>
      <c r="D335" s="547">
        <f>16+12</f>
        <v>28</v>
      </c>
      <c r="E335" s="419"/>
      <c r="F335" s="548">
        <f>D335*E335</f>
        <v>0</v>
      </c>
    </row>
    <row r="336" spans="1:6" ht="12.75">
      <c r="A336" s="288"/>
      <c r="B336" s="260"/>
      <c r="C336" s="258"/>
      <c r="D336" s="520"/>
      <c r="E336" s="61"/>
      <c r="F336" s="87"/>
    </row>
    <row r="337" spans="1:6" ht="38.25">
      <c r="A337" s="285">
        <f>COUNTA(A$239:A336)+1</f>
        <v>8</v>
      </c>
      <c r="B337" s="260" t="s">
        <v>549</v>
      </c>
      <c r="C337" s="258"/>
      <c r="D337" s="520"/>
      <c r="E337" s="61"/>
      <c r="F337" s="87"/>
    </row>
    <row r="338" spans="1:6" ht="12.75">
      <c r="A338" s="288"/>
      <c r="B338" s="553" t="s">
        <v>751</v>
      </c>
      <c r="C338" s="546" t="s">
        <v>3</v>
      </c>
      <c r="D338" s="547">
        <v>28</v>
      </c>
      <c r="E338" s="419"/>
      <c r="F338" s="548">
        <f>D338*E338</f>
        <v>0</v>
      </c>
    </row>
    <row r="339" spans="1:6" ht="12.75">
      <c r="A339" s="288"/>
      <c r="B339" s="260"/>
      <c r="C339" s="258"/>
      <c r="D339" s="520"/>
      <c r="E339" s="61"/>
      <c r="F339" s="87"/>
    </row>
    <row r="340" spans="1:6" ht="25.5">
      <c r="A340" s="285">
        <f>COUNTA(A$239:A339)+1</f>
        <v>9</v>
      </c>
      <c r="B340" s="260" t="s">
        <v>550</v>
      </c>
      <c r="C340" s="258"/>
      <c r="D340" s="520"/>
      <c r="E340" s="61"/>
      <c r="F340" s="87"/>
    </row>
    <row r="341" spans="1:6" ht="12.75">
      <c r="A341" s="288"/>
      <c r="B341" s="51"/>
      <c r="C341" s="546" t="s">
        <v>3</v>
      </c>
      <c r="D341" s="547">
        <v>28</v>
      </c>
      <c r="E341" s="419"/>
      <c r="F341" s="548">
        <f>D341*E341</f>
        <v>0</v>
      </c>
    </row>
    <row r="342" spans="1:6" ht="25.5">
      <c r="A342" s="285">
        <f>COUNTA(A$239:A341)+1</f>
        <v>10</v>
      </c>
      <c r="B342" s="260" t="s">
        <v>551</v>
      </c>
      <c r="C342" s="258"/>
      <c r="D342" s="520"/>
      <c r="E342" s="61"/>
      <c r="F342" s="87"/>
    </row>
    <row r="343" spans="1:6" ht="12.75">
      <c r="A343" s="288"/>
      <c r="B343" s="51"/>
      <c r="C343" s="546" t="s">
        <v>3</v>
      </c>
      <c r="D343" s="547">
        <v>4</v>
      </c>
      <c r="E343" s="419"/>
      <c r="F343" s="548">
        <f>D343*E343</f>
        <v>0</v>
      </c>
    </row>
    <row r="344" spans="1:6" ht="12.75">
      <c r="A344" s="288"/>
      <c r="B344" s="260"/>
      <c r="C344" s="258"/>
      <c r="D344" s="520"/>
      <c r="E344" s="61"/>
      <c r="F344" s="87"/>
    </row>
    <row r="345" spans="1:6" ht="25.5">
      <c r="A345" s="285">
        <f>COUNTA(A$239:A344)+1</f>
        <v>11</v>
      </c>
      <c r="B345" s="260" t="s">
        <v>552</v>
      </c>
      <c r="C345" s="258"/>
      <c r="D345" s="520"/>
      <c r="E345" s="61"/>
      <c r="F345" s="87"/>
    </row>
    <row r="346" spans="1:6" ht="12.75">
      <c r="A346" s="285"/>
      <c r="B346" s="260" t="s">
        <v>245</v>
      </c>
      <c r="C346" s="258"/>
      <c r="D346" s="520"/>
      <c r="E346" s="61"/>
      <c r="F346" s="87"/>
    </row>
    <row r="347" spans="1:6" ht="12.75">
      <c r="A347" s="288"/>
      <c r="B347" s="552" t="s">
        <v>752</v>
      </c>
      <c r="C347" s="546" t="s">
        <v>3</v>
      </c>
      <c r="D347" s="547">
        <v>2</v>
      </c>
      <c r="E347" s="419"/>
      <c r="F347" s="548">
        <f>D347*E347</f>
        <v>0</v>
      </c>
    </row>
    <row r="348" spans="1:6" ht="12.75">
      <c r="A348" s="288"/>
      <c r="B348" s="552" t="s">
        <v>753</v>
      </c>
      <c r="C348" s="546" t="s">
        <v>3</v>
      </c>
      <c r="D348" s="547">
        <v>2</v>
      </c>
      <c r="E348" s="419"/>
      <c r="F348" s="548">
        <f>D348*E348</f>
        <v>0</v>
      </c>
    </row>
    <row r="349" spans="1:6" ht="12.75">
      <c r="A349" s="288"/>
      <c r="B349" s="552" t="s">
        <v>754</v>
      </c>
      <c r="C349" s="546" t="s">
        <v>3</v>
      </c>
      <c r="D349" s="547">
        <v>2</v>
      </c>
      <c r="E349" s="419"/>
      <c r="F349" s="548">
        <f>D349*E349</f>
        <v>0</v>
      </c>
    </row>
    <row r="350" spans="1:6" ht="12.75">
      <c r="A350" s="288"/>
      <c r="B350" s="552" t="s">
        <v>755</v>
      </c>
      <c r="C350" s="546" t="s">
        <v>3</v>
      </c>
      <c r="D350" s="547">
        <v>2</v>
      </c>
      <c r="E350" s="419"/>
      <c r="F350" s="548">
        <f>D350*E350</f>
        <v>0</v>
      </c>
    </row>
    <row r="351" spans="1:6" ht="12.75">
      <c r="A351" s="288"/>
      <c r="B351" s="260"/>
      <c r="C351" s="259"/>
      <c r="D351" s="520"/>
      <c r="E351" s="61"/>
      <c r="F351" s="87"/>
    </row>
    <row r="352" spans="1:11" ht="89.25">
      <c r="A352" s="285">
        <f>COUNTA(A$239:A351)+1</f>
        <v>12</v>
      </c>
      <c r="B352" s="260" t="s">
        <v>756</v>
      </c>
      <c r="C352" s="258"/>
      <c r="D352" s="520"/>
      <c r="E352" s="61"/>
      <c r="F352" s="87"/>
      <c r="H352" s="356"/>
      <c r="I352" s="356"/>
      <c r="J352" s="356"/>
      <c r="K352" s="356"/>
    </row>
    <row r="353" spans="1:11" ht="12.75">
      <c r="A353" s="285"/>
      <c r="B353" s="47" t="s">
        <v>757</v>
      </c>
      <c r="C353" s="258"/>
      <c r="D353" s="520"/>
      <c r="E353" s="61"/>
      <c r="F353" s="87"/>
      <c r="H353" s="356"/>
      <c r="I353" s="356"/>
      <c r="J353" s="356"/>
      <c r="K353" s="356"/>
    </row>
    <row r="354" spans="1:6" ht="12.75">
      <c r="A354" s="288"/>
      <c r="B354" s="552" t="s">
        <v>246</v>
      </c>
      <c r="C354" s="546" t="s">
        <v>7</v>
      </c>
      <c r="D354" s="549">
        <f>4*2+2*2+3*2</f>
        <v>18</v>
      </c>
      <c r="E354" s="419"/>
      <c r="F354" s="548">
        <f>D354*E354</f>
        <v>0</v>
      </c>
    </row>
    <row r="355" spans="1:6" ht="12.75">
      <c r="A355" s="289"/>
      <c r="B355" s="380" t="s">
        <v>355</v>
      </c>
      <c r="C355" s="546" t="s">
        <v>7</v>
      </c>
      <c r="D355" s="549">
        <v>18</v>
      </c>
      <c r="E355" s="419"/>
      <c r="F355" s="548">
        <f>D355*E355</f>
        <v>0</v>
      </c>
    </row>
    <row r="356" spans="1:6" ht="12.75">
      <c r="A356" s="288"/>
      <c r="B356" s="552" t="s">
        <v>247</v>
      </c>
      <c r="C356" s="546" t="s">
        <v>7</v>
      </c>
      <c r="D356" s="549">
        <v>6</v>
      </c>
      <c r="E356" s="419"/>
      <c r="F356" s="548">
        <f>D356*E356</f>
        <v>0</v>
      </c>
    </row>
    <row r="357" spans="1:6" ht="12.75">
      <c r="A357" s="289"/>
      <c r="B357" s="552" t="s">
        <v>248</v>
      </c>
      <c r="C357" s="546" t="s">
        <v>7</v>
      </c>
      <c r="D357" s="549">
        <v>29</v>
      </c>
      <c r="E357" s="419"/>
      <c r="F357" s="548">
        <f>D357*E357</f>
        <v>0</v>
      </c>
    </row>
    <row r="358" spans="1:6" ht="12.75">
      <c r="A358" s="285"/>
      <c r="B358" s="552" t="s">
        <v>249</v>
      </c>
      <c r="C358" s="546" t="s">
        <v>7</v>
      </c>
      <c r="D358" s="549">
        <v>56</v>
      </c>
      <c r="E358" s="419"/>
      <c r="F358" s="548">
        <f>D358*E358</f>
        <v>0</v>
      </c>
    </row>
    <row r="359" spans="1:6" ht="12.75">
      <c r="A359" s="288"/>
      <c r="B359" s="260"/>
      <c r="C359" s="165"/>
      <c r="D359" s="519"/>
      <c r="E359" s="537"/>
      <c r="F359" s="537"/>
    </row>
    <row r="360" spans="1:6" ht="12.75">
      <c r="A360" s="285">
        <f>COUNTA(A$239:A359)+1</f>
        <v>13</v>
      </c>
      <c r="B360" s="271" t="s">
        <v>250</v>
      </c>
      <c r="D360" s="521"/>
      <c r="E360" s="61"/>
      <c r="F360" s="61"/>
    </row>
    <row r="361" spans="1:6" ht="25.5">
      <c r="A361" s="289"/>
      <c r="B361" s="309" t="s">
        <v>758</v>
      </c>
      <c r="D361" s="521"/>
      <c r="E361" s="61"/>
      <c r="F361" s="61"/>
    </row>
    <row r="362" spans="1:6" ht="12.75">
      <c r="A362" s="289"/>
      <c r="B362" s="47" t="s">
        <v>723</v>
      </c>
      <c r="D362" s="521"/>
      <c r="E362" s="61"/>
      <c r="F362" s="61"/>
    </row>
    <row r="363" spans="1:6" ht="12.75">
      <c r="A363" s="294"/>
      <c r="B363" s="302" t="s">
        <v>251</v>
      </c>
      <c r="C363" s="165"/>
      <c r="D363" s="519"/>
      <c r="E363" s="61"/>
      <c r="F363" s="61"/>
    </row>
    <row r="364" spans="1:6" ht="12.75">
      <c r="A364" s="294"/>
      <c r="B364" s="86" t="s">
        <v>252</v>
      </c>
      <c r="C364" s="546" t="s">
        <v>3</v>
      </c>
      <c r="D364" s="547">
        <v>1</v>
      </c>
      <c r="E364" s="419"/>
      <c r="F364" s="548">
        <f>D364*E364</f>
        <v>0</v>
      </c>
    </row>
    <row r="365" spans="1:6" ht="12.75">
      <c r="A365" s="294"/>
      <c r="B365" s="86" t="s">
        <v>253</v>
      </c>
      <c r="C365" s="546" t="s">
        <v>3</v>
      </c>
      <c r="D365" s="547">
        <v>2</v>
      </c>
      <c r="E365" s="419"/>
      <c r="F365" s="548">
        <f>D365*E365</f>
        <v>0</v>
      </c>
    </row>
    <row r="366" spans="1:6" ht="12.75">
      <c r="A366" s="294"/>
      <c r="B366" s="86" t="s">
        <v>759</v>
      </c>
      <c r="C366" s="546" t="s">
        <v>3</v>
      </c>
      <c r="D366" s="547">
        <v>2</v>
      </c>
      <c r="E366" s="419"/>
      <c r="F366" s="548">
        <f>D366*E366</f>
        <v>0</v>
      </c>
    </row>
    <row r="367" spans="1:6" ht="12.75">
      <c r="A367" s="294"/>
      <c r="B367" s="86" t="s">
        <v>760</v>
      </c>
      <c r="C367" s="546" t="s">
        <v>3</v>
      </c>
      <c r="D367" s="547">
        <v>6</v>
      </c>
      <c r="E367" s="419"/>
      <c r="F367" s="548">
        <f>D367*E367</f>
        <v>0</v>
      </c>
    </row>
    <row r="368" spans="1:6" ht="12.75">
      <c r="A368" s="294"/>
      <c r="B368" s="260"/>
      <c r="C368" s="62"/>
      <c r="D368" s="519"/>
      <c r="E368" s="537"/>
      <c r="F368" s="537"/>
    </row>
    <row r="369" spans="1:6" ht="12.75">
      <c r="A369" s="294"/>
      <c r="B369" s="302" t="s">
        <v>254</v>
      </c>
      <c r="C369" s="165"/>
      <c r="D369" s="519"/>
      <c r="E369" s="61"/>
      <c r="F369" s="61"/>
    </row>
    <row r="370" spans="1:6" ht="12.75">
      <c r="A370" s="294"/>
      <c r="B370" s="62" t="s">
        <v>253</v>
      </c>
      <c r="C370" s="546" t="s">
        <v>3</v>
      </c>
      <c r="D370" s="547">
        <v>1</v>
      </c>
      <c r="E370" s="419"/>
      <c r="F370" s="548">
        <f>D370*E370</f>
        <v>0</v>
      </c>
    </row>
    <row r="371" spans="1:6" ht="12.75">
      <c r="A371" s="294"/>
      <c r="B371" s="62" t="s">
        <v>760</v>
      </c>
      <c r="C371" s="546" t="s">
        <v>3</v>
      </c>
      <c r="D371" s="547">
        <v>2</v>
      </c>
      <c r="E371" s="419"/>
      <c r="F371" s="548">
        <f>D371*E371</f>
        <v>0</v>
      </c>
    </row>
    <row r="372" spans="1:6" ht="12.75">
      <c r="A372" s="294"/>
      <c r="B372" s="300"/>
      <c r="C372" s="62"/>
      <c r="D372" s="519"/>
      <c r="E372" s="537"/>
      <c r="F372" s="537"/>
    </row>
    <row r="373" spans="1:6" ht="12.75">
      <c r="A373" s="294"/>
      <c r="B373" s="302" t="s">
        <v>255</v>
      </c>
      <c r="C373" s="165"/>
      <c r="D373" s="519"/>
      <c r="E373" s="61"/>
      <c r="F373" s="61"/>
    </row>
    <row r="374" spans="1:6" ht="12.75">
      <c r="A374" s="294"/>
      <c r="B374" s="62" t="s">
        <v>760</v>
      </c>
      <c r="C374" s="546" t="s">
        <v>3</v>
      </c>
      <c r="D374" s="547">
        <v>2</v>
      </c>
      <c r="E374" s="419"/>
      <c r="F374" s="548">
        <f>D374*E374</f>
        <v>0</v>
      </c>
    </row>
    <row r="375" spans="1:6" ht="12.75">
      <c r="A375" s="294"/>
      <c r="B375" s="300"/>
      <c r="C375" s="62"/>
      <c r="D375" s="519"/>
      <c r="E375" s="537"/>
      <c r="F375" s="537"/>
    </row>
    <row r="376" spans="1:6" ht="12.75">
      <c r="A376" s="294"/>
      <c r="B376" s="302" t="s">
        <v>256</v>
      </c>
      <c r="C376" s="62"/>
      <c r="D376" s="519"/>
      <c r="E376" s="61"/>
      <c r="F376" s="61"/>
    </row>
    <row r="377" spans="1:6" ht="12.75">
      <c r="A377" s="294"/>
      <c r="B377" s="62" t="s">
        <v>761</v>
      </c>
      <c r="C377" s="546" t="s">
        <v>3</v>
      </c>
      <c r="D377" s="547">
        <v>4</v>
      </c>
      <c r="E377" s="419"/>
      <c r="F377" s="548">
        <f>D377*E377</f>
        <v>0</v>
      </c>
    </row>
    <row r="378" spans="1:6" ht="12.75">
      <c r="A378" s="294"/>
      <c r="B378" s="300"/>
      <c r="C378" s="62"/>
      <c r="D378" s="519"/>
      <c r="E378" s="537"/>
      <c r="F378" s="537"/>
    </row>
    <row r="379" spans="1:6" ht="12.75">
      <c r="A379" s="294"/>
      <c r="B379" s="302" t="s">
        <v>257</v>
      </c>
      <c r="C379" s="62"/>
      <c r="D379" s="519"/>
      <c r="E379" s="61"/>
      <c r="F379" s="61"/>
    </row>
    <row r="380" spans="1:6" ht="12.75">
      <c r="A380" s="294"/>
      <c r="B380" s="62" t="s">
        <v>761</v>
      </c>
      <c r="C380" s="546" t="s">
        <v>3</v>
      </c>
      <c r="D380" s="547">
        <v>3</v>
      </c>
      <c r="E380" s="419"/>
      <c r="F380" s="548">
        <f>D380*E380</f>
        <v>0</v>
      </c>
    </row>
    <row r="381" spans="1:6" ht="12.75">
      <c r="A381" s="287"/>
      <c r="B381" s="260"/>
      <c r="C381" s="165"/>
      <c r="D381" s="519"/>
      <c r="E381" s="61"/>
      <c r="F381" s="61"/>
    </row>
    <row r="382" spans="1:6" ht="38.25">
      <c r="A382" s="285">
        <f>COUNTA(A$239:A381)+1</f>
        <v>14</v>
      </c>
      <c r="B382" s="260" t="s">
        <v>762</v>
      </c>
      <c r="C382" s="165"/>
      <c r="D382" s="519"/>
      <c r="E382" s="537"/>
      <c r="F382" s="537"/>
    </row>
    <row r="383" spans="1:6" ht="12.75">
      <c r="A383" s="285"/>
      <c r="B383" s="47" t="s">
        <v>723</v>
      </c>
      <c r="C383" s="165"/>
      <c r="D383" s="519"/>
      <c r="E383" s="537"/>
      <c r="F383" s="537"/>
    </row>
    <row r="384" spans="1:6" ht="12.75">
      <c r="A384" s="288"/>
      <c r="B384" s="302" t="s">
        <v>258</v>
      </c>
      <c r="C384" s="546" t="s">
        <v>3</v>
      </c>
      <c r="D384" s="547">
        <v>1</v>
      </c>
      <c r="E384" s="419"/>
      <c r="F384" s="548">
        <f>D384*E384</f>
        <v>0</v>
      </c>
    </row>
    <row r="385" spans="1:6" ht="12.75">
      <c r="A385" s="289"/>
      <c r="D385" s="521"/>
      <c r="E385" s="61"/>
      <c r="F385" s="61"/>
    </row>
    <row r="386" spans="1:6" ht="63.75">
      <c r="A386" s="285">
        <f>COUNTA(A$239:A385)+1</f>
        <v>15</v>
      </c>
      <c r="B386" s="273" t="s">
        <v>763</v>
      </c>
      <c r="D386" s="521"/>
      <c r="E386" s="61"/>
      <c r="F386" s="61"/>
    </row>
    <row r="387" spans="1:6" ht="12.75">
      <c r="A387" s="289"/>
      <c r="B387" s="47" t="s">
        <v>803</v>
      </c>
      <c r="C387" s="546" t="s">
        <v>3</v>
      </c>
      <c r="D387" s="547">
        <v>1</v>
      </c>
      <c r="E387" s="419"/>
      <c r="F387" s="548">
        <f>D387*E387</f>
        <v>0</v>
      </c>
    </row>
    <row r="388" spans="1:6" ht="12.75">
      <c r="A388" s="289"/>
      <c r="D388" s="521"/>
      <c r="E388" s="61"/>
      <c r="F388" s="61"/>
    </row>
    <row r="389" spans="1:6" ht="12.75">
      <c r="A389" s="289"/>
      <c r="C389" s="62"/>
      <c r="D389" s="519"/>
      <c r="E389" s="537"/>
      <c r="F389" s="537"/>
    </row>
    <row r="390" spans="1:6" ht="48" customHeight="1">
      <c r="A390" s="285">
        <f>COUNTA(A$239:A389)+1</f>
        <v>16</v>
      </c>
      <c r="B390" s="260" t="s">
        <v>764</v>
      </c>
      <c r="C390" s="165"/>
      <c r="D390" s="519"/>
      <c r="E390" s="537"/>
      <c r="F390" s="537"/>
    </row>
    <row r="391" spans="1:6" ht="12.75">
      <c r="A391" s="288"/>
      <c r="B391" s="260" t="s">
        <v>259</v>
      </c>
      <c r="C391" s="165"/>
      <c r="D391" s="519"/>
      <c r="E391" s="537"/>
      <c r="F391" s="537"/>
    </row>
    <row r="392" spans="1:6" ht="12.75">
      <c r="A392" s="288"/>
      <c r="B392" s="47" t="s">
        <v>723</v>
      </c>
      <c r="C392" s="165"/>
      <c r="D392" s="519"/>
      <c r="E392" s="537"/>
      <c r="F392" s="537"/>
    </row>
    <row r="393" spans="1:6" ht="12.75">
      <c r="A393" s="288"/>
      <c r="B393" s="302" t="s">
        <v>260</v>
      </c>
      <c r="C393" s="546" t="s">
        <v>3</v>
      </c>
      <c r="D393" s="547">
        <v>1</v>
      </c>
      <c r="E393" s="419"/>
      <c r="F393" s="548">
        <f>D393*E393</f>
        <v>0</v>
      </c>
    </row>
    <row r="394" spans="1:6" ht="12.75">
      <c r="A394" s="289"/>
      <c r="D394" s="521"/>
      <c r="E394" s="61"/>
      <c r="F394" s="61"/>
    </row>
    <row r="395" spans="1:6" ht="12.75">
      <c r="A395" s="285">
        <f>COUNTA(A$239:A394)+1</f>
        <v>17</v>
      </c>
      <c r="B395" s="309" t="s">
        <v>765</v>
      </c>
      <c r="D395" s="521"/>
      <c r="E395" s="61"/>
      <c r="F395" s="61"/>
    </row>
    <row r="396" spans="1:6" ht="12.75">
      <c r="A396" s="285"/>
      <c r="B396" s="47" t="s">
        <v>723</v>
      </c>
      <c r="D396" s="521"/>
      <c r="E396" s="61"/>
      <c r="F396" s="61"/>
    </row>
    <row r="397" spans="1:6" ht="12.75">
      <c r="A397" s="289"/>
      <c r="B397" s="51"/>
      <c r="C397" s="546" t="s">
        <v>3</v>
      </c>
      <c r="D397" s="547">
        <v>12</v>
      </c>
      <c r="E397" s="419"/>
      <c r="F397" s="548">
        <f>D397*E397</f>
        <v>0</v>
      </c>
    </row>
    <row r="398" spans="1:6" ht="12.75">
      <c r="A398" s="289"/>
      <c r="D398" s="520"/>
      <c r="E398" s="61"/>
      <c r="F398" s="87"/>
    </row>
    <row r="399" spans="1:6" ht="63.75">
      <c r="A399" s="285">
        <f>COUNTA(A$239:A398)+1</f>
        <v>18</v>
      </c>
      <c r="B399" s="271" t="s">
        <v>766</v>
      </c>
      <c r="C399" s="274"/>
      <c r="D399" s="520"/>
      <c r="E399" s="61"/>
      <c r="F399" s="87"/>
    </row>
    <row r="400" spans="1:6" ht="25.5">
      <c r="A400" s="295"/>
      <c r="B400" s="271" t="s">
        <v>261</v>
      </c>
      <c r="C400" s="274"/>
      <c r="D400" s="520"/>
      <c r="E400" s="61"/>
      <c r="F400" s="87"/>
    </row>
    <row r="401" spans="1:6" ht="12.75">
      <c r="A401" s="295"/>
      <c r="B401" s="47" t="s">
        <v>757</v>
      </c>
      <c r="C401" s="274"/>
      <c r="D401" s="520"/>
      <c r="E401" s="61"/>
      <c r="F401" s="87"/>
    </row>
    <row r="402" spans="1:6" ht="12.75">
      <c r="A402" s="295"/>
      <c r="B402" s="274" t="s">
        <v>262</v>
      </c>
      <c r="C402" s="546" t="s">
        <v>7</v>
      </c>
      <c r="D402" s="549">
        <v>12</v>
      </c>
      <c r="E402" s="419"/>
      <c r="F402" s="548">
        <f>D402*E402</f>
        <v>0</v>
      </c>
    </row>
    <row r="403" spans="1:6" ht="12.75">
      <c r="A403" s="295"/>
      <c r="B403" s="274" t="s">
        <v>263</v>
      </c>
      <c r="C403" s="546" t="s">
        <v>7</v>
      </c>
      <c r="D403" s="549">
        <v>10</v>
      </c>
      <c r="E403" s="419"/>
      <c r="F403" s="548">
        <f>D403*E403</f>
        <v>0</v>
      </c>
    </row>
    <row r="404" spans="1:6" ht="12.75">
      <c r="A404" s="295"/>
      <c r="B404" s="51"/>
      <c r="C404" s="274"/>
      <c r="D404" s="520"/>
      <c r="E404" s="61"/>
      <c r="F404" s="87"/>
    </row>
    <row r="405" spans="1:6" ht="91.5" customHeight="1">
      <c r="A405" s="285">
        <f>COUNTA(A$239:A404)+1</f>
        <v>19</v>
      </c>
      <c r="B405" s="273" t="s">
        <v>767</v>
      </c>
      <c r="D405" s="520"/>
      <c r="E405" s="61"/>
      <c r="F405" s="87"/>
    </row>
    <row r="406" spans="1:6" ht="12.75">
      <c r="A406" s="285"/>
      <c r="B406" s="47" t="s">
        <v>757</v>
      </c>
      <c r="D406" s="520"/>
      <c r="E406" s="61"/>
      <c r="F406" s="87"/>
    </row>
    <row r="407" spans="1:6" ht="12.75">
      <c r="A407" s="289"/>
      <c r="B407" t="s">
        <v>264</v>
      </c>
      <c r="C407" s="546" t="s">
        <v>7</v>
      </c>
      <c r="D407" s="549">
        <v>18</v>
      </c>
      <c r="E407" s="419"/>
      <c r="F407" s="548">
        <f>D407*E407</f>
        <v>0</v>
      </c>
    </row>
    <row r="408" spans="1:6" ht="12.75">
      <c r="A408" s="289"/>
      <c r="B408" s="62" t="s">
        <v>265</v>
      </c>
      <c r="C408" s="546" t="s">
        <v>7</v>
      </c>
      <c r="D408" s="549">
        <v>20</v>
      </c>
      <c r="E408" s="419"/>
      <c r="F408" s="548">
        <f>D408*E408</f>
        <v>0</v>
      </c>
    </row>
    <row r="409" spans="1:6" ht="12.75">
      <c r="A409" s="289"/>
      <c r="B409" s="62" t="s">
        <v>266</v>
      </c>
      <c r="C409" s="546" t="s">
        <v>7</v>
      </c>
      <c r="D409" s="549">
        <v>36</v>
      </c>
      <c r="E409" s="419"/>
      <c r="F409" s="548">
        <f>D409*E409</f>
        <v>0</v>
      </c>
    </row>
    <row r="410" spans="1:6" ht="12.75">
      <c r="A410" s="289"/>
      <c r="C410" s="62"/>
      <c r="D410" s="520"/>
      <c r="E410" s="61"/>
      <c r="F410" s="87"/>
    </row>
    <row r="411" spans="1:6" s="356" customFormat="1" ht="38.25">
      <c r="A411" s="358">
        <f>COUNTA(A$239:A410)+1</f>
        <v>20</v>
      </c>
      <c r="B411" s="303" t="s">
        <v>768</v>
      </c>
      <c r="C411" s="359"/>
      <c r="D411" s="520"/>
      <c r="E411" s="87"/>
      <c r="F411" s="87"/>
    </row>
    <row r="412" spans="1:6" s="356" customFormat="1" ht="12.75">
      <c r="A412" s="358"/>
      <c r="B412" s="47" t="s">
        <v>713</v>
      </c>
      <c r="C412" s="359"/>
      <c r="D412" s="520"/>
      <c r="E412" s="87"/>
      <c r="F412" s="87"/>
    </row>
    <row r="413" spans="1:6" s="356" customFormat="1" ht="12.75">
      <c r="A413" s="357"/>
      <c r="B413" s="51"/>
      <c r="C413" s="546" t="s">
        <v>149</v>
      </c>
      <c r="D413" s="547">
        <v>1</v>
      </c>
      <c r="E413" s="419"/>
      <c r="F413" s="548">
        <f>D413*E413</f>
        <v>0</v>
      </c>
    </row>
    <row r="414" spans="1:6" s="356" customFormat="1" ht="12.75">
      <c r="A414" s="357"/>
      <c r="B414" s="303"/>
      <c r="C414" s="359"/>
      <c r="D414" s="520"/>
      <c r="E414" s="87"/>
      <c r="F414" s="87"/>
    </row>
    <row r="415" spans="1:6" s="356" customFormat="1" ht="51">
      <c r="A415" s="358">
        <f>COUNTA(A$239:A414)+1</f>
        <v>21</v>
      </c>
      <c r="B415" s="303" t="s">
        <v>769</v>
      </c>
      <c r="C415" s="359"/>
      <c r="D415" s="520"/>
      <c r="E415" s="87"/>
      <c r="F415" s="87"/>
    </row>
    <row r="416" spans="1:6" s="356" customFormat="1" ht="12.75">
      <c r="A416" s="358"/>
      <c r="B416" s="47" t="s">
        <v>713</v>
      </c>
      <c r="C416" s="359"/>
      <c r="D416" s="520"/>
      <c r="E416" s="87"/>
      <c r="F416" s="87"/>
    </row>
    <row r="417" spans="1:6" s="356" customFormat="1" ht="12.75">
      <c r="A417" s="357"/>
      <c r="B417" s="51"/>
      <c r="C417" s="546" t="s">
        <v>149</v>
      </c>
      <c r="D417" s="547">
        <v>1</v>
      </c>
      <c r="E417" s="419"/>
      <c r="F417" s="548">
        <f>D417*E417</f>
        <v>0</v>
      </c>
    </row>
    <row r="418" spans="1:6" s="356" customFormat="1" ht="12.75">
      <c r="A418" s="357"/>
      <c r="B418" s="303"/>
      <c r="C418" s="360"/>
      <c r="D418" s="520"/>
      <c r="E418" s="87"/>
      <c r="F418" s="87"/>
    </row>
    <row r="419" spans="1:6" s="356" customFormat="1" ht="25.5">
      <c r="A419" s="358">
        <f>COUNTA(A$239:A418)+1</f>
        <v>22</v>
      </c>
      <c r="B419" s="303" t="s">
        <v>770</v>
      </c>
      <c r="C419" s="360"/>
      <c r="D419" s="520"/>
      <c r="E419" s="87"/>
      <c r="F419" s="87"/>
    </row>
    <row r="420" spans="1:6" s="356" customFormat="1" ht="12.75">
      <c r="A420" s="357"/>
      <c r="B420" s="303" t="s">
        <v>771</v>
      </c>
      <c r="C420" s="360"/>
      <c r="D420" s="520"/>
      <c r="E420" s="87"/>
      <c r="F420" s="87"/>
    </row>
    <row r="421" spans="1:10" s="356" customFormat="1" ht="12.75">
      <c r="A421" s="357"/>
      <c r="B421" s="47" t="s">
        <v>713</v>
      </c>
      <c r="C421" s="546" t="s">
        <v>149</v>
      </c>
      <c r="D421" s="547">
        <v>1</v>
      </c>
      <c r="E421" s="419"/>
      <c r="F421" s="548">
        <f>D421*E421</f>
        <v>0</v>
      </c>
      <c r="I421" s="361"/>
      <c r="J421" s="361"/>
    </row>
    <row r="422" spans="1:6" s="356" customFormat="1" ht="12.75">
      <c r="A422" s="357"/>
      <c r="B422" s="303"/>
      <c r="C422" s="360"/>
      <c r="D422" s="520"/>
      <c r="E422" s="87"/>
      <c r="F422" s="87"/>
    </row>
    <row r="423" spans="1:6" ht="25.5">
      <c r="A423" s="285">
        <f>COUNTA(A$239:A422)+1</f>
        <v>23</v>
      </c>
      <c r="B423" s="260" t="s">
        <v>267</v>
      </c>
      <c r="C423" s="258"/>
      <c r="D423" s="520"/>
      <c r="E423" s="61"/>
      <c r="F423" s="87"/>
    </row>
    <row r="424" spans="1:6" ht="25.5">
      <c r="A424" s="288"/>
      <c r="B424" s="260" t="s">
        <v>268</v>
      </c>
      <c r="C424" s="258"/>
      <c r="D424" s="520"/>
      <c r="E424" s="61"/>
      <c r="F424" s="87"/>
    </row>
    <row r="425" spans="1:6" ht="12.75">
      <c r="A425" s="288"/>
      <c r="B425" s="47" t="s">
        <v>713</v>
      </c>
      <c r="C425" s="546" t="s">
        <v>225</v>
      </c>
      <c r="D425" s="547">
        <v>1</v>
      </c>
      <c r="E425" s="419"/>
      <c r="F425" s="548">
        <f>D425*E425</f>
        <v>0</v>
      </c>
    </row>
    <row r="426" spans="1:6" s="356" customFormat="1" ht="12.75">
      <c r="A426" s="400"/>
      <c r="B426" s="303"/>
      <c r="C426" s="272"/>
      <c r="D426" s="520"/>
      <c r="E426" s="87"/>
      <c r="F426" s="87"/>
    </row>
    <row r="427" spans="1:6" ht="12.75">
      <c r="A427" s="256"/>
      <c r="B427" s="260"/>
      <c r="C427" s="262"/>
      <c r="D427" s="524"/>
      <c r="E427" s="118"/>
      <c r="F427" s="539"/>
    </row>
    <row r="428" spans="1:6" ht="25.5">
      <c r="A428" s="256"/>
      <c r="B428" s="300" t="str">
        <f>A237</f>
        <v>B) RADIJATORSKO GRIJANJE - INSTALATERSKI RADOVI</v>
      </c>
      <c r="C428" s="165" t="s">
        <v>185</v>
      </c>
      <c r="D428" s="520"/>
      <c r="E428" s="61"/>
      <c r="F428" s="550">
        <f>SUM(F258:F425)</f>
        <v>0</v>
      </c>
    </row>
    <row r="429" spans="1:6" ht="12.75">
      <c r="A429" s="268"/>
      <c r="B429" s="51"/>
      <c r="C429" s="62"/>
      <c r="D429" s="520"/>
      <c r="E429" s="61"/>
      <c r="F429" s="87"/>
    </row>
    <row r="430" spans="1:6" ht="12.75">
      <c r="A430" s="268"/>
      <c r="B430" s="51"/>
      <c r="C430" s="62"/>
      <c r="D430" s="520"/>
      <c r="E430" s="61"/>
      <c r="F430" s="87"/>
    </row>
    <row r="431" spans="1:6" ht="12.75">
      <c r="A431" s="275" t="s">
        <v>269</v>
      </c>
      <c r="B431" s="260"/>
      <c r="C431" s="165"/>
      <c r="D431" s="517"/>
      <c r="E431" s="538"/>
      <c r="F431" s="538"/>
    </row>
    <row r="432" spans="1:6" ht="12.75">
      <c r="A432" s="256"/>
      <c r="B432" s="260"/>
      <c r="C432" s="165"/>
      <c r="D432" s="517"/>
      <c r="E432" s="538"/>
      <c r="F432" s="538"/>
    </row>
    <row r="433" spans="1:6" ht="12.75">
      <c r="A433" s="256"/>
      <c r="B433" s="260"/>
      <c r="C433" s="165"/>
      <c r="D433" s="517"/>
      <c r="E433" s="87"/>
      <c r="F433" s="87"/>
    </row>
    <row r="434" spans="1:6" ht="12.75">
      <c r="A434" s="285">
        <f>COUNTA(A$432:A433)+1</f>
        <v>1</v>
      </c>
      <c r="B434" s="303" t="s">
        <v>270</v>
      </c>
      <c r="C434" s="165"/>
      <c r="D434" s="517"/>
      <c r="E434" s="87"/>
      <c r="F434" s="87"/>
    </row>
    <row r="435" spans="1:6" ht="25.5">
      <c r="A435" s="288"/>
      <c r="B435" s="260" t="s">
        <v>271</v>
      </c>
      <c r="C435" s="165"/>
      <c r="D435" s="517"/>
      <c r="E435" s="87"/>
      <c r="F435" s="87"/>
    </row>
    <row r="436" spans="1:6" ht="12.75">
      <c r="A436" s="288"/>
      <c r="B436" s="47" t="s">
        <v>723</v>
      </c>
      <c r="C436" s="165"/>
      <c r="D436" s="517"/>
      <c r="E436" s="87"/>
      <c r="F436" s="87"/>
    </row>
    <row r="437" spans="1:6" ht="12.75">
      <c r="A437" s="288"/>
      <c r="B437" s="300" t="s">
        <v>272</v>
      </c>
      <c r="C437" s="165" t="s">
        <v>273</v>
      </c>
      <c r="D437" s="517"/>
      <c r="E437" s="87"/>
      <c r="F437" s="87"/>
    </row>
    <row r="438" spans="1:6" ht="12.75">
      <c r="A438" s="288"/>
      <c r="B438" s="300" t="s">
        <v>274</v>
      </c>
      <c r="C438" s="165" t="s">
        <v>275</v>
      </c>
      <c r="D438" s="517"/>
      <c r="E438" s="87"/>
      <c r="F438" s="87"/>
    </row>
    <row r="439" spans="1:6" ht="14.25">
      <c r="A439" s="288"/>
      <c r="B439" s="300" t="s">
        <v>276</v>
      </c>
      <c r="C439" s="165" t="s">
        <v>390</v>
      </c>
      <c r="D439" s="517"/>
      <c r="E439" s="87"/>
      <c r="F439" s="87"/>
    </row>
    <row r="440" spans="1:6" ht="12.75">
      <c r="A440" s="288"/>
      <c r="B440" s="301" t="s">
        <v>277</v>
      </c>
      <c r="C440" s="272" t="s">
        <v>278</v>
      </c>
      <c r="D440" s="517"/>
      <c r="E440" s="87"/>
      <c r="F440" s="87"/>
    </row>
    <row r="441" spans="1:6" ht="12.75">
      <c r="A441" s="288"/>
      <c r="B441" s="301" t="s">
        <v>279</v>
      </c>
      <c r="C441" s="272" t="s">
        <v>385</v>
      </c>
      <c r="D441" s="517"/>
      <c r="E441" s="87"/>
      <c r="F441" s="87"/>
    </row>
    <row r="442" spans="1:6" ht="12.75">
      <c r="A442" s="288"/>
      <c r="B442" s="302" t="s">
        <v>280</v>
      </c>
      <c r="C442" s="546" t="s">
        <v>3</v>
      </c>
      <c r="D442" s="547">
        <v>1</v>
      </c>
      <c r="E442" s="419"/>
      <c r="F442" s="548">
        <f>D442*E442</f>
        <v>0</v>
      </c>
    </row>
    <row r="443" spans="1:6" ht="12.75">
      <c r="A443" s="288"/>
      <c r="B443" s="302" t="s">
        <v>281</v>
      </c>
      <c r="C443" s="546" t="s">
        <v>3</v>
      </c>
      <c r="D443" s="547">
        <v>1</v>
      </c>
      <c r="E443" s="419"/>
      <c r="F443" s="548">
        <f>D443*E443</f>
        <v>0</v>
      </c>
    </row>
    <row r="444" spans="1:6" ht="12.75">
      <c r="A444" s="288"/>
      <c r="B444" s="302" t="s">
        <v>282</v>
      </c>
      <c r="C444" s="165"/>
      <c r="D444" s="517"/>
      <c r="E444" s="87"/>
      <c r="F444" s="87"/>
    </row>
    <row r="445" spans="1:6" ht="12.75">
      <c r="A445" s="288"/>
      <c r="B445" s="302"/>
      <c r="C445" s="165"/>
      <c r="D445" s="517"/>
      <c r="E445" s="87"/>
      <c r="F445" s="87"/>
    </row>
    <row r="446" spans="1:6" ht="12.75">
      <c r="A446" s="288"/>
      <c r="B446" s="260"/>
      <c r="C446" s="165"/>
      <c r="D446" s="517"/>
      <c r="E446" s="87"/>
      <c r="F446" s="87"/>
    </row>
    <row r="447" spans="1:6" ht="12.75">
      <c r="A447" s="288"/>
      <c r="B447" s="260"/>
      <c r="C447" s="165"/>
      <c r="D447" s="517"/>
      <c r="E447" s="87"/>
      <c r="F447" s="87"/>
    </row>
    <row r="448" spans="1:6" ht="12.75">
      <c r="A448" s="285">
        <f>COUNTA(A$432:A447)+1</f>
        <v>2</v>
      </c>
      <c r="B448" s="303" t="s">
        <v>283</v>
      </c>
      <c r="C448" s="165"/>
      <c r="D448" s="517"/>
      <c r="E448" s="87"/>
      <c r="F448" s="87"/>
    </row>
    <row r="449" spans="1:6" ht="25.5">
      <c r="A449" s="288"/>
      <c r="B449" s="260" t="s">
        <v>284</v>
      </c>
      <c r="C449" s="165"/>
      <c r="D449" s="517"/>
      <c r="E449" s="87"/>
      <c r="F449" s="87"/>
    </row>
    <row r="450" spans="1:6" ht="12.75">
      <c r="A450" s="288"/>
      <c r="B450" s="260" t="s">
        <v>285</v>
      </c>
      <c r="C450" s="165"/>
      <c r="D450" s="517"/>
      <c r="E450" s="87"/>
      <c r="F450" s="87"/>
    </row>
    <row r="451" spans="1:6" ht="12.75">
      <c r="A451" s="288"/>
      <c r="B451" s="47" t="s">
        <v>723</v>
      </c>
      <c r="C451" s="165"/>
      <c r="D451" s="517"/>
      <c r="E451" s="87"/>
      <c r="F451" s="87"/>
    </row>
    <row r="452" spans="1:6" ht="12.75">
      <c r="A452" s="288"/>
      <c r="B452" s="51"/>
      <c r="C452" s="546" t="s">
        <v>154</v>
      </c>
      <c r="D452" s="547">
        <v>1</v>
      </c>
      <c r="E452" s="419"/>
      <c r="F452" s="548">
        <f>D452*E452</f>
        <v>0</v>
      </c>
    </row>
    <row r="453" spans="1:6" ht="12.75">
      <c r="A453" s="288"/>
      <c r="B453" s="260"/>
      <c r="C453" s="165"/>
      <c r="D453" s="517"/>
      <c r="E453" s="87"/>
      <c r="F453" s="87"/>
    </row>
    <row r="454" spans="1:6" ht="12.75">
      <c r="A454" s="288"/>
      <c r="B454" s="260"/>
      <c r="C454" s="165"/>
      <c r="D454" s="517"/>
      <c r="E454" s="87"/>
      <c r="F454" s="87"/>
    </row>
    <row r="455" spans="1:6" ht="25.5">
      <c r="A455" s="285">
        <f>COUNTA(A$432:A454)+1</f>
        <v>3</v>
      </c>
      <c r="B455" s="260" t="s">
        <v>286</v>
      </c>
      <c r="C455" s="165"/>
      <c r="D455" s="517"/>
      <c r="E455" s="87"/>
      <c r="F455" s="87"/>
    </row>
    <row r="456" spans="1:6" ht="25.5">
      <c r="A456" s="288"/>
      <c r="B456" s="260" t="s">
        <v>287</v>
      </c>
      <c r="C456" s="165"/>
      <c r="D456" s="517"/>
      <c r="E456" s="87"/>
      <c r="F456" s="87"/>
    </row>
    <row r="457" spans="1:6" ht="12.75">
      <c r="A457" s="288"/>
      <c r="B457" s="47" t="s">
        <v>723</v>
      </c>
      <c r="C457" s="165"/>
      <c r="D457" s="517"/>
      <c r="E457" s="87"/>
      <c r="F457" s="87"/>
    </row>
    <row r="458" spans="1:6" ht="12.75">
      <c r="A458" s="288"/>
      <c r="B458" s="165" t="s">
        <v>252</v>
      </c>
      <c r="C458" s="546" t="s">
        <v>3</v>
      </c>
      <c r="D458" s="547">
        <v>2</v>
      </c>
      <c r="E458" s="419"/>
      <c r="F458" s="548">
        <f>D458*E458</f>
        <v>0</v>
      </c>
    </row>
    <row r="459" spans="1:6" ht="12.75">
      <c r="A459" s="288"/>
      <c r="B459" s="165" t="s">
        <v>253</v>
      </c>
      <c r="C459" s="546" t="s">
        <v>3</v>
      </c>
      <c r="D459" s="547">
        <v>1</v>
      </c>
      <c r="E459" s="419"/>
      <c r="F459" s="548">
        <f>D459*E459</f>
        <v>0</v>
      </c>
    </row>
    <row r="460" spans="1:6" ht="12.75">
      <c r="A460" s="288"/>
      <c r="B460" s="165" t="s">
        <v>386</v>
      </c>
      <c r="C460" s="546" t="s">
        <v>3</v>
      </c>
      <c r="D460" s="547">
        <v>1</v>
      </c>
      <c r="E460" s="419"/>
      <c r="F460" s="548">
        <f>D460*E460</f>
        <v>0</v>
      </c>
    </row>
    <row r="461" spans="1:6" ht="12.75">
      <c r="A461" s="288"/>
      <c r="B461" s="260"/>
      <c r="C461" s="165"/>
      <c r="D461" s="517"/>
      <c r="E461" s="87"/>
      <c r="F461" s="87"/>
    </row>
    <row r="462" spans="1:6" ht="25.5">
      <c r="A462" s="285">
        <f>COUNTA(A$432:A461)+1</f>
        <v>4</v>
      </c>
      <c r="B462" s="277" t="s">
        <v>288</v>
      </c>
      <c r="C462" s="276"/>
      <c r="D462" s="521"/>
      <c r="E462" s="87"/>
      <c r="F462" s="87"/>
    </row>
    <row r="463" spans="1:6" ht="12.75">
      <c r="A463" s="296"/>
      <c r="B463" s="277" t="s">
        <v>387</v>
      </c>
      <c r="C463" s="276"/>
      <c r="D463" s="521"/>
      <c r="E463" s="87"/>
      <c r="F463" s="87"/>
    </row>
    <row r="464" spans="1:6" ht="12.75">
      <c r="A464" s="293"/>
      <c r="B464" s="277" t="s">
        <v>534</v>
      </c>
      <c r="C464" s="276"/>
      <c r="D464" s="521"/>
      <c r="E464" s="87"/>
      <c r="F464" s="87"/>
    </row>
    <row r="465" spans="1:6" ht="12.75">
      <c r="A465" s="296"/>
      <c r="B465" s="47" t="s">
        <v>723</v>
      </c>
      <c r="C465" s="276"/>
      <c r="D465" s="521"/>
      <c r="E465" s="87"/>
      <c r="F465" s="87"/>
    </row>
    <row r="466" spans="1:6" ht="12.75">
      <c r="A466" s="296"/>
      <c r="B466" s="554" t="s">
        <v>820</v>
      </c>
      <c r="C466" s="546" t="s">
        <v>3</v>
      </c>
      <c r="D466" s="547">
        <v>1</v>
      </c>
      <c r="E466" s="419"/>
      <c r="F466" s="548">
        <f>D466*E466</f>
        <v>0</v>
      </c>
    </row>
    <row r="467" spans="1:6" ht="12.75">
      <c r="A467" s="296"/>
      <c r="B467" s="277"/>
      <c r="C467" s="276"/>
      <c r="D467" s="521"/>
      <c r="E467" s="87"/>
      <c r="F467" s="87"/>
    </row>
    <row r="468" spans="1:6" ht="12.75">
      <c r="A468" s="288"/>
      <c r="B468" s="260"/>
      <c r="C468" s="165"/>
      <c r="D468" s="517"/>
      <c r="E468" s="87"/>
      <c r="F468" s="87"/>
    </row>
    <row r="469" spans="1:6" ht="25.5">
      <c r="A469" s="285">
        <f>COUNTA(A$432:A468)+1</f>
        <v>5</v>
      </c>
      <c r="B469" s="277" t="s">
        <v>388</v>
      </c>
      <c r="C469" s="276"/>
      <c r="D469" s="521"/>
      <c r="E469" s="87"/>
      <c r="F469" s="87"/>
    </row>
    <row r="470" spans="1:6" ht="12.75">
      <c r="A470" s="296"/>
      <c r="B470" s="47" t="s">
        <v>723</v>
      </c>
      <c r="C470" s="276"/>
      <c r="D470" s="521"/>
      <c r="E470" s="87"/>
      <c r="F470" s="87"/>
    </row>
    <row r="471" spans="1:6" ht="12.75">
      <c r="A471" s="296"/>
      <c r="B471" s="554" t="s">
        <v>821</v>
      </c>
      <c r="C471" s="546" t="s">
        <v>3</v>
      </c>
      <c r="D471" s="547">
        <v>1</v>
      </c>
      <c r="E471" s="419"/>
      <c r="F471" s="548">
        <f>D471*E471</f>
        <v>0</v>
      </c>
    </row>
    <row r="472" spans="1:6" ht="12.75">
      <c r="A472" s="288"/>
      <c r="B472" s="260"/>
      <c r="C472" s="165"/>
      <c r="D472" s="517"/>
      <c r="E472" s="87"/>
      <c r="F472" s="87"/>
    </row>
    <row r="473" spans="1:6" ht="12.75">
      <c r="A473" s="288"/>
      <c r="B473" s="260"/>
      <c r="C473" s="165"/>
      <c r="D473" s="517"/>
      <c r="E473" s="87"/>
      <c r="F473" s="87"/>
    </row>
    <row r="474" spans="1:6" ht="12.75">
      <c r="A474" s="285">
        <f>COUNTA(A$432:A473)+1</f>
        <v>6</v>
      </c>
      <c r="B474" s="303" t="s">
        <v>289</v>
      </c>
      <c r="C474" s="165"/>
      <c r="D474" s="517"/>
      <c r="E474" s="87"/>
      <c r="F474" s="87"/>
    </row>
    <row r="475" spans="1:6" ht="76.5">
      <c r="A475" s="285"/>
      <c r="B475" s="260" t="s">
        <v>535</v>
      </c>
      <c r="C475" s="165"/>
      <c r="D475" s="517"/>
      <c r="E475" s="87"/>
      <c r="F475" s="87"/>
    </row>
    <row r="476" spans="1:6" ht="51">
      <c r="A476" s="288"/>
      <c r="B476" s="260" t="s">
        <v>290</v>
      </c>
      <c r="C476" s="165"/>
      <c r="D476" s="517"/>
      <c r="E476" s="87"/>
      <c r="F476" s="87"/>
    </row>
    <row r="477" spans="1:6" ht="25.5">
      <c r="A477" s="288"/>
      <c r="B477" s="260" t="s">
        <v>291</v>
      </c>
      <c r="C477" s="165"/>
      <c r="D477" s="517"/>
      <c r="E477" s="87"/>
      <c r="F477" s="87"/>
    </row>
    <row r="478" spans="1:2" ht="12.75">
      <c r="A478" s="288"/>
      <c r="B478" s="47" t="s">
        <v>757</v>
      </c>
    </row>
    <row r="479" spans="1:6" ht="12.75">
      <c r="A479" s="288"/>
      <c r="B479" s="165" t="s">
        <v>389</v>
      </c>
      <c r="C479" s="546" t="s">
        <v>7</v>
      </c>
      <c r="D479" s="549">
        <v>12</v>
      </c>
      <c r="E479" s="419"/>
      <c r="F479" s="548">
        <f>D479*E479</f>
        <v>0</v>
      </c>
    </row>
    <row r="480" spans="1:6" ht="12.75">
      <c r="A480" s="288"/>
      <c r="B480" s="165" t="s">
        <v>263</v>
      </c>
      <c r="C480" s="546" t="s">
        <v>7</v>
      </c>
      <c r="D480" s="549">
        <v>10</v>
      </c>
      <c r="E480" s="419"/>
      <c r="F480" s="548">
        <f>D480*E480</f>
        <v>0</v>
      </c>
    </row>
    <row r="481" spans="1:6" ht="12.75">
      <c r="A481" s="288"/>
      <c r="B481" s="165" t="s">
        <v>262</v>
      </c>
      <c r="C481" s="546" t="s">
        <v>7</v>
      </c>
      <c r="D481" s="549">
        <v>5</v>
      </c>
      <c r="E481" s="419"/>
      <c r="F481" s="548">
        <f>D481*E481</f>
        <v>0</v>
      </c>
    </row>
    <row r="482" spans="1:6" ht="12.75">
      <c r="A482" s="288"/>
      <c r="B482" s="260"/>
      <c r="C482" s="165"/>
      <c r="D482" s="517"/>
      <c r="E482" s="87"/>
      <c r="F482" s="87"/>
    </row>
    <row r="483" spans="1:6" ht="25.5">
      <c r="A483" s="285">
        <f>COUNTA(A$432:A482)+1</f>
        <v>7</v>
      </c>
      <c r="B483" s="310" t="s">
        <v>292</v>
      </c>
      <c r="C483" s="165"/>
      <c r="D483" s="517"/>
      <c r="E483" s="87"/>
      <c r="F483" s="87"/>
    </row>
    <row r="484" spans="1:6" ht="25.5">
      <c r="A484" s="288"/>
      <c r="B484" s="260" t="s">
        <v>293</v>
      </c>
      <c r="C484" s="165"/>
      <c r="D484" s="517"/>
      <c r="E484" s="87"/>
      <c r="F484" s="87"/>
    </row>
    <row r="485" spans="1:6" ht="12.75">
      <c r="A485" s="288"/>
      <c r="B485" s="47" t="s">
        <v>822</v>
      </c>
      <c r="C485" s="546" t="s">
        <v>3</v>
      </c>
      <c r="D485" s="547">
        <v>1</v>
      </c>
      <c r="E485" s="419"/>
      <c r="F485" s="548">
        <f>D485*E485</f>
        <v>0</v>
      </c>
    </row>
    <row r="486" spans="1:6" ht="12.75">
      <c r="A486" s="288"/>
      <c r="B486" s="260"/>
      <c r="C486" s="165"/>
      <c r="D486" s="517"/>
      <c r="E486" s="87"/>
      <c r="F486" s="87"/>
    </row>
    <row r="487" spans="1:6" ht="12.75">
      <c r="A487" s="288"/>
      <c r="B487" s="260"/>
      <c r="C487" s="165"/>
      <c r="D487" s="517"/>
      <c r="E487" s="87"/>
      <c r="F487" s="87"/>
    </row>
    <row r="488" spans="1:6" ht="25.5">
      <c r="A488" s="285">
        <f>COUNTA(A$432:A487)+1</f>
        <v>8</v>
      </c>
      <c r="B488" s="303" t="s">
        <v>294</v>
      </c>
      <c r="C488" s="165"/>
      <c r="D488" s="517"/>
      <c r="E488" s="87"/>
      <c r="F488" s="87"/>
    </row>
    <row r="489" spans="1:6" ht="38.25">
      <c r="A489" s="288"/>
      <c r="B489" s="260" t="s">
        <v>295</v>
      </c>
      <c r="C489" s="165"/>
      <c r="D489" s="517"/>
      <c r="E489" s="87"/>
      <c r="F489" s="87"/>
    </row>
    <row r="490" spans="1:6" ht="12.75">
      <c r="A490" s="288"/>
      <c r="B490" s="47" t="s">
        <v>772</v>
      </c>
      <c r="C490" s="546" t="s">
        <v>347</v>
      </c>
      <c r="D490" s="549">
        <v>130</v>
      </c>
      <c r="E490" s="419"/>
      <c r="F490" s="548">
        <f>D490*E490</f>
        <v>0</v>
      </c>
    </row>
    <row r="491" spans="1:6" ht="12.75">
      <c r="A491" s="288"/>
      <c r="B491" s="260"/>
      <c r="C491" s="165"/>
      <c r="D491" s="517"/>
      <c r="E491" s="87"/>
      <c r="F491" s="87"/>
    </row>
    <row r="492" spans="1:6" ht="38.25">
      <c r="A492" s="285">
        <f>COUNTA(A$432:A491)+1</f>
        <v>9</v>
      </c>
      <c r="B492" s="303" t="s">
        <v>296</v>
      </c>
      <c r="C492" s="165"/>
      <c r="D492" s="517"/>
      <c r="E492" s="87"/>
      <c r="F492" s="87"/>
    </row>
    <row r="493" spans="1:6" ht="14.25">
      <c r="A493" s="288"/>
      <c r="B493" s="47" t="s">
        <v>720</v>
      </c>
      <c r="C493" s="546" t="s">
        <v>393</v>
      </c>
      <c r="D493" s="549">
        <v>6</v>
      </c>
      <c r="E493" s="419"/>
      <c r="F493" s="548">
        <f>D493*E493</f>
        <v>0</v>
      </c>
    </row>
    <row r="494" spans="1:6" ht="12.75">
      <c r="A494" s="288"/>
      <c r="B494" s="260"/>
      <c r="C494" s="165"/>
      <c r="D494" s="517"/>
      <c r="E494" s="87"/>
      <c r="F494" s="87"/>
    </row>
    <row r="495" spans="1:6" ht="38.25">
      <c r="A495" s="285">
        <f>COUNTA(A$432:A494)+1</f>
        <v>10</v>
      </c>
      <c r="B495" s="303" t="s">
        <v>297</v>
      </c>
      <c r="C495" s="165"/>
      <c r="D495" s="517"/>
      <c r="E495" s="87"/>
      <c r="F495" s="87"/>
    </row>
    <row r="496" spans="1:6" ht="12.75">
      <c r="A496" s="288"/>
      <c r="B496" s="47" t="s">
        <v>713</v>
      </c>
      <c r="C496" s="546" t="s">
        <v>149</v>
      </c>
      <c r="D496" s="547">
        <v>1</v>
      </c>
      <c r="E496" s="419"/>
      <c r="F496" s="548">
        <f>D496*E496</f>
        <v>0</v>
      </c>
    </row>
    <row r="497" spans="1:6" ht="12.75">
      <c r="A497" s="288"/>
      <c r="B497" s="260"/>
      <c r="C497" s="165"/>
      <c r="D497" s="517"/>
      <c r="E497" s="87"/>
      <c r="F497" s="87"/>
    </row>
    <row r="498" spans="1:6" ht="25.5">
      <c r="A498" s="285">
        <f>COUNTA(A$432:A497)+1</f>
        <v>11</v>
      </c>
      <c r="B498" s="303" t="s">
        <v>298</v>
      </c>
      <c r="C498" s="165"/>
      <c r="D498" s="517"/>
      <c r="E498" s="87"/>
      <c r="F498" s="87"/>
    </row>
    <row r="499" spans="1:6" ht="51">
      <c r="A499" s="288"/>
      <c r="B499" s="260" t="s">
        <v>299</v>
      </c>
      <c r="C499" s="165"/>
      <c r="D499" s="517"/>
      <c r="E499" s="87"/>
      <c r="F499" s="87"/>
    </row>
    <row r="500" spans="1:6" ht="12.75">
      <c r="A500" s="288"/>
      <c r="B500" s="47" t="s">
        <v>713</v>
      </c>
      <c r="C500" s="546" t="s">
        <v>149</v>
      </c>
      <c r="D500" s="547">
        <v>1</v>
      </c>
      <c r="E500" s="419"/>
      <c r="F500" s="548">
        <f>D500*E500</f>
        <v>0</v>
      </c>
    </row>
    <row r="501" spans="1:6" ht="12.75">
      <c r="A501" s="288"/>
      <c r="B501" s="260"/>
      <c r="C501" s="165"/>
      <c r="D501" s="517"/>
      <c r="E501" s="87"/>
      <c r="F501" s="87"/>
    </row>
    <row r="502" spans="1:6" ht="76.5">
      <c r="A502" s="285">
        <f>COUNTA(A$432:A501)+1</f>
        <v>12</v>
      </c>
      <c r="B502" s="260" t="s">
        <v>300</v>
      </c>
      <c r="C502" s="165"/>
      <c r="D502" s="517"/>
      <c r="E502" s="87"/>
      <c r="F502" s="87"/>
    </row>
    <row r="503" spans="1:9" s="356" customFormat="1" ht="12.75">
      <c r="A503" s="357"/>
      <c r="B503" s="47" t="s">
        <v>713</v>
      </c>
      <c r="C503" s="546" t="s">
        <v>149</v>
      </c>
      <c r="D503" s="547">
        <v>1</v>
      </c>
      <c r="E503" s="419"/>
      <c r="F503" s="548">
        <f>D503*E503</f>
        <v>0</v>
      </c>
      <c r="I503" s="361"/>
    </row>
    <row r="504" spans="1:6" ht="12.75">
      <c r="A504" s="289"/>
      <c r="D504" s="517"/>
      <c r="E504" s="87"/>
      <c r="F504" s="87"/>
    </row>
    <row r="505" spans="1:6" ht="12.75">
      <c r="A505" s="288"/>
      <c r="B505" s="260"/>
      <c r="C505" s="165"/>
      <c r="D505" s="517"/>
      <c r="E505" s="87"/>
      <c r="F505" s="87"/>
    </row>
    <row r="506" spans="1:6" ht="25.5">
      <c r="A506" s="285">
        <f>COUNTA(A$432:A505)+1</f>
        <v>13</v>
      </c>
      <c r="B506" s="260" t="s">
        <v>301</v>
      </c>
      <c r="C506" s="165"/>
      <c r="D506" s="517"/>
      <c r="E506" s="87"/>
      <c r="F506" s="87"/>
    </row>
    <row r="507" spans="1:6" ht="12.75">
      <c r="A507" s="288"/>
      <c r="B507" s="47" t="s">
        <v>713</v>
      </c>
      <c r="C507" s="546" t="s">
        <v>149</v>
      </c>
      <c r="D507" s="547">
        <v>1</v>
      </c>
      <c r="E507" s="419"/>
      <c r="F507" s="548">
        <f>D507*E507</f>
        <v>0</v>
      </c>
    </row>
    <row r="508" spans="1:6" ht="12.75">
      <c r="A508" s="288"/>
      <c r="B508" s="260"/>
      <c r="C508" s="165"/>
      <c r="D508" s="517"/>
      <c r="E508" s="87"/>
      <c r="F508" s="87"/>
    </row>
    <row r="509" spans="1:6" ht="51">
      <c r="A509" s="285">
        <f>COUNTA(A$432:A508)+1</f>
        <v>14</v>
      </c>
      <c r="B509" s="260" t="s">
        <v>302</v>
      </c>
      <c r="C509" s="165"/>
      <c r="D509" s="517"/>
      <c r="E509" s="87"/>
      <c r="F509" s="87"/>
    </row>
    <row r="510" spans="1:6" ht="12.75">
      <c r="A510" s="256"/>
      <c r="B510" s="47" t="s">
        <v>713</v>
      </c>
      <c r="C510" s="546" t="s">
        <v>149</v>
      </c>
      <c r="D510" s="547">
        <v>1</v>
      </c>
      <c r="E510" s="419"/>
      <c r="F510" s="548">
        <f>D510*E510</f>
        <v>0</v>
      </c>
    </row>
    <row r="511" spans="1:6" ht="12.75">
      <c r="A511" s="256"/>
      <c r="B511" s="260"/>
      <c r="C511" s="279"/>
      <c r="D511" s="531"/>
      <c r="E511" s="544"/>
      <c r="F511" s="544"/>
    </row>
    <row r="512" spans="1:6" ht="12.75">
      <c r="A512" s="256"/>
      <c r="B512" s="300" t="str">
        <f>A431</f>
        <v>C) MJERENI DIO PLINSKE INSTALACIJE</v>
      </c>
      <c r="C512" s="165" t="s">
        <v>303</v>
      </c>
      <c r="D512" s="517"/>
      <c r="E512" s="538"/>
      <c r="F512" s="555">
        <f>SUM(F442:F510)</f>
        <v>0</v>
      </c>
    </row>
    <row r="513" spans="1:6" ht="12.75">
      <c r="A513" s="256"/>
      <c r="B513" s="260"/>
      <c r="C513" s="165"/>
      <c r="D513" s="517"/>
      <c r="E513" s="538"/>
      <c r="F513" s="538"/>
    </row>
    <row r="514" spans="1:6" ht="12.75">
      <c r="A514" s="165"/>
      <c r="B514" s="260"/>
      <c r="C514" s="165"/>
      <c r="D514" s="517"/>
      <c r="E514" s="61"/>
      <c r="F514" s="87"/>
    </row>
    <row r="515" spans="1:6" ht="12.75">
      <c r="A515" s="280" t="s">
        <v>304</v>
      </c>
      <c r="B515" s="260"/>
      <c r="C515" s="165"/>
      <c r="D515" s="519"/>
      <c r="E515" s="537"/>
      <c r="F515" s="537"/>
    </row>
    <row r="516" spans="1:6" ht="12.75">
      <c r="A516" s="280"/>
      <c r="B516" s="260"/>
      <c r="C516" s="165"/>
      <c r="D516" s="519"/>
      <c r="E516" s="537"/>
      <c r="F516" s="537"/>
    </row>
    <row r="517" spans="1:6" ht="38.25">
      <c r="A517" s="290">
        <v>1</v>
      </c>
      <c r="B517" s="281" t="s">
        <v>305</v>
      </c>
      <c r="C517" s="165"/>
      <c r="D517" s="520"/>
      <c r="E517" s="61"/>
      <c r="F517" s="87"/>
    </row>
    <row r="518" spans="1:6" ht="25.5">
      <c r="A518" s="290"/>
      <c r="B518" s="281" t="s">
        <v>306</v>
      </c>
      <c r="C518" s="165"/>
      <c r="D518" s="520"/>
      <c r="E518" s="61"/>
      <c r="F518" s="87"/>
    </row>
    <row r="519" spans="1:6" ht="25.5">
      <c r="A519" s="290"/>
      <c r="B519" s="281" t="s">
        <v>307</v>
      </c>
      <c r="C519" s="165"/>
      <c r="D519" s="520"/>
      <c r="E519" s="61"/>
      <c r="F519" s="87"/>
    </row>
    <row r="520" spans="1:6" ht="12.75">
      <c r="A520" s="290"/>
      <c r="B520" s="281" t="s">
        <v>308</v>
      </c>
      <c r="C520" s="165"/>
      <c r="D520" s="520"/>
      <c r="E520" s="61"/>
      <c r="F520" s="87"/>
    </row>
    <row r="521" spans="1:2" ht="27.75" customHeight="1">
      <c r="A521" s="288"/>
      <c r="B521" s="260" t="s">
        <v>350</v>
      </c>
    </row>
    <row r="522" spans="1:6" ht="12.75">
      <c r="A522" s="288"/>
      <c r="B522" s="47" t="s">
        <v>713</v>
      </c>
      <c r="C522" s="546" t="s">
        <v>149</v>
      </c>
      <c r="D522" s="547">
        <v>6</v>
      </c>
      <c r="E522" s="419"/>
      <c r="F522" s="548">
        <f>D522*E522</f>
        <v>0</v>
      </c>
    </row>
    <row r="523" spans="1:6" ht="12.75">
      <c r="A523" s="288"/>
      <c r="B523" s="260"/>
      <c r="C523" s="165"/>
      <c r="D523" s="520"/>
      <c r="E523" s="61"/>
      <c r="F523" s="87"/>
    </row>
    <row r="524" spans="1:6" ht="25.5">
      <c r="A524" s="285">
        <f>COUNTA(A$517:A523)+1</f>
        <v>2</v>
      </c>
      <c r="B524" s="267" t="s">
        <v>309</v>
      </c>
      <c r="D524" s="521"/>
      <c r="E524" s="61"/>
      <c r="F524" s="61"/>
    </row>
    <row r="525" spans="1:6" ht="63.75">
      <c r="A525" s="289"/>
      <c r="B525" s="267" t="s">
        <v>310</v>
      </c>
      <c r="D525" s="521"/>
      <c r="E525" s="61"/>
      <c r="F525" s="61"/>
    </row>
    <row r="526" spans="1:6" ht="12.75">
      <c r="A526" s="287"/>
      <c r="B526" s="47" t="s">
        <v>311</v>
      </c>
      <c r="C526" s="62" t="s">
        <v>312</v>
      </c>
      <c r="D526" s="519"/>
      <c r="E526" s="61"/>
      <c r="F526" s="61"/>
    </row>
    <row r="527" spans="1:6" ht="12.75">
      <c r="A527" s="287"/>
      <c r="B527" s="47" t="s">
        <v>313</v>
      </c>
      <c r="C527" s="62" t="s">
        <v>314</v>
      </c>
      <c r="D527" s="521"/>
      <c r="E527" s="61"/>
      <c r="F527" s="61"/>
    </row>
    <row r="528" spans="1:6" ht="12.75">
      <c r="A528" s="287"/>
      <c r="B528" s="47"/>
      <c r="C528" s="62" t="s">
        <v>315</v>
      </c>
      <c r="D528" s="521"/>
      <c r="E528" s="61"/>
      <c r="F528" s="61"/>
    </row>
    <row r="529" spans="1:6" ht="12.75">
      <c r="A529" s="287"/>
      <c r="B529" s="47" t="s">
        <v>316</v>
      </c>
      <c r="C529" s="62" t="s">
        <v>317</v>
      </c>
      <c r="D529" s="521"/>
      <c r="E529" s="61"/>
      <c r="F529" s="61"/>
    </row>
    <row r="530" spans="1:6" ht="12.75">
      <c r="A530" s="287"/>
      <c r="B530" s="260"/>
      <c r="C530" s="165"/>
      <c r="D530" s="519"/>
      <c r="E530" s="61"/>
      <c r="F530" s="61"/>
    </row>
    <row r="531" spans="1:6" ht="12.75">
      <c r="A531" s="287"/>
      <c r="B531" s="47" t="s">
        <v>713</v>
      </c>
      <c r="C531" s="546" t="s">
        <v>149</v>
      </c>
      <c r="D531" s="547">
        <v>6</v>
      </c>
      <c r="E531" s="419"/>
      <c r="F531" s="548">
        <f>D531*E531</f>
        <v>0</v>
      </c>
    </row>
    <row r="532" spans="1:6" ht="12.75">
      <c r="A532" s="289"/>
      <c r="C532" s="62"/>
      <c r="D532" s="520"/>
      <c r="E532" s="61"/>
      <c r="F532" s="540"/>
    </row>
    <row r="533" spans="1:6" ht="51">
      <c r="A533" s="285">
        <f>COUNTA(A$517:A532)+1</f>
        <v>3</v>
      </c>
      <c r="B533" s="267" t="s">
        <v>318</v>
      </c>
      <c r="C533" s="165"/>
      <c r="D533" s="520"/>
      <c r="E533" s="61"/>
      <c r="F533" s="540"/>
    </row>
    <row r="534" spans="1:6" ht="56.25" customHeight="1">
      <c r="A534" s="297"/>
      <c r="B534" s="267" t="s">
        <v>382</v>
      </c>
      <c r="C534" s="282"/>
      <c r="D534" s="520"/>
      <c r="E534" s="61"/>
      <c r="F534" s="540"/>
    </row>
    <row r="535" spans="1:6" ht="12.75">
      <c r="A535" s="297"/>
      <c r="B535" s="47" t="s">
        <v>757</v>
      </c>
      <c r="C535" s="282"/>
      <c r="D535" s="520"/>
      <c r="E535" s="61"/>
      <c r="F535" s="540"/>
    </row>
    <row r="536" spans="1:6" ht="12.75">
      <c r="A536" s="287"/>
      <c r="B536" s="62" t="s">
        <v>319</v>
      </c>
      <c r="C536" s="546" t="s">
        <v>7</v>
      </c>
      <c r="D536" s="549">
        <v>94</v>
      </c>
      <c r="E536" s="419"/>
      <c r="F536" s="548">
        <f>D536*E536</f>
        <v>0</v>
      </c>
    </row>
    <row r="537" spans="1:6" ht="12.75">
      <c r="A537" s="287"/>
      <c r="B537" s="62" t="s">
        <v>320</v>
      </c>
      <c r="C537" s="546" t="s">
        <v>7</v>
      </c>
      <c r="D537" s="549">
        <v>86</v>
      </c>
      <c r="E537" s="419"/>
      <c r="F537" s="548">
        <f>D537*E537</f>
        <v>0</v>
      </c>
    </row>
    <row r="538" spans="1:6" ht="12.75">
      <c r="A538" s="287"/>
      <c r="B538" s="62" t="s">
        <v>383</v>
      </c>
      <c r="C538" s="546" t="s">
        <v>7</v>
      </c>
      <c r="D538" s="549">
        <v>8</v>
      </c>
      <c r="E538" s="419"/>
      <c r="F538" s="548">
        <f>D538*E538</f>
        <v>0</v>
      </c>
    </row>
    <row r="539" spans="1:6" ht="12.75">
      <c r="A539" s="287"/>
      <c r="B539" s="260"/>
      <c r="C539" s="62"/>
      <c r="D539" s="520"/>
      <c r="E539" s="61"/>
      <c r="F539" s="540"/>
    </row>
    <row r="540" spans="1:6" ht="12.75">
      <c r="A540" s="285">
        <f>COUNTA(A$517:A537)+1</f>
        <v>4</v>
      </c>
      <c r="B540" s="282" t="s">
        <v>356</v>
      </c>
      <c r="C540" s="165"/>
      <c r="D540" s="520"/>
      <c r="E540" s="61"/>
      <c r="F540" s="540"/>
    </row>
    <row r="541" spans="1:6" ht="25.5">
      <c r="A541" s="282"/>
      <c r="B541" s="282" t="s">
        <v>357</v>
      </c>
      <c r="C541" s="282"/>
      <c r="D541" s="520"/>
      <c r="E541" s="61"/>
      <c r="F541" s="540"/>
    </row>
    <row r="542" spans="1:6" ht="12.75">
      <c r="A542" s="282"/>
      <c r="B542" s="47" t="s">
        <v>720</v>
      </c>
      <c r="C542" s="282"/>
      <c r="D542" s="520"/>
      <c r="E542" s="61"/>
      <c r="F542" s="540"/>
    </row>
    <row r="543" spans="1:6" ht="14.25">
      <c r="A543" s="165"/>
      <c r="B543" s="51"/>
      <c r="C543" s="546" t="s">
        <v>393</v>
      </c>
      <c r="D543" s="549">
        <v>4</v>
      </c>
      <c r="E543" s="419"/>
      <c r="F543" s="548">
        <f>D543*E543</f>
        <v>0</v>
      </c>
    </row>
    <row r="544" spans="1:6" ht="12.75">
      <c r="A544" s="287"/>
      <c r="B544" s="260"/>
      <c r="C544" s="62"/>
      <c r="D544" s="520"/>
      <c r="E544" s="61"/>
      <c r="F544" s="540"/>
    </row>
    <row r="545" spans="1:6" ht="38.25">
      <c r="A545" s="285">
        <f>COUNTA(A$517:A540)+1</f>
        <v>5</v>
      </c>
      <c r="B545" s="283" t="s">
        <v>321</v>
      </c>
      <c r="D545" s="520"/>
      <c r="E545" s="61"/>
      <c r="F545" s="540"/>
    </row>
    <row r="546" spans="1:6" ht="25.5">
      <c r="A546" s="289"/>
      <c r="B546" s="283" t="s">
        <v>322</v>
      </c>
      <c r="D546" s="520"/>
      <c r="E546" s="61"/>
      <c r="F546" s="540"/>
    </row>
    <row r="547" spans="1:6" ht="12.75">
      <c r="A547" s="289"/>
      <c r="B547" s="47" t="s">
        <v>757</v>
      </c>
      <c r="D547" s="520"/>
      <c r="E547" s="61"/>
      <c r="F547" s="540"/>
    </row>
    <row r="548" spans="1:6" ht="12.75">
      <c r="A548" s="289"/>
      <c r="B548" t="s">
        <v>323</v>
      </c>
      <c r="C548" s="546" t="s">
        <v>7</v>
      </c>
      <c r="D548" s="549">
        <v>33</v>
      </c>
      <c r="E548" s="419"/>
      <c r="F548" s="548">
        <f>D548*E548</f>
        <v>0</v>
      </c>
    </row>
    <row r="549" spans="1:6" ht="12.75">
      <c r="A549" s="289"/>
      <c r="B549" t="s">
        <v>324</v>
      </c>
      <c r="C549" s="546" t="s">
        <v>7</v>
      </c>
      <c r="D549" s="549">
        <v>28</v>
      </c>
      <c r="E549" s="419"/>
      <c r="F549" s="548">
        <f>D549*E549</f>
        <v>0</v>
      </c>
    </row>
    <row r="550" spans="1:6" ht="12.75">
      <c r="A550" s="287"/>
      <c r="B550" s="62"/>
      <c r="C550" s="62"/>
      <c r="D550" s="520"/>
      <c r="E550" s="61"/>
      <c r="F550" s="540"/>
    </row>
    <row r="551" spans="1:6" ht="63.75">
      <c r="A551" s="285">
        <f>COUNTA(A$517:A546)+1</f>
        <v>6</v>
      </c>
      <c r="B551" s="283" t="s">
        <v>351</v>
      </c>
      <c r="C551" s="62"/>
      <c r="D551" s="520"/>
      <c r="E551" s="61"/>
      <c r="F551" s="540"/>
    </row>
    <row r="552" spans="1:6" ht="12.75">
      <c r="A552" s="285"/>
      <c r="B552" s="47" t="s">
        <v>757</v>
      </c>
      <c r="C552" s="62"/>
      <c r="D552" s="520"/>
      <c r="E552" s="61"/>
      <c r="F552" s="540"/>
    </row>
    <row r="553" spans="1:6" ht="14.25">
      <c r="A553" s="287"/>
      <c r="B553" s="556" t="s">
        <v>122</v>
      </c>
      <c r="C553" s="546" t="s">
        <v>164</v>
      </c>
      <c r="D553" s="549">
        <v>98</v>
      </c>
      <c r="E553" s="419"/>
      <c r="F553" s="548">
        <f>D553*E553</f>
        <v>0</v>
      </c>
    </row>
    <row r="554" spans="1:6" ht="12.75">
      <c r="A554" s="287"/>
      <c r="B554" s="260"/>
      <c r="C554" s="62"/>
      <c r="D554" s="520"/>
      <c r="E554" s="61"/>
      <c r="F554" s="540"/>
    </row>
    <row r="555" spans="1:6" ht="38.25">
      <c r="A555" s="285">
        <f>COUNTA(A$517:A553)+1</f>
        <v>7</v>
      </c>
      <c r="B555" s="313" t="s">
        <v>358</v>
      </c>
      <c r="C555" s="62"/>
      <c r="D555" s="520"/>
      <c r="E555" s="61"/>
      <c r="F555" s="540"/>
    </row>
    <row r="556" spans="1:6" ht="12.75">
      <c r="A556" s="287"/>
      <c r="B556" s="557" t="s">
        <v>359</v>
      </c>
      <c r="C556" s="62"/>
      <c r="D556" s="520"/>
      <c r="E556" s="61"/>
      <c r="F556" s="540"/>
    </row>
    <row r="557" spans="1:6" ht="12.75">
      <c r="A557" s="287"/>
      <c r="B557" s="47" t="s">
        <v>757</v>
      </c>
      <c r="C557" s="62"/>
      <c r="D557" s="520"/>
      <c r="E557" s="61"/>
      <c r="F557" s="540"/>
    </row>
    <row r="558" spans="1:6" ht="12.75">
      <c r="A558" s="287"/>
      <c r="B558" s="557" t="s">
        <v>360</v>
      </c>
      <c r="C558" s="546" t="s">
        <v>164</v>
      </c>
      <c r="D558" s="549">
        <v>45</v>
      </c>
      <c r="E558" s="419"/>
      <c r="F558" s="548">
        <f>D558*E558</f>
        <v>0</v>
      </c>
    </row>
    <row r="559" spans="1:6" ht="12.75">
      <c r="A559" s="287"/>
      <c r="B559"/>
      <c r="C559" s="62"/>
      <c r="D559" s="520"/>
      <c r="E559" s="61"/>
      <c r="F559" s="540"/>
    </row>
    <row r="560" spans="1:6" ht="38.25">
      <c r="A560" s="285">
        <f>COUNTA(A$517:A558)+1</f>
        <v>8</v>
      </c>
      <c r="B560" s="267" t="s">
        <v>325</v>
      </c>
      <c r="C560" s="165"/>
      <c r="D560" s="520"/>
      <c r="E560" s="61"/>
      <c r="F560" s="540"/>
    </row>
    <row r="561" spans="1:6" ht="51">
      <c r="A561" s="287"/>
      <c r="B561" s="260" t="s">
        <v>352</v>
      </c>
      <c r="C561" s="165"/>
      <c r="D561" s="520"/>
      <c r="E561" s="61"/>
      <c r="F561" s="540"/>
    </row>
    <row r="562" spans="1:6" ht="12.75">
      <c r="A562" s="287"/>
      <c r="B562" s="47" t="s">
        <v>713</v>
      </c>
      <c r="C562" s="165"/>
      <c r="D562" s="520"/>
      <c r="E562" s="61"/>
      <c r="F562" s="540"/>
    </row>
    <row r="563" spans="1:6" ht="12.75">
      <c r="A563" s="287"/>
      <c r="B563" s="302" t="s">
        <v>327</v>
      </c>
      <c r="C563" s="546" t="s">
        <v>149</v>
      </c>
      <c r="D563" s="547">
        <v>3</v>
      </c>
      <c r="E563" s="419"/>
      <c r="F563" s="548">
        <f>D563*E563</f>
        <v>0</v>
      </c>
    </row>
    <row r="564" spans="1:6" ht="12.75">
      <c r="A564" s="287"/>
      <c r="B564" s="47"/>
      <c r="C564" s="165"/>
      <c r="D564" s="520"/>
      <c r="E564" s="61"/>
      <c r="F564" s="540"/>
    </row>
    <row r="565" spans="1:6" ht="12.75">
      <c r="A565" s="287"/>
      <c r="B565" s="302" t="s">
        <v>328</v>
      </c>
      <c r="C565" s="546" t="s">
        <v>149</v>
      </c>
      <c r="D565" s="547">
        <v>3</v>
      </c>
      <c r="E565" s="419"/>
      <c r="F565" s="548">
        <f>D565*E565</f>
        <v>0</v>
      </c>
    </row>
    <row r="566" spans="1:6" ht="12.75">
      <c r="A566" s="287"/>
      <c r="B566" s="260"/>
      <c r="C566" s="165"/>
      <c r="D566" s="520"/>
      <c r="E566" s="61"/>
      <c r="F566" s="540"/>
    </row>
    <row r="567" spans="1:6" ht="51">
      <c r="A567" s="285">
        <f>COUNTA(A$517:A563)+1</f>
        <v>9</v>
      </c>
      <c r="B567" s="267" t="s">
        <v>329</v>
      </c>
      <c r="C567" s="165"/>
      <c r="D567" s="520"/>
      <c r="E567" s="61"/>
      <c r="F567" s="540"/>
    </row>
    <row r="568" spans="1:6" ht="51">
      <c r="A568" s="287"/>
      <c r="B568" s="260" t="s">
        <v>326</v>
      </c>
      <c r="C568" s="165"/>
      <c r="D568" s="520"/>
      <c r="E568" s="61"/>
      <c r="F568" s="540"/>
    </row>
    <row r="569" spans="1:6" ht="12.75">
      <c r="A569" s="287"/>
      <c r="B569" s="47" t="s">
        <v>713</v>
      </c>
      <c r="C569" s="165"/>
      <c r="D569" s="520"/>
      <c r="E569" s="61"/>
      <c r="F569" s="540"/>
    </row>
    <row r="570" spans="1:6" ht="12.75">
      <c r="A570" s="287"/>
      <c r="B570" s="302" t="s">
        <v>330</v>
      </c>
      <c r="C570" s="165" t="s">
        <v>331</v>
      </c>
      <c r="D570" s="520"/>
      <c r="E570" s="61"/>
      <c r="F570" s="540"/>
    </row>
    <row r="571" spans="1:6" ht="12.75">
      <c r="A571" s="287"/>
      <c r="B571" s="51"/>
      <c r="C571" s="546" t="s">
        <v>149</v>
      </c>
      <c r="D571" s="547">
        <v>1</v>
      </c>
      <c r="E571" s="419"/>
      <c r="F571" s="548">
        <f>D571*E571</f>
        <v>0</v>
      </c>
    </row>
    <row r="572" spans="1:6" ht="12.75">
      <c r="A572" s="288"/>
      <c r="B572" s="260"/>
      <c r="C572" s="165"/>
      <c r="D572" s="520"/>
      <c r="E572" s="61"/>
      <c r="F572" s="87"/>
    </row>
    <row r="573" spans="1:6" ht="12.75">
      <c r="A573" s="287"/>
      <c r="B573" s="302" t="s">
        <v>330</v>
      </c>
      <c r="C573" s="165" t="s">
        <v>332</v>
      </c>
      <c r="D573" s="520"/>
      <c r="E573" s="61"/>
      <c r="F573" s="540"/>
    </row>
    <row r="574" spans="1:6" ht="12.75">
      <c r="A574" s="287"/>
      <c r="B574" s="51"/>
      <c r="C574" s="546" t="s">
        <v>149</v>
      </c>
      <c r="D574" s="547">
        <v>1</v>
      </c>
      <c r="E574" s="419"/>
      <c r="F574" s="548">
        <f>D574*E574</f>
        <v>0</v>
      </c>
    </row>
    <row r="575" spans="1:6" ht="12.75">
      <c r="A575" s="288"/>
      <c r="B575" s="260"/>
      <c r="C575" s="165"/>
      <c r="D575" s="520"/>
      <c r="E575" s="61"/>
      <c r="F575" s="87"/>
    </row>
    <row r="576" spans="1:6" ht="25.5">
      <c r="A576" s="285">
        <f>COUNTA(A$517:A572)+1</f>
        <v>10</v>
      </c>
      <c r="B576" s="260" t="s">
        <v>333</v>
      </c>
      <c r="C576" s="165"/>
      <c r="D576" s="520"/>
      <c r="E576" s="61"/>
      <c r="F576" s="87"/>
    </row>
    <row r="577" spans="1:6" ht="12.75">
      <c r="A577" s="288"/>
      <c r="B577" s="47" t="s">
        <v>713</v>
      </c>
      <c r="C577" s="546" t="s">
        <v>149</v>
      </c>
      <c r="D577" s="547">
        <v>1</v>
      </c>
      <c r="E577" s="419"/>
      <c r="F577" s="548">
        <f>D577*E577</f>
        <v>0</v>
      </c>
    </row>
    <row r="578" spans="1:6" ht="12.75">
      <c r="A578" s="288"/>
      <c r="B578" s="260"/>
      <c r="C578" s="165"/>
      <c r="D578" s="520"/>
      <c r="E578" s="61"/>
      <c r="F578" s="87"/>
    </row>
    <row r="579" spans="1:6" s="356" customFormat="1" ht="51">
      <c r="A579" s="358">
        <f>COUNTA(A$517:A578)+1</f>
        <v>11</v>
      </c>
      <c r="B579" s="362" t="s">
        <v>334</v>
      </c>
      <c r="C579" s="272"/>
      <c r="D579" s="517"/>
      <c r="E579" s="87"/>
      <c r="F579" s="87"/>
    </row>
    <row r="580" spans="1:6" s="356" customFormat="1" ht="12.75">
      <c r="A580" s="357"/>
      <c r="B580" s="47" t="s">
        <v>713</v>
      </c>
      <c r="C580" s="546" t="s">
        <v>149</v>
      </c>
      <c r="D580" s="547">
        <v>1</v>
      </c>
      <c r="E580" s="419"/>
      <c r="F580" s="548">
        <f>D580*E580</f>
        <v>0</v>
      </c>
    </row>
    <row r="581" spans="1:9" s="356" customFormat="1" ht="12.75">
      <c r="A581" s="357"/>
      <c r="B581" s="303"/>
      <c r="C581" s="272"/>
      <c r="D581" s="520"/>
      <c r="E581" s="87"/>
      <c r="F581" s="87"/>
      <c r="I581" s="361"/>
    </row>
    <row r="582" spans="1:6" s="356" customFormat="1" ht="12.75">
      <c r="A582" s="357"/>
      <c r="B582" s="303"/>
      <c r="C582" s="272"/>
      <c r="D582" s="520"/>
      <c r="E582" s="87"/>
      <c r="F582" s="87"/>
    </row>
    <row r="583" spans="1:9" ht="73.5" customHeight="1">
      <c r="A583" s="285">
        <f>COUNTA(A$517:A582)+1</f>
        <v>12</v>
      </c>
      <c r="B583" s="283" t="s">
        <v>540</v>
      </c>
      <c r="C583" s="165"/>
      <c r="D583" s="520"/>
      <c r="E583" s="61"/>
      <c r="F583" s="87"/>
      <c r="I583" s="317"/>
    </row>
    <row r="584" spans="1:6" ht="12.75">
      <c r="A584" s="256"/>
      <c r="B584" s="51"/>
      <c r="C584" s="546" t="s">
        <v>149</v>
      </c>
      <c r="D584" s="547">
        <v>1</v>
      </c>
      <c r="E584" s="419"/>
      <c r="F584" s="548">
        <f>D584*E584</f>
        <v>0</v>
      </c>
    </row>
    <row r="585" spans="1:6" ht="12.75">
      <c r="A585" s="256"/>
      <c r="B585" s="260"/>
      <c r="C585" s="262"/>
      <c r="D585" s="524"/>
      <c r="E585" s="118"/>
      <c r="F585" s="539"/>
    </row>
    <row r="586" spans="1:6" ht="12.75">
      <c r="A586" s="256"/>
      <c r="B586" s="300" t="str">
        <f>A515</f>
        <v>D) INSTALACIJA SPLIT SISTEMA</v>
      </c>
      <c r="C586" s="165" t="s">
        <v>335</v>
      </c>
      <c r="D586" s="520"/>
      <c r="E586" s="61"/>
      <c r="F586" s="558">
        <f>SUM(F519:F585)</f>
        <v>0</v>
      </c>
    </row>
    <row r="587" spans="1:6" ht="12.75">
      <c r="A587" s="165"/>
      <c r="B587" s="260"/>
      <c r="C587" s="165"/>
      <c r="D587" s="517"/>
      <c r="E587" s="61"/>
      <c r="F587" s="87"/>
    </row>
    <row r="588" spans="1:6" ht="12.75">
      <c r="A588" s="166" t="s">
        <v>336</v>
      </c>
      <c r="B588" s="260"/>
      <c r="C588" s="165"/>
      <c r="D588" s="517"/>
      <c r="E588" s="61"/>
      <c r="F588" s="87"/>
    </row>
    <row r="589" spans="1:6" ht="12.75">
      <c r="A589" s="167" t="s">
        <v>337</v>
      </c>
      <c r="B589" s="260"/>
      <c r="C589" s="165"/>
      <c r="D589" s="517"/>
      <c r="E589" s="61"/>
      <c r="F589" s="87"/>
    </row>
    <row r="590" spans="1:6" ht="12.75">
      <c r="A590" s="165"/>
      <c r="B590" s="260"/>
      <c r="C590" s="165"/>
      <c r="D590" s="517"/>
      <c r="E590" s="61"/>
      <c r="F590" s="87"/>
    </row>
    <row r="591" spans="1:6" ht="12.75">
      <c r="A591" s="165"/>
      <c r="B591" s="260"/>
      <c r="C591" s="165"/>
      <c r="D591" s="517"/>
      <c r="E591" s="61"/>
      <c r="F591" s="87"/>
    </row>
    <row r="592" spans="1:6" ht="12.75">
      <c r="A592" s="165"/>
      <c r="B592" s="260"/>
      <c r="C592" s="165"/>
      <c r="D592" s="517"/>
      <c r="E592" s="61"/>
      <c r="F592" s="87"/>
    </row>
    <row r="593" spans="1:6" ht="12.75">
      <c r="A593" s="165"/>
      <c r="B593" s="312" t="str">
        <f>A140</f>
        <v>A) PRIPREMNI RADOVI I DEMONTAŽE, ZAVRŠNA OBRADA</v>
      </c>
      <c r="C593" s="165"/>
      <c r="D593" s="517"/>
      <c r="E593" s="61"/>
      <c r="F593" s="87">
        <f>F233</f>
        <v>0</v>
      </c>
    </row>
    <row r="594" spans="1:6" ht="12.75">
      <c r="A594" s="165"/>
      <c r="B594" s="256" t="str">
        <f>A237</f>
        <v>B) RADIJATORSKO GRIJANJE - INSTALATERSKI RADOVI</v>
      </c>
      <c r="C594" s="165"/>
      <c r="D594" s="517"/>
      <c r="E594" s="61"/>
      <c r="F594" s="87">
        <f>F428</f>
        <v>0</v>
      </c>
    </row>
    <row r="595" spans="1:6" ht="12.75">
      <c r="A595" s="165"/>
      <c r="B595" s="260" t="str">
        <f>A431</f>
        <v>C) MJERENI DIO PLINSKE INSTALACIJE</v>
      </c>
      <c r="C595" s="165"/>
      <c r="D595" s="517"/>
      <c r="E595" s="61"/>
      <c r="F595" s="87">
        <f>F512</f>
        <v>0</v>
      </c>
    </row>
    <row r="596" spans="1:6" ht="12.75">
      <c r="A596" s="165"/>
      <c r="B596" s="260" t="str">
        <f>A515</f>
        <v>D) INSTALACIJA SPLIT SISTEMA</v>
      </c>
      <c r="C596" s="165"/>
      <c r="D596" s="517"/>
      <c r="E596" s="61"/>
      <c r="F596" s="87">
        <f>F586</f>
        <v>0</v>
      </c>
    </row>
    <row r="597" spans="1:6" ht="9" customHeight="1">
      <c r="A597" s="165"/>
      <c r="B597" s="311"/>
      <c r="C597" s="262"/>
      <c r="D597" s="530"/>
      <c r="E597" s="118"/>
      <c r="F597" s="539"/>
    </row>
    <row r="598" spans="1:6" ht="12.75">
      <c r="A598" s="165"/>
      <c r="B598" s="260"/>
      <c r="C598" s="165"/>
      <c r="D598" s="517"/>
      <c r="E598" s="61"/>
      <c r="F598" s="87"/>
    </row>
    <row r="599" spans="1:6" s="565" customFormat="1" ht="17.25" customHeight="1">
      <c r="A599" s="559"/>
      <c r="B599" s="560"/>
      <c r="C599" s="561" t="s">
        <v>338</v>
      </c>
      <c r="D599" s="562"/>
      <c r="E599" s="563"/>
      <c r="F599" s="564">
        <f>SUM(F593:F597)</f>
        <v>0</v>
      </c>
    </row>
    <row r="600" spans="1:6" ht="12.75">
      <c r="A600" s="165"/>
      <c r="B600" s="260"/>
      <c r="C600" s="284" t="s">
        <v>339</v>
      </c>
      <c r="D600" s="530"/>
      <c r="E600" s="118"/>
      <c r="F600" s="539">
        <f>F599*0.25</f>
        <v>0</v>
      </c>
    </row>
    <row r="601" spans="1:6" ht="12.75">
      <c r="A601" s="165"/>
      <c r="B601" s="260"/>
      <c r="C601" s="165"/>
      <c r="D601" s="517"/>
      <c r="E601" s="61"/>
      <c r="F601" s="87"/>
    </row>
    <row r="602" spans="1:6" ht="12.75">
      <c r="A602" s="165"/>
      <c r="B602" s="260"/>
      <c r="C602" s="258" t="s">
        <v>340</v>
      </c>
      <c r="D602" s="517"/>
      <c r="E602" s="61"/>
      <c r="F602" s="545">
        <f>SUM(F599:F601)</f>
        <v>0</v>
      </c>
    </row>
    <row r="603" spans="1:6" ht="12.75">
      <c r="A603" s="165"/>
      <c r="B603" s="260"/>
      <c r="C603" s="165"/>
      <c r="D603" s="517"/>
      <c r="E603" s="61"/>
      <c r="F603" s="87"/>
    </row>
    <row r="604" spans="1:6" ht="12.75">
      <c r="A604" s="165"/>
      <c r="B604" s="260"/>
      <c r="C604" s="165"/>
      <c r="D604" s="517"/>
      <c r="E604" s="61"/>
      <c r="F604" s="87"/>
    </row>
    <row r="605" spans="1:6" ht="12.75">
      <c r="A605" s="165"/>
      <c r="B605" s="260"/>
      <c r="C605" s="165"/>
      <c r="D605" s="517"/>
      <c r="E605" s="61"/>
      <c r="F605" s="87"/>
    </row>
    <row r="606" spans="1:6" ht="12.75">
      <c r="A606" s="165"/>
      <c r="B606" s="260"/>
      <c r="C606" s="165"/>
      <c r="D606" s="517"/>
      <c r="E606" s="61"/>
      <c r="F606" s="87"/>
    </row>
    <row r="607" spans="1:6" ht="12.75">
      <c r="A607" s="165"/>
      <c r="B607" s="260"/>
      <c r="C607" s="165"/>
      <c r="D607" s="517"/>
      <c r="E607" s="61"/>
      <c r="F607" s="87"/>
    </row>
    <row r="608" spans="1:6" ht="12.75">
      <c r="A608" s="165"/>
      <c r="B608" s="260"/>
      <c r="C608" s="165"/>
      <c r="D608" s="517"/>
      <c r="E608" s="61"/>
      <c r="F608" s="87"/>
    </row>
    <row r="609" spans="1:6" ht="12.75">
      <c r="A609" s="165"/>
      <c r="B609" s="260"/>
      <c r="C609" s="165"/>
      <c r="D609" s="517"/>
      <c r="E609" s="61"/>
      <c r="F609" s="87"/>
    </row>
    <row r="610" spans="1:6" ht="12.75">
      <c r="A610" s="165"/>
      <c r="B610" s="260"/>
      <c r="C610" s="165"/>
      <c r="D610" s="517"/>
      <c r="E610" s="61"/>
      <c r="F610" s="87"/>
    </row>
    <row r="611" spans="1:6" ht="12.75">
      <c r="A611" s="165"/>
      <c r="B611" s="260"/>
      <c r="C611" s="165"/>
      <c r="D611" s="517"/>
      <c r="E611" s="61"/>
      <c r="F611" s="87"/>
    </row>
  </sheetData>
  <sheetProtection/>
  <protectedRanges>
    <protectedRange sqref="E229:E231" name="Range1_2_1"/>
    <protectedRange sqref="E431 E511:E513" name="Range1"/>
    <protectedRange sqref="E213 E206:E210 E215:E217 E220:E226" name="Range1_2_2"/>
    <protectedRange sqref="E213 E206:E210 E468 E432:E461 E479:E510 E215:E217 E472:E477 E220:E226" name="Range1_5"/>
  </protectedRange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&amp;LGrađevina: Vrtić Vidrice
&amp;R Revizija: 2; br.proj. 1620; str.&amp;P</oddHeader>
    <oddFooter>&amp;CU.O.I.S. Davor Žanetić.</oddFooter>
  </headerFooter>
</worksheet>
</file>

<file path=xl/worksheets/sheet4.xml><?xml version="1.0" encoding="utf-8"?>
<worksheet xmlns="http://schemas.openxmlformats.org/spreadsheetml/2006/main" xmlns:r="http://schemas.openxmlformats.org/officeDocument/2006/relationships">
  <dimension ref="A1:J69"/>
  <sheetViews>
    <sheetView showGridLines="0" zoomScaleSheetLayoutView="100" workbookViewId="0" topLeftCell="A16">
      <selection activeCell="D5" sqref="D5"/>
    </sheetView>
  </sheetViews>
  <sheetFormatPr defaultColWidth="9.00390625" defaultRowHeight="12.75"/>
  <cols>
    <col min="1" max="1" width="7.125" style="1" customWidth="1"/>
    <col min="2" max="2" width="36.625" style="2" customWidth="1"/>
    <col min="3" max="3" width="7.625" style="3" customWidth="1"/>
    <col min="4" max="4" width="22.125" style="3" customWidth="1"/>
    <col min="5" max="5" width="6.875" style="4" customWidth="1"/>
    <col min="6" max="6" width="11.75390625" style="3" customWidth="1"/>
    <col min="7" max="7" width="11.125" style="5" customWidth="1"/>
    <col min="8" max="8" width="6.875" style="4" customWidth="1"/>
    <col min="9" max="9" width="9.00390625" style="4" customWidth="1"/>
    <col min="10" max="16384" width="9.125" style="4" customWidth="1"/>
  </cols>
  <sheetData>
    <row r="1" ht="12.75">
      <c r="B1" s="6"/>
    </row>
    <row r="2" ht="12.75">
      <c r="B2" s="6" t="s">
        <v>36</v>
      </c>
    </row>
    <row r="3" spans="2:4" ht="12.75">
      <c r="B3" s="18" t="s">
        <v>35</v>
      </c>
      <c r="D3" s="20"/>
    </row>
    <row r="4" spans="2:4" ht="12.75">
      <c r="B4" s="18"/>
      <c r="D4" s="20"/>
    </row>
    <row r="5" spans="1:9" s="11" customFormat="1" ht="12.75">
      <c r="A5" s="12"/>
      <c r="B5" s="21" t="s">
        <v>341</v>
      </c>
      <c r="C5" s="9"/>
      <c r="D5" s="16">
        <f>'arhitektura i konstrukcija'!E677</f>
        <v>0</v>
      </c>
      <c r="E5" s="11" t="s">
        <v>30</v>
      </c>
      <c r="F5" s="9"/>
      <c r="G5" s="14"/>
      <c r="I5" s="9"/>
    </row>
    <row r="6" spans="1:9" s="11" customFormat="1" ht="12.75">
      <c r="A6" s="53"/>
      <c r="B6" s="21"/>
      <c r="C6" s="9"/>
      <c r="D6" s="16"/>
      <c r="F6" s="9"/>
      <c r="G6" s="14"/>
      <c r="I6" s="9"/>
    </row>
    <row r="7" spans="1:9" ht="12.75">
      <c r="A7" s="7"/>
      <c r="B7" s="15" t="s">
        <v>33</v>
      </c>
      <c r="D7" s="20">
        <f>elektroinstalacije!F188</f>
        <v>0</v>
      </c>
      <c r="E7" s="11" t="s">
        <v>30</v>
      </c>
      <c r="G7" s="22"/>
      <c r="I7" s="3"/>
    </row>
    <row r="8" spans="1:9" ht="12.75">
      <c r="A8" s="7"/>
      <c r="B8" s="55"/>
      <c r="D8" s="20"/>
      <c r="G8" s="22"/>
      <c r="I8" s="3"/>
    </row>
    <row r="9" spans="1:9" ht="12.75">
      <c r="A9" s="7"/>
      <c r="B9" s="18" t="s">
        <v>34</v>
      </c>
      <c r="D9" s="20">
        <f>'strojarske inst'!F599</f>
        <v>0</v>
      </c>
      <c r="E9" s="11" t="s">
        <v>30</v>
      </c>
      <c r="G9" s="22"/>
      <c r="I9" s="3"/>
    </row>
    <row r="10" spans="1:9" ht="12.75">
      <c r="A10" s="52"/>
      <c r="B10" s="18"/>
      <c r="D10" s="20"/>
      <c r="G10" s="10"/>
      <c r="I10" s="3"/>
    </row>
    <row r="11" spans="2:7" ht="12.75">
      <c r="B11" s="49"/>
      <c r="C11" s="48"/>
      <c r="D11" s="34"/>
      <c r="E11" s="11"/>
      <c r="G11" s="10"/>
    </row>
    <row r="12" spans="2:7" ht="12.75">
      <c r="B12" s="23"/>
      <c r="C12" s="24"/>
      <c r="D12" s="25"/>
      <c r="G12" s="10"/>
    </row>
    <row r="13" spans="2:9" ht="12.75">
      <c r="B13" s="18" t="s">
        <v>20</v>
      </c>
      <c r="D13" s="20">
        <f>SUM(D5:D9)</f>
        <v>0</v>
      </c>
      <c r="E13" s="11" t="s">
        <v>30</v>
      </c>
      <c r="G13" s="10"/>
      <c r="I13" s="35"/>
    </row>
    <row r="14" spans="1:7" ht="12.75">
      <c r="A14" s="19"/>
      <c r="B14" s="15"/>
      <c r="C14" s="9"/>
      <c r="D14" s="16"/>
      <c r="G14" s="10"/>
    </row>
    <row r="15" spans="1:7" ht="12.75">
      <c r="A15" s="19"/>
      <c r="B15" s="31" t="s">
        <v>31</v>
      </c>
      <c r="C15" s="33"/>
      <c r="D15" s="32">
        <f>D13*0.25</f>
        <v>0</v>
      </c>
      <c r="E15" s="11" t="s">
        <v>30</v>
      </c>
      <c r="G15" s="10"/>
    </row>
    <row r="16" spans="1:7" ht="12.75">
      <c r="A16" s="19"/>
      <c r="B16" s="18"/>
      <c r="C16" s="9"/>
      <c r="D16" s="16"/>
      <c r="G16" s="10"/>
    </row>
    <row r="17" spans="1:7" ht="12.75">
      <c r="A17" s="19"/>
      <c r="B17" s="31" t="s">
        <v>32</v>
      </c>
      <c r="C17" s="33"/>
      <c r="D17" s="32">
        <f>SUM(D13:D15)</f>
        <v>0</v>
      </c>
      <c r="E17" s="11" t="s">
        <v>30</v>
      </c>
      <c r="G17" s="10"/>
    </row>
    <row r="18" spans="1:7" ht="15">
      <c r="A18" s="19"/>
      <c r="B18" s="58"/>
      <c r="C18" s="9"/>
      <c r="D18" s="16"/>
      <c r="G18" s="10"/>
    </row>
    <row r="19" spans="1:7" ht="15">
      <c r="A19" s="19"/>
      <c r="B19" s="58"/>
      <c r="C19" s="9"/>
      <c r="D19" s="16"/>
      <c r="G19" s="10"/>
    </row>
    <row r="20" spans="2:4" ht="14.25">
      <c r="B20" s="57"/>
      <c r="D20" s="20"/>
    </row>
    <row r="21" spans="1:4" ht="12.75">
      <c r="A21" s="7"/>
      <c r="B21" s="8"/>
      <c r="D21" s="20"/>
    </row>
    <row r="22" spans="1:4" ht="12.75">
      <c r="A22" s="7"/>
      <c r="B22" s="8"/>
      <c r="D22" s="20"/>
    </row>
    <row r="24" spans="1:10" ht="12.75">
      <c r="A24" s="19"/>
      <c r="B24" s="15"/>
      <c r="C24" s="9"/>
      <c r="D24" s="16"/>
      <c r="E24" s="11"/>
      <c r="F24" s="9"/>
      <c r="G24" s="13"/>
      <c r="H24" s="11"/>
      <c r="I24" s="11"/>
      <c r="J24" s="11"/>
    </row>
    <row r="25" spans="1:10" ht="12.75">
      <c r="A25" s="19"/>
      <c r="B25" s="23"/>
      <c r="C25" s="24"/>
      <c r="D25" s="25"/>
      <c r="E25" s="11"/>
      <c r="F25" s="9"/>
      <c r="G25" s="13"/>
      <c r="H25" s="11"/>
      <c r="I25" s="11"/>
      <c r="J25" s="11"/>
    </row>
    <row r="26" spans="1:10" ht="3.75" customHeight="1">
      <c r="A26" s="19"/>
      <c r="B26" s="15"/>
      <c r="C26" s="9"/>
      <c r="D26" s="16"/>
      <c r="E26" s="11"/>
      <c r="F26" s="9"/>
      <c r="G26" s="13"/>
      <c r="H26" s="11"/>
      <c r="I26" s="11"/>
      <c r="J26" s="11"/>
    </row>
    <row r="27" spans="1:10" ht="12.75" hidden="1">
      <c r="A27" s="19"/>
      <c r="B27" s="15"/>
      <c r="C27" s="9"/>
      <c r="D27" s="16"/>
      <c r="E27" s="11"/>
      <c r="F27" s="9"/>
      <c r="G27" s="13"/>
      <c r="H27" s="11"/>
      <c r="I27" s="11"/>
      <c r="J27" s="11"/>
    </row>
    <row r="28" spans="1:10" ht="12.75" hidden="1">
      <c r="A28" s="19"/>
      <c r="B28" s="26"/>
      <c r="C28" s="27"/>
      <c r="D28" s="27"/>
      <c r="E28" s="11"/>
      <c r="F28" s="9"/>
      <c r="G28" s="13"/>
      <c r="H28" s="11"/>
      <c r="I28" s="11"/>
      <c r="J28" s="11"/>
    </row>
    <row r="29" spans="1:10" ht="12.75" hidden="1">
      <c r="A29" s="12"/>
      <c r="B29" s="26"/>
      <c r="C29" s="27"/>
      <c r="D29" s="27"/>
      <c r="E29" s="11"/>
      <c r="F29" s="9"/>
      <c r="G29" s="13"/>
      <c r="H29" s="11"/>
      <c r="I29" s="11"/>
      <c r="J29" s="11"/>
    </row>
    <row r="30" spans="1:10" ht="12.75" hidden="1">
      <c r="A30" s="12"/>
      <c r="B30" s="26"/>
      <c r="C30" s="27"/>
      <c r="D30" s="27"/>
      <c r="E30" s="11"/>
      <c r="F30" s="9"/>
      <c r="G30" s="13"/>
      <c r="H30" s="11"/>
      <c r="I30" s="11"/>
      <c r="J30" s="11"/>
    </row>
    <row r="31" spans="1:10" ht="12.75" hidden="1">
      <c r="A31" s="12"/>
      <c r="B31" s="17"/>
      <c r="C31" s="9"/>
      <c r="D31" s="9"/>
      <c r="E31" s="11"/>
      <c r="F31" s="9"/>
      <c r="G31" s="13"/>
      <c r="H31" s="11"/>
      <c r="I31" s="11"/>
      <c r="J31" s="11"/>
    </row>
    <row r="32" spans="1:10" ht="12.75" hidden="1">
      <c r="A32" s="19"/>
      <c r="B32" s="29"/>
      <c r="C32" s="9"/>
      <c r="D32" s="9"/>
      <c r="E32" s="11"/>
      <c r="F32" s="9"/>
      <c r="G32" s="13"/>
      <c r="H32" s="11"/>
      <c r="I32" s="11"/>
      <c r="J32" s="11"/>
    </row>
    <row r="33" spans="1:10" ht="12.75">
      <c r="A33" s="19"/>
      <c r="B33" s="29"/>
      <c r="C33" s="9"/>
      <c r="D33" s="9"/>
      <c r="E33" s="11"/>
      <c r="F33" s="9"/>
      <c r="G33" s="13"/>
      <c r="H33" s="11"/>
      <c r="I33" s="11"/>
      <c r="J33" s="11"/>
    </row>
    <row r="34" spans="1:10" ht="12.75">
      <c r="A34" s="19"/>
      <c r="B34" s="15"/>
      <c r="C34" s="9"/>
      <c r="D34" s="16"/>
      <c r="E34" s="11"/>
      <c r="F34" s="9"/>
      <c r="G34" s="13"/>
      <c r="H34" s="11"/>
      <c r="I34" s="11"/>
      <c r="J34" s="11"/>
    </row>
    <row r="35" spans="1:10" ht="12.75">
      <c r="A35" s="19"/>
      <c r="B35" s="15"/>
      <c r="C35" s="9"/>
      <c r="D35" s="16"/>
      <c r="E35" s="11"/>
      <c r="F35" s="9"/>
      <c r="G35" s="13"/>
      <c r="H35" s="11"/>
      <c r="I35" s="11"/>
      <c r="J35" s="11"/>
    </row>
    <row r="36" spans="1:10" ht="12.75">
      <c r="A36" s="12"/>
      <c r="B36" s="15"/>
      <c r="C36" s="9"/>
      <c r="D36" s="9"/>
      <c r="E36" s="11"/>
      <c r="F36" s="9"/>
      <c r="G36" s="13"/>
      <c r="H36" s="11"/>
      <c r="I36" s="11"/>
      <c r="J36" s="11"/>
    </row>
    <row r="37" spans="1:10" ht="12.75">
      <c r="A37" s="12"/>
      <c r="B37" s="15"/>
      <c r="C37" s="9"/>
      <c r="D37" s="16"/>
      <c r="E37" s="11"/>
      <c r="F37" s="9"/>
      <c r="G37" s="13"/>
      <c r="H37" s="11"/>
      <c r="I37" s="11"/>
      <c r="J37" s="11"/>
    </row>
    <row r="38" spans="1:10" ht="12.75">
      <c r="A38" s="12"/>
      <c r="B38" s="15"/>
      <c r="C38" s="9"/>
      <c r="D38" s="16"/>
      <c r="E38" s="11"/>
      <c r="F38" s="9"/>
      <c r="G38" s="13"/>
      <c r="H38" s="11"/>
      <c r="I38" s="11"/>
      <c r="J38" s="11"/>
    </row>
    <row r="39" spans="1:10" ht="12.75">
      <c r="A39" s="12"/>
      <c r="B39" s="15"/>
      <c r="C39" s="9"/>
      <c r="D39" s="16"/>
      <c r="E39" s="11"/>
      <c r="F39" s="9"/>
      <c r="G39" s="13"/>
      <c r="H39" s="11"/>
      <c r="I39" s="11"/>
      <c r="J39" s="11"/>
    </row>
    <row r="40" spans="1:10" ht="12.75">
      <c r="A40" s="12"/>
      <c r="B40" s="15"/>
      <c r="C40" s="9"/>
      <c r="D40" s="16"/>
      <c r="E40" s="11"/>
      <c r="F40" s="9"/>
      <c r="G40" s="13"/>
      <c r="H40" s="11"/>
      <c r="I40" s="11"/>
      <c r="J40" s="11"/>
    </row>
    <row r="41" spans="1:10" ht="12.75">
      <c r="A41" s="12"/>
      <c r="B41" s="15"/>
      <c r="C41" s="9"/>
      <c r="D41" s="16"/>
      <c r="E41" s="11"/>
      <c r="F41" s="9"/>
      <c r="G41" s="13"/>
      <c r="H41" s="11"/>
      <c r="I41" s="11"/>
      <c r="J41" s="11"/>
    </row>
    <row r="42" spans="1:10" ht="12.75">
      <c r="A42" s="12"/>
      <c r="B42" s="15"/>
      <c r="C42" s="9"/>
      <c r="D42" s="16"/>
      <c r="E42" s="11"/>
      <c r="F42" s="9"/>
      <c r="G42" s="13"/>
      <c r="H42" s="11"/>
      <c r="I42" s="11"/>
      <c r="J42" s="11"/>
    </row>
    <row r="43" spans="1:10" ht="12.75">
      <c r="A43" s="12"/>
      <c r="B43" s="15"/>
      <c r="C43" s="9"/>
      <c r="D43" s="16"/>
      <c r="E43" s="11"/>
      <c r="F43" s="9"/>
      <c r="G43" s="13"/>
      <c r="H43" s="11"/>
      <c r="I43" s="11"/>
      <c r="J43" s="11"/>
    </row>
    <row r="44" spans="1:10" ht="12.75">
      <c r="A44" s="12"/>
      <c r="B44" s="15"/>
      <c r="C44" s="9"/>
      <c r="D44" s="16"/>
      <c r="E44" s="11"/>
      <c r="F44" s="9"/>
      <c r="G44" s="13"/>
      <c r="H44" s="11"/>
      <c r="I44" s="11"/>
      <c r="J44" s="11"/>
    </row>
    <row r="45" spans="1:10" ht="12.75">
      <c r="A45" s="12"/>
      <c r="B45" s="15"/>
      <c r="C45" s="9"/>
      <c r="D45" s="16"/>
      <c r="E45" s="11"/>
      <c r="F45" s="9"/>
      <c r="G45" s="13"/>
      <c r="H45" s="11"/>
      <c r="I45" s="11"/>
      <c r="J45" s="11"/>
    </row>
    <row r="46" spans="1:10" ht="12.75">
      <c r="A46" s="12"/>
      <c r="B46" s="15"/>
      <c r="C46" s="24"/>
      <c r="D46" s="25"/>
      <c r="E46" s="11"/>
      <c r="F46" s="9"/>
      <c r="G46" s="13"/>
      <c r="H46" s="11"/>
      <c r="I46" s="11"/>
      <c r="J46" s="11"/>
    </row>
    <row r="47" spans="1:10" ht="12.75">
      <c r="A47" s="12"/>
      <c r="B47" s="15"/>
      <c r="C47" s="9"/>
      <c r="D47" s="16"/>
      <c r="E47" s="11"/>
      <c r="F47" s="9"/>
      <c r="G47" s="14"/>
      <c r="H47" s="11"/>
      <c r="I47" s="9"/>
      <c r="J47" s="11"/>
    </row>
    <row r="48" spans="1:10" ht="12.75">
      <c r="A48" s="19"/>
      <c r="B48" s="30"/>
      <c r="C48" s="16"/>
      <c r="D48" s="16"/>
      <c r="E48" s="11"/>
      <c r="F48" s="9"/>
      <c r="G48" s="14"/>
      <c r="H48" s="11"/>
      <c r="I48" s="9"/>
      <c r="J48" s="11"/>
    </row>
    <row r="49" spans="1:10" ht="12.75">
      <c r="A49" s="19"/>
      <c r="B49" s="30"/>
      <c r="C49" s="16"/>
      <c r="D49" s="16"/>
      <c r="E49" s="11"/>
      <c r="F49" s="9"/>
      <c r="G49" s="14"/>
      <c r="H49" s="11"/>
      <c r="I49" s="9"/>
      <c r="J49" s="11"/>
    </row>
    <row r="50" spans="1:10" ht="12.75">
      <c r="A50" s="12"/>
      <c r="B50" s="15"/>
      <c r="C50" s="9"/>
      <c r="D50" s="16"/>
      <c r="E50" s="11"/>
      <c r="F50" s="9"/>
      <c r="G50" s="13"/>
      <c r="H50" s="11"/>
      <c r="I50" s="11"/>
      <c r="J50" s="11"/>
    </row>
    <row r="51" spans="1:10" ht="12.75">
      <c r="A51" s="12"/>
      <c r="B51" s="15"/>
      <c r="C51" s="27"/>
      <c r="D51" s="27"/>
      <c r="E51" s="11"/>
      <c r="F51" s="9"/>
      <c r="G51" s="28"/>
      <c r="H51" s="11"/>
      <c r="I51" s="27"/>
      <c r="J51" s="11"/>
    </row>
    <row r="52" spans="1:10" ht="12.75">
      <c r="A52" s="12"/>
      <c r="B52" s="15"/>
      <c r="C52" s="27"/>
      <c r="D52" s="27"/>
      <c r="E52" s="11"/>
      <c r="F52" s="9"/>
      <c r="G52" s="28"/>
      <c r="H52" s="11"/>
      <c r="I52" s="27"/>
      <c r="J52" s="11"/>
    </row>
    <row r="53" spans="1:10" ht="12.75">
      <c r="A53" s="7"/>
      <c r="B53" s="8"/>
      <c r="D53" s="20"/>
      <c r="E53" s="11"/>
      <c r="F53" s="9"/>
      <c r="G53" s="13"/>
      <c r="H53" s="11"/>
      <c r="I53" s="11"/>
      <c r="J53" s="11"/>
    </row>
    <row r="54" spans="1:10" s="41" customFormat="1" ht="12.75">
      <c r="A54" s="37"/>
      <c r="B54" s="38"/>
      <c r="C54" s="36"/>
      <c r="D54" s="36"/>
      <c r="E54" s="39"/>
      <c r="F54" s="40"/>
      <c r="G54" s="39"/>
      <c r="H54" s="39"/>
      <c r="I54" s="39"/>
      <c r="J54" s="39"/>
    </row>
    <row r="55" spans="1:10" s="41" customFormat="1" ht="12.75">
      <c r="A55" s="37"/>
      <c r="B55" s="38"/>
      <c r="C55" s="36"/>
      <c r="D55" s="36"/>
      <c r="E55" s="39"/>
      <c r="F55" s="40"/>
      <c r="G55" s="39"/>
      <c r="H55" s="39"/>
      <c r="I55" s="39"/>
      <c r="J55" s="39"/>
    </row>
    <row r="56" spans="1:10" s="41" customFormat="1" ht="12.75">
      <c r="A56" s="42"/>
      <c r="B56" s="43"/>
      <c r="C56" s="40"/>
      <c r="D56" s="40"/>
      <c r="E56" s="39"/>
      <c r="F56" s="40"/>
      <c r="G56" s="39"/>
      <c r="H56" s="39"/>
      <c r="I56" s="39"/>
      <c r="J56" s="39"/>
    </row>
    <row r="57" spans="1:10" s="41" customFormat="1" ht="12.75">
      <c r="A57" s="42"/>
      <c r="B57" s="43"/>
      <c r="C57" s="40"/>
      <c r="D57" s="40"/>
      <c r="E57" s="39"/>
      <c r="F57" s="40"/>
      <c r="G57" s="39"/>
      <c r="H57" s="39"/>
      <c r="I57" s="39"/>
      <c r="J57" s="39"/>
    </row>
    <row r="58" spans="1:10" s="41" customFormat="1" ht="12.75">
      <c r="A58" s="42"/>
      <c r="B58" s="43"/>
      <c r="C58" s="40"/>
      <c r="D58" s="40"/>
      <c r="E58" s="39"/>
      <c r="F58" s="40"/>
      <c r="G58" s="39"/>
      <c r="H58" s="39"/>
      <c r="I58" s="39"/>
      <c r="J58" s="39"/>
    </row>
    <row r="59" spans="1:10" s="41" customFormat="1" ht="12.75">
      <c r="A59" s="42"/>
      <c r="B59" s="43"/>
      <c r="C59" s="40"/>
      <c r="D59" s="40"/>
      <c r="E59" s="39"/>
      <c r="F59" s="40"/>
      <c r="G59" s="39"/>
      <c r="H59" s="39"/>
      <c r="I59" s="39"/>
      <c r="J59" s="39"/>
    </row>
    <row r="60" spans="1:10" s="41" customFormat="1" ht="12.75">
      <c r="A60" s="42"/>
      <c r="B60" s="43"/>
      <c r="C60" s="40"/>
      <c r="D60" s="40"/>
      <c r="E60" s="39"/>
      <c r="F60" s="40"/>
      <c r="G60" s="39"/>
      <c r="H60" s="39"/>
      <c r="I60" s="39"/>
      <c r="J60" s="39"/>
    </row>
    <row r="61" spans="1:10" s="41" customFormat="1" ht="12.75">
      <c r="A61" s="42"/>
      <c r="B61" s="43"/>
      <c r="C61" s="40"/>
      <c r="D61" s="40"/>
      <c r="E61" s="39"/>
      <c r="F61" s="40"/>
      <c r="G61" s="39"/>
      <c r="H61" s="39"/>
      <c r="I61" s="39"/>
      <c r="J61" s="39"/>
    </row>
    <row r="62" spans="1:10" s="41" customFormat="1" ht="12.75">
      <c r="A62" s="42"/>
      <c r="B62" s="43"/>
      <c r="C62" s="40"/>
      <c r="D62" s="40"/>
      <c r="E62" s="39"/>
      <c r="F62" s="40"/>
      <c r="G62" s="39"/>
      <c r="H62" s="39"/>
      <c r="I62" s="39"/>
      <c r="J62" s="39"/>
    </row>
    <row r="63" spans="1:10" s="41" customFormat="1" ht="12.75">
      <c r="A63" s="42"/>
      <c r="B63" s="43"/>
      <c r="C63" s="40"/>
      <c r="D63" s="40"/>
      <c r="E63" s="39"/>
      <c r="F63" s="40"/>
      <c r="G63" s="39"/>
      <c r="H63" s="39"/>
      <c r="I63" s="39"/>
      <c r="J63" s="39"/>
    </row>
    <row r="64" spans="1:10" s="41" customFormat="1" ht="12.75">
      <c r="A64" s="42"/>
      <c r="B64" s="44"/>
      <c r="C64" s="40"/>
      <c r="D64" s="40"/>
      <c r="E64" s="39"/>
      <c r="F64" s="40"/>
      <c r="G64" s="39"/>
      <c r="H64" s="39"/>
      <c r="I64" s="39"/>
      <c r="J64" s="39"/>
    </row>
    <row r="65" spans="1:10" s="41" customFormat="1" ht="12.75">
      <c r="A65" s="42"/>
      <c r="B65" s="44"/>
      <c r="C65" s="40"/>
      <c r="D65" s="40"/>
      <c r="E65" s="39"/>
      <c r="F65" s="40"/>
      <c r="G65" s="40"/>
      <c r="H65" s="39"/>
      <c r="I65" s="40"/>
      <c r="J65" s="39"/>
    </row>
    <row r="66" spans="1:10" s="41" customFormat="1" ht="12.75">
      <c r="A66" s="42"/>
      <c r="B66" s="43"/>
      <c r="C66" s="40"/>
      <c r="D66" s="40"/>
      <c r="E66" s="39"/>
      <c r="F66" s="40"/>
      <c r="G66" s="40"/>
      <c r="H66" s="39"/>
      <c r="I66" s="40"/>
      <c r="J66" s="39"/>
    </row>
    <row r="67" spans="1:10" s="41" customFormat="1" ht="12.75">
      <c r="A67" s="42"/>
      <c r="B67" s="43"/>
      <c r="C67" s="40"/>
      <c r="D67" s="40"/>
      <c r="E67" s="39"/>
      <c r="F67" s="40"/>
      <c r="G67" s="40"/>
      <c r="H67" s="39"/>
      <c r="I67" s="40"/>
      <c r="J67" s="39"/>
    </row>
    <row r="68" spans="1:10" s="41" customFormat="1" ht="12.75">
      <c r="A68" s="42"/>
      <c r="B68" s="43"/>
      <c r="C68" s="40"/>
      <c r="D68" s="40"/>
      <c r="E68" s="39"/>
      <c r="F68" s="40"/>
      <c r="G68" s="39"/>
      <c r="H68" s="39"/>
      <c r="I68" s="39"/>
      <c r="J68" s="39"/>
    </row>
    <row r="69" spans="1:10" s="41" customFormat="1" ht="12.75">
      <c r="A69" s="42"/>
      <c r="B69" s="43"/>
      <c r="C69" s="40"/>
      <c r="D69" s="40"/>
      <c r="E69" s="39"/>
      <c r="F69" s="40"/>
      <c r="G69" s="40"/>
      <c r="H69" s="39"/>
      <c r="I69" s="40"/>
      <c r="J69" s="39"/>
    </row>
  </sheetData>
  <sheetProtection selectLockedCells="1" selectUnlockedCells="1"/>
  <printOptions/>
  <pageMargins left="0.7480314960629921" right="0"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Portir</dc:creator>
  <cp:keywords/>
  <dc:description/>
  <cp:lastModifiedBy>Palčić Ivana</cp:lastModifiedBy>
  <cp:lastPrinted>2019-03-22T08:53:29Z</cp:lastPrinted>
  <dcterms:created xsi:type="dcterms:W3CDTF">2015-03-06T12:37:18Z</dcterms:created>
  <dcterms:modified xsi:type="dcterms:W3CDTF">2019-07-10T13:02:20Z</dcterms:modified>
  <cp:category/>
  <cp:version/>
  <cp:contentType/>
  <cp:contentStatus/>
</cp:coreProperties>
</file>