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ic_Dolores\Desktop\TROŠKOVNICI-kotlovnice\"/>
    </mc:Choice>
  </mc:AlternateContent>
  <bookViews>
    <workbookView xWindow="0" yWindow="0" windowWidth="28800" windowHeight="12435" tabRatio="599" activeTab="3"/>
  </bookViews>
  <sheets>
    <sheet name="Filodrammatica" sheetId="40" r:id="rId1"/>
    <sheet name="Riva 10" sheetId="41" r:id="rId2"/>
    <sheet name="Splitska 2" sheetId="42" r:id="rId3"/>
    <sheet name="Ciottina 19" sheetId="43" r:id="rId4"/>
  </sheets>
  <definedNames>
    <definedName name="_xlnm.Print_Area" localSheetId="3">'Ciottina 19'!$A$1:$E$56</definedName>
    <definedName name="_xlnm.Print_Area" localSheetId="0">Filodrammatica!$A$1:$E$53</definedName>
    <definedName name="_xlnm.Print_Area" localSheetId="1">'Riva 10'!$A$1:$E$53</definedName>
    <definedName name="_xlnm.Print_Area" localSheetId="2">'Splitska 2'!$A$1:$E$53</definedName>
  </definedNames>
  <calcPr calcId="152511"/>
</workbook>
</file>

<file path=xl/calcChain.xml><?xml version="1.0" encoding="utf-8"?>
<calcChain xmlns="http://schemas.openxmlformats.org/spreadsheetml/2006/main">
  <c r="E30" i="43" l="1"/>
  <c r="E33" i="43" s="1"/>
  <c r="E52" i="43"/>
  <c r="E53" i="43"/>
  <c r="E28" i="43"/>
  <c r="E13" i="43"/>
  <c r="E14" i="43"/>
  <c r="E15" i="43"/>
  <c r="E16" i="43"/>
  <c r="E17" i="43"/>
  <c r="E18" i="43"/>
  <c r="E19" i="43"/>
  <c r="E20" i="43"/>
  <c r="E21" i="43"/>
  <c r="E22" i="43"/>
  <c r="E12" i="43"/>
  <c r="E8" i="43"/>
  <c r="E9" i="43"/>
  <c r="E7" i="43"/>
  <c r="E50" i="42"/>
  <c r="E49" i="42"/>
  <c r="E13" i="42"/>
  <c r="E14" i="42"/>
  <c r="E15" i="42"/>
  <c r="E25" i="42" s="1"/>
  <c r="E27" i="42" s="1"/>
  <c r="E30" i="42" s="1"/>
  <c r="E16" i="42"/>
  <c r="E17" i="42"/>
  <c r="E18" i="42"/>
  <c r="E19" i="42"/>
  <c r="E20" i="42"/>
  <c r="E21" i="42"/>
  <c r="E22" i="42"/>
  <c r="E23" i="42"/>
  <c r="E12" i="42"/>
  <c r="E9" i="42"/>
  <c r="E8" i="42"/>
  <c r="E7" i="42"/>
  <c r="E50" i="41"/>
  <c r="E49" i="41"/>
  <c r="E8" i="41"/>
  <c r="E9" i="41"/>
  <c r="E13" i="41"/>
  <c r="E14" i="41"/>
  <c r="E15" i="41"/>
  <c r="E16" i="41"/>
  <c r="E17" i="41"/>
  <c r="E18" i="41"/>
  <c r="E19" i="41"/>
  <c r="E20" i="41"/>
  <c r="E21" i="41"/>
  <c r="E22" i="41"/>
  <c r="E25" i="41" s="1"/>
  <c r="E12" i="41"/>
  <c r="E7" i="41"/>
  <c r="E50" i="40"/>
  <c r="E49" i="40"/>
  <c r="E9" i="40"/>
  <c r="E13" i="40"/>
  <c r="E14" i="40"/>
  <c r="E15" i="40"/>
  <c r="E16" i="40"/>
  <c r="E25" i="40" s="1"/>
  <c r="E27" i="40" s="1"/>
  <c r="E30" i="40" s="1"/>
  <c r="E17" i="40"/>
  <c r="E18" i="40"/>
  <c r="E19" i="40"/>
  <c r="E20" i="40"/>
  <c r="E12" i="40"/>
  <c r="E7" i="40"/>
  <c r="E8" i="40" s="1"/>
  <c r="E27" i="41" l="1"/>
  <c r="E30" i="41" s="1"/>
  <c r="I23" i="42"/>
  <c r="I22" i="43" l="1"/>
  <c r="I21" i="43"/>
  <c r="I20" i="43"/>
  <c r="I19" i="43"/>
  <c r="I18" i="43"/>
  <c r="I17" i="43"/>
  <c r="I16" i="43"/>
  <c r="I15" i="43"/>
  <c r="I14" i="43"/>
  <c r="I13" i="43"/>
  <c r="I12" i="43"/>
  <c r="I22" i="42"/>
  <c r="I21" i="42"/>
  <c r="I20" i="42"/>
  <c r="I19" i="42"/>
  <c r="I18" i="42"/>
  <c r="I17" i="42"/>
  <c r="I16" i="42"/>
  <c r="I15" i="42"/>
  <c r="I14" i="42"/>
  <c r="I13" i="42"/>
  <c r="I12" i="42"/>
  <c r="O25" i="41"/>
  <c r="O24" i="41"/>
  <c r="O23" i="41"/>
  <c r="O22" i="41"/>
  <c r="I22" i="41"/>
  <c r="O21" i="41"/>
  <c r="I21" i="41"/>
  <c r="O20" i="41"/>
  <c r="I20" i="41"/>
  <c r="O19" i="41"/>
  <c r="O18" i="41"/>
  <c r="I18" i="41"/>
  <c r="O17" i="41"/>
  <c r="I17" i="41"/>
  <c r="O16" i="41"/>
  <c r="I16" i="41"/>
  <c r="O15" i="41"/>
  <c r="I15" i="41"/>
  <c r="O14" i="41"/>
  <c r="I14" i="41"/>
  <c r="O13" i="41"/>
  <c r="I13" i="41"/>
  <c r="I12" i="41"/>
  <c r="O8" i="41"/>
  <c r="O7" i="41"/>
  <c r="I28" i="43" l="1"/>
  <c r="I25" i="42"/>
  <c r="O9" i="41"/>
  <c r="O10" i="41" s="1"/>
  <c r="O26" i="41" s="1"/>
  <c r="I19" i="41"/>
  <c r="I25" i="41" s="1"/>
  <c r="J25" i="42" l="1"/>
  <c r="O28" i="41"/>
  <c r="O30" i="41" s="1"/>
  <c r="O31" i="41" l="1"/>
  <c r="O29" i="41"/>
  <c r="J28" i="43" l="1"/>
  <c r="J25" i="41" l="1"/>
</calcChain>
</file>

<file path=xl/sharedStrings.xml><?xml version="1.0" encoding="utf-8"?>
<sst xmlns="http://schemas.openxmlformats.org/spreadsheetml/2006/main" count="358" uniqueCount="92">
  <si>
    <t>Količina</t>
  </si>
  <si>
    <t>Cijena mjesečnog servisa</t>
  </si>
  <si>
    <t>1.</t>
  </si>
  <si>
    <t>2.</t>
  </si>
  <si>
    <t>3.</t>
  </si>
  <si>
    <t>UKUPNO</t>
  </si>
  <si>
    <t>Godišnja ispitivanja kotlovnica od ovlaštene tvrtke prema ZNR, Zakona o zaštiti od požara, Pravilnika o pregledu i ispitivanju radne opreme</t>
  </si>
  <si>
    <t>Rb</t>
  </si>
  <si>
    <t>UKUPNO MJESEČNO (bez PDV-a)</t>
  </si>
  <si>
    <t xml:space="preserve"> I)  Servis i održavanje kotlovnica</t>
  </si>
  <si>
    <t>Jedinična cijena
[kn]</t>
  </si>
  <si>
    <t>Ukupno
[kn]</t>
  </si>
  <si>
    <t xml:space="preserve">UKUPNO GODIŠNJE (bez PDV-a) </t>
  </si>
  <si>
    <t xml:space="preserve"> II)  Baždarenja, umjeravanja, naknade i emisije plinova</t>
  </si>
  <si>
    <t>I)</t>
  </si>
  <si>
    <t>II)</t>
  </si>
  <si>
    <t>PDV (25%)</t>
  </si>
  <si>
    <t>TROŠKOVNIK ODRŽAVANJA</t>
  </si>
  <si>
    <t xml:space="preserve">potpis </t>
  </si>
  <si>
    <t>KOTLOVNICA / STAVKA</t>
  </si>
  <si>
    <t xml:space="preserve">Mjerenje emisija onečišćujućih tvari  </t>
  </si>
  <si>
    <t>4.</t>
  </si>
  <si>
    <t xml:space="preserve">UKUPNO MJESEČNO (bez PDV-a) </t>
  </si>
  <si>
    <t>Ćišćenje kotla, dimnjaka, atest</t>
  </si>
  <si>
    <t>Potrošni materijal (sol, sijalice, boja...)</t>
  </si>
  <si>
    <t>5.</t>
  </si>
  <si>
    <t>6.</t>
  </si>
  <si>
    <t>7.</t>
  </si>
  <si>
    <t>8.</t>
  </si>
  <si>
    <t xml:space="preserve"> III)  Ostalo</t>
  </si>
  <si>
    <t>Administrativno i stručno vođenje kotlovnice 10%x(I+II)</t>
  </si>
  <si>
    <t>I+II+III</t>
  </si>
  <si>
    <t>Čišćenje kotla, dimnjaka, atest</t>
  </si>
  <si>
    <t>Servis vatrogasnih aparata</t>
  </si>
  <si>
    <t>HITNE INTERVNCIJE</t>
  </si>
  <si>
    <t>Hitnom intervencijom se smatraju aktivnosti na otklanjanju iznenadnih kvarova koji su doveli po prekida u opskrbi energijom. Energo se obvezuje pristupiti postupku otklanjanja uzroka prekida isporuke toplinske energije u najkraćem mogućem roku ovisno o vrsti kvara.</t>
  </si>
  <si>
    <t>Stavka:</t>
  </si>
  <si>
    <t>Jedinična cijena</t>
  </si>
  <si>
    <t>Dezinsekcija</t>
  </si>
  <si>
    <t>Hitni servis/podešavanje plamenika (u slučaju kvara ili nepravilnog rada plamenika)
-dolazak i početak postupka otklanjanja kvara u roku 4 sata
-u slučaju potrebe zamjenski dijelovi se plaćaju dodatno ovisno o defektaži</t>
  </si>
  <si>
    <t>Hitne intervencije na  kotlu i posudama pod tlakom
-dolazak i početak postupka otklanjanja kvara u roku 6 sata
-popravak kotla/posude otklanjanje kvara</t>
  </si>
  <si>
    <t xml:space="preserve">Hitni servis pumpi, ostale opreme u kotlovnici kao i htini radovi na instalacijama u zgradi
-rad energa prema važećem cjeniku interventnih radova i zamjene opreme.
-zamjenski dijelovi ili zamjenska pumpa naplaćuju se dodatno ovisno o defektaži
</t>
  </si>
  <si>
    <t>Ostali troškovi</t>
  </si>
  <si>
    <t>IZRAČUN INSTALIRANE SNAGE I CIJENE STALNOG TROŠKA PO m2</t>
  </si>
  <si>
    <t>Filodrammatica (2017)</t>
  </si>
  <si>
    <t>Radna snaga, redovni mjesečni obilasci, tjedno podešavanje po pozivu u sezoni grijanja, pregled i nadzor (1xmjesečno)</t>
  </si>
  <si>
    <t>Servis i baždarenje sigurnosnih ventila</t>
  </si>
  <si>
    <t>Naknade za emisije (CO2, NO2)</t>
  </si>
  <si>
    <t>Servis plamenika (Viessmann  G5) 1 x god</t>
  </si>
  <si>
    <t>III)</t>
  </si>
  <si>
    <t>Rijeka, 01.9.2017</t>
  </si>
  <si>
    <t>Korzo 28, 51000 Rijeka</t>
  </si>
  <si>
    <t>9.</t>
  </si>
  <si>
    <t>10.</t>
  </si>
  <si>
    <t>Riva 10 (2017)</t>
  </si>
  <si>
    <t>Radna snaga, redovni dnevni obilasci od 6:00-14:00 radnim danom u sezoni grijanja</t>
  </si>
  <si>
    <t>Servis plamenika (ZV850 i ZV 1600) 1 x god</t>
  </si>
  <si>
    <t>Zamjenski dijelovi plamenika i pl. rampe</t>
  </si>
  <si>
    <t xml:space="preserve">Servis pumpi </t>
  </si>
  <si>
    <t>Servis plinodojave</t>
  </si>
  <si>
    <t>Ex uređaji - pregledi redovni</t>
  </si>
  <si>
    <t>Emisije CO2 ,  NO2</t>
  </si>
  <si>
    <t>11.</t>
  </si>
  <si>
    <t>Ex agencija (1 kotlovnica 1 u 3 god)</t>
  </si>
  <si>
    <t>12.</t>
  </si>
  <si>
    <t>Zamjenski dijelovi plamenika i plinske rampe</t>
  </si>
  <si>
    <t>Servis plamenika 1 x god</t>
  </si>
  <si>
    <t>Riva 10, 51000 Rijeka</t>
  </si>
  <si>
    <t>Mjerenje emisija onečišćujućih tvari 1x u dvije godine</t>
  </si>
  <si>
    <t>Mjerenje emisija onečišćujućih tvari 1 x u dvije godine</t>
  </si>
  <si>
    <t>Ciottina 19, 51000 Rijeka</t>
  </si>
  <si>
    <t>Splitska 2, 51000 Rijeka</t>
  </si>
  <si>
    <t>Radna snaga. Broj sati na mjesec
Redovni mjesečni obilasci 2 x na mjesec (3 sata) u sezoni grijanja i redovnih servisa.</t>
  </si>
  <si>
    <t xml:space="preserve">Radna snaga. Broj sati na mjesec
Redovni redovni dnevni obilasci od 6:00-14:00 radnim danom u sezoni grijanja (2 sata). Nadzor radova tijekom redovnih servisa. </t>
  </si>
  <si>
    <t>Radna snaga. Broj sati na mjesec
Redovni redovni dnevni obilasci od 6:00-14:00 radnim danom u sezoni grijanja (2 sata). Nadzor radova tijekom redovnih servisa</t>
  </si>
  <si>
    <t>Radna snaga.
Redovni redovni dnevni obilasci od 6:00-14:00 radnim danom u sezoni grijanja (2 sata). Nadzor radova tijekom redovnih servisa. Broj sati na mjesec</t>
  </si>
  <si>
    <t>I+II</t>
  </si>
  <si>
    <t xml:space="preserve">Rijeka, </t>
  </si>
  <si>
    <r>
      <t>Ukupna površina za snagu [m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]</t>
    </r>
  </si>
  <si>
    <r>
      <t>Specifična snaga [kW/m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]</t>
    </r>
  </si>
  <si>
    <t>Ukupno instalairana snaga [kW]</t>
  </si>
  <si>
    <t>Cijena stalnog troška [kn/kW] (bez PDV-a) godišnje</t>
  </si>
  <si>
    <t>kn/kW god.</t>
  </si>
  <si>
    <t>Cijena stalnog troška [kn/kW] (bez PDV-a) mjesečno</t>
  </si>
  <si>
    <t>kn/kW mj.</t>
  </si>
  <si>
    <t>Cijena stalnog troška [kn/kW] (sa PDV-om) mjesečno</t>
  </si>
  <si>
    <r>
      <t xml:space="preserve"> 931,26 </t>
    </r>
    <r>
      <rPr>
        <sz val="10"/>
        <color theme="1"/>
        <rFont val="Arial"/>
        <family val="2"/>
        <charset val="238"/>
      </rPr>
      <t>m2</t>
    </r>
  </si>
  <si>
    <r>
      <t xml:space="preserve">                      </t>
    </r>
    <r>
      <rPr>
        <sz val="10"/>
        <color theme="1"/>
        <rFont val="Arial"/>
        <family val="2"/>
        <charset val="238"/>
      </rPr>
      <t>kW/m2</t>
    </r>
  </si>
  <si>
    <r>
      <t xml:space="preserve">                          </t>
    </r>
    <r>
      <rPr>
        <sz val="10"/>
        <color theme="1"/>
        <rFont val="Arial"/>
        <family val="2"/>
        <charset val="238"/>
      </rPr>
      <t xml:space="preserve"> kW</t>
    </r>
  </si>
  <si>
    <t>6.253,89 m2</t>
  </si>
  <si>
    <t>1.871,00m2</t>
  </si>
  <si>
    <t>1.802,00 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</si>
</sst>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color rgb="FF1F497D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</cellStyleXfs>
  <cellXfs count="115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right" wrapText="1"/>
    </xf>
    <xf numFmtId="0" fontId="4" fillId="3" borderId="10" xfId="0" applyFont="1" applyFill="1" applyBorder="1" applyAlignment="1">
      <alignment horizontal="center" wrapText="1"/>
    </xf>
    <xf numFmtId="0" fontId="4" fillId="3" borderId="11" xfId="0" applyFont="1" applyFill="1" applyBorder="1" applyAlignment="1">
      <alignment horizontal="center" wrapText="1"/>
    </xf>
    <xf numFmtId="0" fontId="4" fillId="3" borderId="11" xfId="0" applyFont="1" applyFill="1" applyBorder="1" applyAlignment="1">
      <alignment horizontal="right" wrapText="1"/>
    </xf>
    <xf numFmtId="0" fontId="4" fillId="3" borderId="9" xfId="0" applyFont="1" applyFill="1" applyBorder="1" applyAlignment="1">
      <alignment horizontal="center" wrapText="1"/>
    </xf>
    <xf numFmtId="0" fontId="5" fillId="3" borderId="0" xfId="0" applyFont="1" applyFill="1" applyAlignment="1">
      <alignment wrapText="1"/>
    </xf>
    <xf numFmtId="0" fontId="2" fillId="3" borderId="0" xfId="0" applyFont="1" applyFill="1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" fontId="0" fillId="0" borderId="1" xfId="0" applyNumberFormat="1" applyBorder="1" applyAlignment="1">
      <alignment horizontal="right" vertical="center" wrapText="1"/>
    </xf>
    <xf numFmtId="0" fontId="2" fillId="0" borderId="5" xfId="0" applyFont="1" applyBorder="1" applyAlignment="1">
      <alignment vertical="center" wrapText="1"/>
    </xf>
    <xf numFmtId="4" fontId="0" fillId="0" borderId="5" xfId="0" applyNumberForma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4" fontId="0" fillId="2" borderId="6" xfId="0" applyNumberFormat="1" applyFill="1" applyBorder="1" applyAlignment="1">
      <alignment horizontal="right" vertical="center" wrapText="1"/>
    </xf>
    <xf numFmtId="0" fontId="8" fillId="2" borderId="6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right" vertical="center" wrapText="1"/>
    </xf>
    <xf numFmtId="0" fontId="8" fillId="2" borderId="2" xfId="0" applyFont="1" applyFill="1" applyBorder="1" applyAlignment="1">
      <alignment horizontal="center" vertical="center" wrapText="1"/>
    </xf>
    <xf numFmtId="4" fontId="6" fillId="2" borderId="6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left"/>
    </xf>
    <xf numFmtId="0" fontId="0" fillId="0" borderId="13" xfId="0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164" fontId="0" fillId="0" borderId="1" xfId="0" applyNumberForma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0" fillId="0" borderId="0" xfId="0" applyBorder="1" applyAlignment="1">
      <alignment wrapText="1"/>
    </xf>
    <xf numFmtId="0" fontId="0" fillId="0" borderId="4" xfId="0" applyBorder="1"/>
    <xf numFmtId="0" fontId="9" fillId="2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vertical="center" wrapText="1"/>
    </xf>
    <xf numFmtId="4" fontId="4" fillId="2" borderId="6" xfId="0" applyNumberFormat="1" applyFont="1" applyFill="1" applyBorder="1" applyAlignment="1">
      <alignment horizontal="right" vertical="center" wrapText="1"/>
    </xf>
    <xf numFmtId="4" fontId="11" fillId="0" borderId="1" xfId="0" applyNumberFormat="1" applyFont="1" applyBorder="1" applyAlignment="1">
      <alignment horizontal="right" vertical="center" wrapText="1"/>
    </xf>
    <xf numFmtId="9" fontId="0" fillId="0" borderId="1" xfId="0" applyNumberFormat="1" applyBorder="1" applyAlignment="1">
      <alignment vertical="center" wrapText="1"/>
    </xf>
    <xf numFmtId="4" fontId="0" fillId="0" borderId="1" xfId="0" applyNumberFormat="1" applyFill="1" applyBorder="1" applyAlignment="1">
      <alignment horizontal="right" vertical="center" wrapText="1"/>
    </xf>
    <xf numFmtId="0" fontId="7" fillId="0" borderId="0" xfId="0" applyFont="1" applyAlignment="1">
      <alignment wrapText="1"/>
    </xf>
    <xf numFmtId="0" fontId="0" fillId="0" borderId="0" xfId="0" applyFill="1"/>
    <xf numFmtId="0" fontId="12" fillId="0" borderId="0" xfId="0" applyFont="1" applyFill="1" applyAlignment="1">
      <alignment horizontal="right"/>
    </xf>
    <xf numFmtId="0" fontId="2" fillId="0" borderId="0" xfId="0" applyFont="1" applyFill="1" applyAlignment="1">
      <alignment wrapText="1"/>
    </xf>
    <xf numFmtId="1" fontId="0" fillId="0" borderId="1" xfId="0" applyNumberFormat="1" applyBorder="1" applyAlignment="1">
      <alignment vertical="center" wrapText="1"/>
    </xf>
    <xf numFmtId="4" fontId="0" fillId="4" borderId="1" xfId="0" applyNumberFormat="1" applyFill="1" applyBorder="1" applyAlignment="1">
      <alignment horizontal="right" vertical="center" wrapText="1"/>
    </xf>
    <xf numFmtId="4" fontId="0" fillId="4" borderId="6" xfId="0" applyNumberFormat="1" applyFill="1" applyBorder="1" applyAlignment="1">
      <alignment horizontal="right" vertical="center" wrapText="1"/>
    </xf>
    <xf numFmtId="4" fontId="2" fillId="4" borderId="1" xfId="0" applyNumberFormat="1" applyFont="1" applyFill="1" applyBorder="1" applyAlignment="1">
      <alignment horizontal="right" vertical="center" wrapText="1"/>
    </xf>
    <xf numFmtId="4" fontId="0" fillId="0" borderId="6" xfId="0" applyNumberFormat="1" applyFill="1" applyBorder="1" applyAlignment="1">
      <alignment horizontal="righ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11" fillId="4" borderId="1" xfId="0" applyNumberFormat="1" applyFont="1" applyFill="1" applyBorder="1" applyAlignment="1">
      <alignment horizontal="righ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4" fontId="8" fillId="4" borderId="1" xfId="0" applyNumberFormat="1" applyFont="1" applyFill="1" applyBorder="1" applyAlignment="1">
      <alignment horizontal="right" vertical="center" wrapText="1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0" xfId="0" applyBorder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7" fillId="0" borderId="0" xfId="0" applyFont="1" applyBorder="1" applyAlignment="1">
      <alignment wrapText="1"/>
    </xf>
    <xf numFmtId="0" fontId="0" fillId="3" borderId="1" xfId="0" applyFill="1" applyBorder="1" applyAlignment="1">
      <alignment horizontal="center"/>
    </xf>
    <xf numFmtId="0" fontId="4" fillId="3" borderId="2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right" wrapText="1"/>
    </xf>
    <xf numFmtId="0" fontId="4" fillId="3" borderId="6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vertical="top" wrapText="1"/>
    </xf>
    <xf numFmtId="0" fontId="0" fillId="0" borderId="5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13" fillId="5" borderId="1" xfId="3" applyBorder="1" applyAlignment="1">
      <alignment vertical="center" wrapText="1"/>
    </xf>
    <xf numFmtId="0" fontId="13" fillId="0" borderId="1" xfId="3" applyFill="1" applyBorder="1" applyAlignment="1">
      <alignment vertical="center" wrapText="1"/>
    </xf>
    <xf numFmtId="0" fontId="14" fillId="0" borderId="1" xfId="4" applyFill="1" applyBorder="1" applyAlignment="1">
      <alignment vertical="center" wrapText="1"/>
    </xf>
    <xf numFmtId="4" fontId="0" fillId="0" borderId="0" xfId="0" applyNumberFormat="1"/>
    <xf numFmtId="0" fontId="0" fillId="0" borderId="1" xfId="0" applyFill="1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16" fillId="0" borderId="0" xfId="0" applyFont="1" applyAlignment="1">
      <alignment horizontal="left" vertical="center" indent="6"/>
    </xf>
    <xf numFmtId="0" fontId="19" fillId="0" borderId="0" xfId="0" applyFont="1" applyAlignment="1">
      <alignment horizontal="left" vertical="center" indent="6"/>
    </xf>
    <xf numFmtId="0" fontId="16" fillId="0" borderId="0" xfId="0" applyFont="1" applyAlignment="1">
      <alignment horizontal="right" vertical="center"/>
    </xf>
    <xf numFmtId="0" fontId="18" fillId="0" borderId="0" xfId="0" applyFont="1" applyAlignment="1"/>
    <xf numFmtId="0" fontId="4" fillId="3" borderId="15" xfId="0" applyFont="1" applyFill="1" applyBorder="1" applyAlignment="1">
      <alignment horizontal="left" wrapText="1"/>
    </xf>
    <xf numFmtId="0" fontId="4" fillId="3" borderId="7" xfId="0" applyFont="1" applyFill="1" applyBorder="1" applyAlignment="1">
      <alignment horizontal="left" wrapText="1"/>
    </xf>
    <xf numFmtId="0" fontId="4" fillId="3" borderId="8" xfId="0" applyFont="1" applyFill="1" applyBorder="1" applyAlignment="1">
      <alignment horizontal="left" wrapText="1"/>
    </xf>
    <xf numFmtId="0" fontId="0" fillId="0" borderId="19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4" fontId="0" fillId="4" borderId="2" xfId="0" applyNumberFormat="1" applyFill="1" applyBorder="1" applyAlignment="1">
      <alignment horizontal="center" vertical="center" wrapText="1"/>
    </xf>
    <xf numFmtId="4" fontId="0" fillId="4" borderId="6" xfId="0" applyNumberForma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7" xfId="0" applyBorder="1" applyAlignment="1">
      <alignment horizontal="center" wrapText="1"/>
    </xf>
    <xf numFmtId="0" fontId="0" fillId="0" borderId="17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4" fontId="0" fillId="4" borderId="1" xfId="0" applyNumberFormat="1" applyFill="1" applyBorder="1" applyAlignment="1" applyProtection="1">
      <alignment horizontal="right" vertical="center" wrapText="1"/>
      <protection locked="0"/>
    </xf>
    <xf numFmtId="4" fontId="0" fillId="4" borderId="6" xfId="0" applyNumberFormat="1" applyFill="1" applyBorder="1" applyAlignment="1" applyProtection="1">
      <alignment horizontal="right" vertical="center" wrapText="1"/>
      <protection locked="0"/>
    </xf>
    <xf numFmtId="4" fontId="2" fillId="4" borderId="1" xfId="0" applyNumberFormat="1" applyFont="1" applyFill="1" applyBorder="1" applyAlignment="1" applyProtection="1">
      <alignment horizontal="right" vertical="center" wrapText="1"/>
      <protection locked="0"/>
    </xf>
    <xf numFmtId="4" fontId="0" fillId="4" borderId="2" xfId="0" applyNumberFormat="1" applyFill="1" applyBorder="1" applyAlignment="1" applyProtection="1">
      <alignment horizontal="center" vertical="center" wrapText="1"/>
      <protection locked="0"/>
    </xf>
    <xf numFmtId="4" fontId="0" fillId="4" borderId="6" xfId="0" applyNumberFormat="1" applyFill="1" applyBorder="1" applyAlignment="1" applyProtection="1">
      <alignment horizontal="center" vertical="center" wrapText="1"/>
      <protection locked="0"/>
    </xf>
  </cellXfs>
  <cellStyles count="5">
    <cellStyle name="Bad" xfId="4" builtinId="27"/>
    <cellStyle name="Good" xfId="3" builtinId="26"/>
    <cellStyle name="Normal" xfId="0" builtinId="0"/>
    <cellStyle name="Normal 2" xfId="1"/>
    <cellStyle name="Normal 5" xfId="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1388745</xdr:colOff>
      <xdr:row>78</xdr:row>
      <xdr:rowOff>161579</xdr:rowOff>
    </xdr:from>
    <xdr:to>
      <xdr:col>1</xdr:col>
      <xdr:colOff>1494155</xdr:colOff>
      <xdr:row>78</xdr:row>
      <xdr:rowOff>161579</xdr:rowOff>
    </xdr:to>
    <xdr:cxnSp macro="">
      <xdr:nvCxnSpPr>
        <xdr:cNvPr id="2" name="Line 3"/>
        <xdr:cNvCxnSpPr>
          <a:cxnSpLocks noChangeShapeType="1"/>
        </xdr:cNvCxnSpPr>
      </xdr:nvCxnSpPr>
      <xdr:spPr bwMode="auto">
        <a:xfrm>
          <a:off x="693420" y="9254490"/>
          <a:ext cx="105410" cy="0"/>
        </a:xfrm>
        <a:prstGeom prst="line">
          <a:avLst/>
        </a:prstGeom>
        <a:noFill/>
        <a:ln w="6096">
          <a:solidFill>
            <a:srgbClr val="EB891D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P53"/>
  <sheetViews>
    <sheetView topLeftCell="A7" zoomScale="110" zoomScaleNormal="110" zoomScaleSheetLayoutView="115" workbookViewId="0">
      <selection activeCell="D16" sqref="D16"/>
    </sheetView>
  </sheetViews>
  <sheetFormatPr defaultRowHeight="15" x14ac:dyDescent="0.25"/>
  <cols>
    <col min="1" max="1" width="6.5703125" style="20" customWidth="1"/>
    <col min="2" max="2" width="52.28515625" customWidth="1"/>
    <col min="3" max="3" width="8.28515625" customWidth="1"/>
    <col min="4" max="4" width="9.85546875" customWidth="1"/>
    <col min="5" max="5" width="12.28515625" customWidth="1"/>
    <col min="9" max="10" width="0" hidden="1" customWidth="1"/>
    <col min="11" max="11" width="5.7109375" style="20" hidden="1" customWidth="1"/>
    <col min="12" max="12" width="52.28515625" hidden="1" customWidth="1"/>
    <col min="13" max="13" width="8.28515625" hidden="1" customWidth="1"/>
    <col min="14" max="14" width="9.140625" hidden="1" customWidth="1"/>
    <col min="15" max="15" width="12.28515625" hidden="1" customWidth="1"/>
    <col min="16" max="16" width="0" hidden="1" customWidth="1"/>
  </cols>
  <sheetData>
    <row r="1" spans="1:15" ht="18.75" x14ac:dyDescent="0.3">
      <c r="A1" s="30"/>
      <c r="B1" s="32" t="s">
        <v>17</v>
      </c>
      <c r="C1" s="44"/>
      <c r="D1" s="45"/>
      <c r="E1" s="46"/>
      <c r="K1" s="30"/>
      <c r="L1" s="32" t="s">
        <v>17</v>
      </c>
      <c r="M1" s="44"/>
      <c r="N1" s="10"/>
      <c r="O1" s="11" t="s">
        <v>44</v>
      </c>
    </row>
    <row r="2" spans="1:15" ht="34.5" customHeight="1" thickBot="1" x14ac:dyDescent="0.3">
      <c r="A2" s="1"/>
      <c r="B2" s="2"/>
      <c r="C2" s="5"/>
      <c r="D2" s="45"/>
      <c r="E2" s="46" t="s">
        <v>51</v>
      </c>
      <c r="K2" s="1"/>
      <c r="L2" s="2"/>
      <c r="M2" s="5"/>
      <c r="N2" s="2"/>
      <c r="O2" s="2"/>
    </row>
    <row r="3" spans="1:15" ht="15" customHeight="1" x14ac:dyDescent="0.25">
      <c r="A3" s="103" t="s">
        <v>7</v>
      </c>
      <c r="B3" s="105" t="s">
        <v>19</v>
      </c>
      <c r="C3" s="99" t="s">
        <v>0</v>
      </c>
      <c r="D3" s="107"/>
      <c r="E3" s="102"/>
      <c r="K3" s="103" t="s">
        <v>7</v>
      </c>
      <c r="L3" s="105" t="s">
        <v>19</v>
      </c>
      <c r="M3" s="99" t="s">
        <v>0</v>
      </c>
      <c r="N3" s="101" t="s">
        <v>1</v>
      </c>
      <c r="O3" s="102"/>
    </row>
    <row r="4" spans="1:15" ht="45" x14ac:dyDescent="0.25">
      <c r="A4" s="104"/>
      <c r="B4" s="106"/>
      <c r="C4" s="100"/>
      <c r="D4" s="80" t="s">
        <v>10</v>
      </c>
      <c r="E4" s="31" t="s">
        <v>11</v>
      </c>
      <c r="K4" s="104"/>
      <c r="L4" s="106"/>
      <c r="M4" s="100"/>
      <c r="N4" s="80" t="s">
        <v>10</v>
      </c>
      <c r="O4" s="31" t="s">
        <v>11</v>
      </c>
    </row>
    <row r="5" spans="1:15" ht="15.75" thickBot="1" x14ac:dyDescent="0.3">
      <c r="A5" s="6">
        <v>1</v>
      </c>
      <c r="B5" s="7">
        <v>2</v>
      </c>
      <c r="C5" s="8">
        <v>3</v>
      </c>
      <c r="D5" s="7">
        <v>4</v>
      </c>
      <c r="E5" s="9">
        <v>5</v>
      </c>
      <c r="K5" s="6">
        <v>1</v>
      </c>
      <c r="L5" s="7">
        <v>2</v>
      </c>
      <c r="M5" s="8">
        <v>3</v>
      </c>
      <c r="N5" s="7">
        <v>4</v>
      </c>
      <c r="O5" s="9">
        <v>5</v>
      </c>
    </row>
    <row r="6" spans="1:15" ht="15" customHeight="1" x14ac:dyDescent="0.25">
      <c r="A6" s="85" t="s">
        <v>9</v>
      </c>
      <c r="B6" s="86"/>
      <c r="C6" s="86"/>
      <c r="D6" s="86"/>
      <c r="E6" s="87"/>
      <c r="K6" s="85" t="s">
        <v>9</v>
      </c>
      <c r="L6" s="86"/>
      <c r="M6" s="86"/>
      <c r="N6" s="86"/>
      <c r="O6" s="87"/>
    </row>
    <row r="7" spans="1:15" ht="60" customHeight="1" x14ac:dyDescent="0.25">
      <c r="A7" s="12" t="s">
        <v>2</v>
      </c>
      <c r="B7" s="13" t="s">
        <v>72</v>
      </c>
      <c r="C7" s="48">
        <v>6</v>
      </c>
      <c r="D7" s="110"/>
      <c r="E7" s="49">
        <f>C7*D7</f>
        <v>0</v>
      </c>
      <c r="K7" s="12" t="s">
        <v>2</v>
      </c>
      <c r="L7" s="75" t="s">
        <v>45</v>
      </c>
      <c r="M7" s="33">
        <v>4.5000045000045001E-2</v>
      </c>
      <c r="N7" s="15">
        <v>8000</v>
      </c>
      <c r="O7" s="15">
        <v>360.00036000035999</v>
      </c>
    </row>
    <row r="8" spans="1:15" ht="15.75" x14ac:dyDescent="0.25">
      <c r="A8" s="21"/>
      <c r="B8" s="22" t="s">
        <v>8</v>
      </c>
      <c r="C8" s="23"/>
      <c r="D8" s="111"/>
      <c r="E8" s="51">
        <f>E7</f>
        <v>0</v>
      </c>
      <c r="K8" s="12"/>
      <c r="L8" s="13"/>
      <c r="M8" s="13"/>
      <c r="N8" s="15"/>
      <c r="O8" s="15">
        <v>0</v>
      </c>
    </row>
    <row r="9" spans="1:15" ht="15.75" x14ac:dyDescent="0.25">
      <c r="A9" s="26" t="s">
        <v>14</v>
      </c>
      <c r="B9" s="25" t="s">
        <v>12</v>
      </c>
      <c r="C9" s="14">
        <v>7</v>
      </c>
      <c r="D9" s="110"/>
      <c r="E9" s="51">
        <f>C9*D9</f>
        <v>0</v>
      </c>
      <c r="K9" s="21"/>
      <c r="L9" s="22" t="s">
        <v>8</v>
      </c>
      <c r="M9" s="23"/>
      <c r="N9" s="24"/>
      <c r="O9" s="18">
        <v>360.00036000035999</v>
      </c>
    </row>
    <row r="10" spans="1:15" ht="16.5" thickBot="1" x14ac:dyDescent="0.3">
      <c r="A10" s="19"/>
      <c r="B10" s="16"/>
      <c r="C10" s="16"/>
      <c r="D10" s="17"/>
      <c r="E10" s="17"/>
      <c r="K10" s="26" t="s">
        <v>14</v>
      </c>
      <c r="L10" s="25" t="s">
        <v>12</v>
      </c>
      <c r="M10" s="14">
        <v>8</v>
      </c>
      <c r="N10" s="15"/>
      <c r="O10" s="18">
        <v>2880.0028800028799</v>
      </c>
    </row>
    <row r="11" spans="1:15" ht="15.75" thickBot="1" x14ac:dyDescent="0.3">
      <c r="A11" s="85" t="s">
        <v>13</v>
      </c>
      <c r="B11" s="86"/>
      <c r="C11" s="86"/>
      <c r="D11" s="86"/>
      <c r="E11" s="87"/>
      <c r="K11" s="19"/>
      <c r="L11" s="16"/>
      <c r="M11" s="16"/>
      <c r="N11" s="17"/>
      <c r="O11" s="17"/>
    </row>
    <row r="12" spans="1:15" ht="15" customHeight="1" x14ac:dyDescent="0.25">
      <c r="A12" s="12" t="s">
        <v>2</v>
      </c>
      <c r="B12" s="13" t="s">
        <v>69</v>
      </c>
      <c r="C12" s="79">
        <v>0.5</v>
      </c>
      <c r="D12" s="110"/>
      <c r="E12" s="49">
        <f>C12*D12</f>
        <v>0</v>
      </c>
      <c r="I12">
        <v>260</v>
      </c>
      <c r="K12" s="85" t="s">
        <v>13</v>
      </c>
      <c r="L12" s="86"/>
      <c r="M12" s="86"/>
      <c r="N12" s="86"/>
      <c r="O12" s="87"/>
    </row>
    <row r="13" spans="1:15" x14ac:dyDescent="0.25">
      <c r="A13" s="12" t="s">
        <v>3</v>
      </c>
      <c r="B13" s="13" t="s">
        <v>48</v>
      </c>
      <c r="C13" s="79">
        <v>1</v>
      </c>
      <c r="D13" s="110"/>
      <c r="E13" s="49">
        <f t="shared" ref="E13:E20" si="0">C13*D13</f>
        <v>0</v>
      </c>
      <c r="I13">
        <v>2815</v>
      </c>
      <c r="K13" s="12" t="s">
        <v>2</v>
      </c>
      <c r="L13" s="13" t="s">
        <v>46</v>
      </c>
      <c r="M13" s="13">
        <v>1</v>
      </c>
      <c r="N13" s="15">
        <v>300</v>
      </c>
      <c r="O13" s="15">
        <v>300</v>
      </c>
    </row>
    <row r="14" spans="1:15" x14ac:dyDescent="0.25">
      <c r="A14" s="12" t="s">
        <v>4</v>
      </c>
      <c r="B14" s="13" t="s">
        <v>65</v>
      </c>
      <c r="C14" s="79">
        <v>1</v>
      </c>
      <c r="D14" s="110"/>
      <c r="E14" s="49">
        <f t="shared" si="0"/>
        <v>0</v>
      </c>
      <c r="I14">
        <v>700</v>
      </c>
      <c r="K14" s="12" t="s">
        <v>3</v>
      </c>
      <c r="L14" s="75" t="s">
        <v>20</v>
      </c>
      <c r="M14" s="13">
        <v>1</v>
      </c>
      <c r="N14" s="15">
        <v>780</v>
      </c>
      <c r="O14" s="15">
        <v>780</v>
      </c>
    </row>
    <row r="15" spans="1:15" ht="45" x14ac:dyDescent="0.25">
      <c r="A15" s="12" t="s">
        <v>21</v>
      </c>
      <c r="B15" s="13" t="s">
        <v>6</v>
      </c>
      <c r="C15" s="79">
        <v>1</v>
      </c>
      <c r="D15" s="110"/>
      <c r="E15" s="49">
        <f t="shared" si="0"/>
        <v>0</v>
      </c>
      <c r="I15">
        <v>1400</v>
      </c>
      <c r="K15" s="12" t="s">
        <v>4</v>
      </c>
      <c r="L15" s="75" t="s">
        <v>47</v>
      </c>
      <c r="M15" s="13">
        <v>1</v>
      </c>
      <c r="N15" s="15">
        <v>600</v>
      </c>
      <c r="O15" s="15">
        <v>600</v>
      </c>
    </row>
    <row r="16" spans="1:15" ht="15.75" customHeight="1" x14ac:dyDescent="0.25">
      <c r="A16" s="12" t="s">
        <v>25</v>
      </c>
      <c r="B16" s="13" t="s">
        <v>46</v>
      </c>
      <c r="C16" s="79">
        <v>1</v>
      </c>
      <c r="D16" s="110"/>
      <c r="E16" s="49">
        <f t="shared" si="0"/>
        <v>0</v>
      </c>
      <c r="I16">
        <v>300</v>
      </c>
      <c r="K16" s="12" t="s">
        <v>21</v>
      </c>
      <c r="L16" s="13" t="s">
        <v>6</v>
      </c>
      <c r="M16" s="13">
        <v>1</v>
      </c>
      <c r="N16" s="15">
        <v>1600</v>
      </c>
      <c r="O16" s="15">
        <v>1600</v>
      </c>
    </row>
    <row r="17" spans="1:16" x14ac:dyDescent="0.25">
      <c r="A17" s="12" t="s">
        <v>26</v>
      </c>
      <c r="B17" s="13" t="s">
        <v>59</v>
      </c>
      <c r="C17" s="79">
        <v>1</v>
      </c>
      <c r="D17" s="110"/>
      <c r="E17" s="49">
        <f t="shared" si="0"/>
        <v>0</v>
      </c>
      <c r="I17">
        <v>990</v>
      </c>
      <c r="K17" s="12" t="s">
        <v>25</v>
      </c>
      <c r="L17" s="75" t="s">
        <v>48</v>
      </c>
      <c r="M17" s="13">
        <v>1</v>
      </c>
      <c r="N17" s="15">
        <v>3740</v>
      </c>
      <c r="O17" s="15">
        <v>3740</v>
      </c>
    </row>
    <row r="18" spans="1:16" ht="15.75" x14ac:dyDescent="0.25">
      <c r="A18" s="12" t="s">
        <v>27</v>
      </c>
      <c r="B18" s="13" t="s">
        <v>33</v>
      </c>
      <c r="C18" s="79">
        <v>1</v>
      </c>
      <c r="D18" s="110"/>
      <c r="E18" s="49">
        <f t="shared" si="0"/>
        <v>0</v>
      </c>
      <c r="I18">
        <v>250</v>
      </c>
      <c r="K18" s="26" t="s">
        <v>15</v>
      </c>
      <c r="L18" s="25" t="s">
        <v>12</v>
      </c>
      <c r="M18" s="23"/>
      <c r="N18" s="24"/>
      <c r="O18" s="18">
        <v>7020</v>
      </c>
    </row>
    <row r="19" spans="1:16" ht="15.75" thickBot="1" x14ac:dyDescent="0.3">
      <c r="A19" s="12" t="s">
        <v>28</v>
      </c>
      <c r="B19" s="13" t="s">
        <v>24</v>
      </c>
      <c r="C19" s="79">
        <v>1</v>
      </c>
      <c r="D19" s="110"/>
      <c r="E19" s="49">
        <f t="shared" si="0"/>
        <v>0</v>
      </c>
      <c r="I19">
        <v>100</v>
      </c>
      <c r="K19" s="19"/>
      <c r="L19" s="16"/>
      <c r="M19" s="16"/>
      <c r="N19" s="17"/>
      <c r="O19" s="17"/>
    </row>
    <row r="20" spans="1:16" x14ac:dyDescent="0.25">
      <c r="A20" s="12" t="s">
        <v>52</v>
      </c>
      <c r="B20" s="13" t="s">
        <v>38</v>
      </c>
      <c r="C20" s="79">
        <v>2</v>
      </c>
      <c r="D20" s="110"/>
      <c r="E20" s="49">
        <f t="shared" si="0"/>
        <v>0</v>
      </c>
      <c r="I20">
        <v>1180</v>
      </c>
      <c r="K20" s="85" t="s">
        <v>29</v>
      </c>
      <c r="L20" s="86"/>
      <c r="M20" s="86"/>
      <c r="N20" s="86"/>
      <c r="O20" s="87"/>
    </row>
    <row r="21" spans="1:16" x14ac:dyDescent="0.25">
      <c r="A21" s="12"/>
      <c r="B21" s="13"/>
      <c r="C21" s="79"/>
      <c r="D21" s="49"/>
      <c r="E21" s="49"/>
      <c r="I21">
        <v>0</v>
      </c>
      <c r="K21" s="12"/>
      <c r="L21" s="13"/>
      <c r="M21" s="42"/>
      <c r="N21" s="15"/>
      <c r="O21" s="15"/>
    </row>
    <row r="22" spans="1:16" ht="15.75" x14ac:dyDescent="0.25">
      <c r="A22" s="12"/>
      <c r="B22" s="13"/>
      <c r="C22" s="79"/>
      <c r="D22" s="49"/>
      <c r="E22" s="49"/>
      <c r="I22">
        <v>0</v>
      </c>
      <c r="K22" s="26" t="s">
        <v>49</v>
      </c>
      <c r="L22" s="25" t="s">
        <v>12</v>
      </c>
      <c r="M22" s="23"/>
      <c r="N22" s="24"/>
      <c r="O22" s="18">
        <v>0</v>
      </c>
    </row>
    <row r="23" spans="1:16" x14ac:dyDescent="0.25">
      <c r="A23" s="12"/>
      <c r="B23" s="13"/>
      <c r="C23" s="79"/>
      <c r="D23" s="49"/>
      <c r="E23" s="49"/>
      <c r="K23" s="3"/>
    </row>
    <row r="24" spans="1:16" x14ac:dyDescent="0.25">
      <c r="A24" s="12"/>
      <c r="B24" s="13"/>
      <c r="C24" s="79"/>
      <c r="D24" s="49"/>
      <c r="E24" s="49"/>
      <c r="K24" s="12" t="s">
        <v>64</v>
      </c>
      <c r="L24" s="76"/>
      <c r="M24" s="13"/>
      <c r="N24" s="15"/>
      <c r="O24" s="15">
        <v>0</v>
      </c>
    </row>
    <row r="25" spans="1:16" ht="15.75" x14ac:dyDescent="0.25">
      <c r="A25" s="26" t="s">
        <v>15</v>
      </c>
      <c r="B25" s="25" t="s">
        <v>12</v>
      </c>
      <c r="C25" s="23"/>
      <c r="D25" s="50"/>
      <c r="E25" s="51">
        <f>SUM(E12:E24)</f>
        <v>0</v>
      </c>
      <c r="I25" s="51">
        <v>7995</v>
      </c>
      <c r="J25" s="78">
        <v>3708</v>
      </c>
      <c r="K25" s="73" t="s">
        <v>31</v>
      </c>
      <c r="L25" s="25" t="s">
        <v>12</v>
      </c>
      <c r="M25" s="23"/>
      <c r="N25" s="24"/>
      <c r="O25" s="18">
        <v>9900.0028800028795</v>
      </c>
      <c r="P25" s="78">
        <v>7995</v>
      </c>
    </row>
    <row r="26" spans="1:16" x14ac:dyDescent="0.25">
      <c r="A26" s="3"/>
    </row>
    <row r="27" spans="1:16" ht="15.75" x14ac:dyDescent="0.25">
      <c r="A27" s="26" t="s">
        <v>76</v>
      </c>
      <c r="B27" s="25" t="s">
        <v>12</v>
      </c>
      <c r="C27" s="23"/>
      <c r="D27" s="52"/>
      <c r="E27" s="51">
        <f>E25+E9</f>
        <v>0</v>
      </c>
      <c r="L27" s="35" t="s">
        <v>50</v>
      </c>
      <c r="N27" s="74"/>
      <c r="O27" s="36"/>
    </row>
    <row r="28" spans="1:16" x14ac:dyDescent="0.25">
      <c r="A28" s="37" t="s">
        <v>76</v>
      </c>
      <c r="B28" s="38" t="s">
        <v>22</v>
      </c>
      <c r="C28" s="39"/>
      <c r="D28" s="53"/>
      <c r="E28" s="54"/>
      <c r="N28" s="4" t="s">
        <v>18</v>
      </c>
    </row>
    <row r="29" spans="1:16" ht="15.75" x14ac:dyDescent="0.25">
      <c r="A29" s="26"/>
      <c r="B29" s="27" t="s">
        <v>16</v>
      </c>
      <c r="C29" s="23"/>
      <c r="D29" s="52"/>
      <c r="E29" s="112"/>
    </row>
    <row r="30" spans="1:16" ht="15.75" x14ac:dyDescent="0.25">
      <c r="A30" s="28"/>
      <c r="B30" s="25" t="s">
        <v>5</v>
      </c>
      <c r="C30" s="22"/>
      <c r="D30" s="55"/>
      <c r="E30" s="56">
        <f>E29+E27</f>
        <v>0</v>
      </c>
    </row>
    <row r="31" spans="1:16" ht="15.75" thickBot="1" x14ac:dyDescent="0.3"/>
    <row r="32" spans="1:16" x14ac:dyDescent="0.25">
      <c r="A32" s="85" t="s">
        <v>43</v>
      </c>
      <c r="B32" s="86"/>
      <c r="C32" s="86"/>
      <c r="D32" s="86"/>
      <c r="E32" s="87"/>
      <c r="K32"/>
    </row>
    <row r="33" spans="1:11" x14ac:dyDescent="0.25">
      <c r="B33" s="81" t="s">
        <v>78</v>
      </c>
      <c r="C33" s="82" t="s">
        <v>86</v>
      </c>
      <c r="D33" s="78" t="s">
        <v>90</v>
      </c>
      <c r="K33"/>
    </row>
    <row r="34" spans="1:11" x14ac:dyDescent="0.25">
      <c r="B34" s="81" t="s">
        <v>79</v>
      </c>
      <c r="C34" s="84" t="s">
        <v>87</v>
      </c>
      <c r="D34" s="4"/>
      <c r="K34"/>
    </row>
    <row r="35" spans="1:11" x14ac:dyDescent="0.25">
      <c r="B35" s="81" t="s">
        <v>80</v>
      </c>
      <c r="C35" s="84" t="s">
        <v>88</v>
      </c>
      <c r="D35" s="4"/>
      <c r="K35"/>
    </row>
    <row r="36" spans="1:11" x14ac:dyDescent="0.25">
      <c r="B36" s="81" t="s">
        <v>81</v>
      </c>
      <c r="D36" s="83" t="s">
        <v>82</v>
      </c>
      <c r="K36"/>
    </row>
    <row r="37" spans="1:11" x14ac:dyDescent="0.25">
      <c r="B37" s="81" t="s">
        <v>83</v>
      </c>
      <c r="D37" s="83" t="s">
        <v>84</v>
      </c>
      <c r="K37"/>
    </row>
    <row r="38" spans="1:11" x14ac:dyDescent="0.25">
      <c r="B38" s="81" t="s">
        <v>85</v>
      </c>
      <c r="D38" s="83" t="s">
        <v>84</v>
      </c>
      <c r="K38"/>
    </row>
    <row r="39" spans="1:11" x14ac:dyDescent="0.25">
      <c r="B39" s="35"/>
      <c r="C39" s="58"/>
      <c r="D39" s="59"/>
      <c r="E39" s="59"/>
      <c r="K39"/>
    </row>
    <row r="40" spans="1:11" ht="18.75" x14ac:dyDescent="0.3">
      <c r="A40" s="60"/>
      <c r="B40" s="61" t="s">
        <v>34</v>
      </c>
      <c r="C40" s="62"/>
      <c r="D40" s="45"/>
      <c r="E40" s="46"/>
    </row>
    <row r="41" spans="1:11" ht="34.5" customHeight="1" x14ac:dyDescent="0.25">
      <c r="A41" s="1"/>
      <c r="B41" s="2"/>
      <c r="C41" s="5"/>
      <c r="D41" s="47"/>
      <c r="E41" s="46" t="s">
        <v>51</v>
      </c>
    </row>
    <row r="42" spans="1:11" ht="15.75" thickBot="1" x14ac:dyDescent="0.3">
      <c r="A42"/>
    </row>
    <row r="43" spans="1:11" x14ac:dyDescent="0.25">
      <c r="A43" s="88" t="s">
        <v>35</v>
      </c>
      <c r="B43" s="89"/>
      <c r="C43" s="89"/>
      <c r="D43" s="89"/>
      <c r="E43" s="90"/>
    </row>
    <row r="44" spans="1:11" x14ac:dyDescent="0.25">
      <c r="A44" s="91"/>
      <c r="B44" s="92"/>
      <c r="C44" s="92"/>
      <c r="D44" s="92"/>
      <c r="E44" s="93"/>
    </row>
    <row r="45" spans="1:11" x14ac:dyDescent="0.25">
      <c r="A45" s="91"/>
      <c r="B45" s="92"/>
      <c r="C45" s="92"/>
      <c r="D45" s="92"/>
      <c r="E45" s="93"/>
    </row>
    <row r="46" spans="1:11" ht="15.75" thickBot="1" x14ac:dyDescent="0.3">
      <c r="A46" s="94"/>
      <c r="B46" s="95"/>
      <c r="C46" s="95"/>
      <c r="D46" s="95"/>
      <c r="E46" s="96"/>
    </row>
    <row r="48" spans="1:11" ht="30" x14ac:dyDescent="0.25">
      <c r="A48" s="63"/>
      <c r="B48" s="64" t="s">
        <v>36</v>
      </c>
      <c r="C48" s="65" t="s">
        <v>0</v>
      </c>
      <c r="D48" s="66"/>
      <c r="E48" s="67" t="s">
        <v>37</v>
      </c>
    </row>
    <row r="49" spans="1:5" ht="90" x14ac:dyDescent="0.25">
      <c r="A49" s="68">
        <v>1</v>
      </c>
      <c r="B49" s="69" t="s">
        <v>39</v>
      </c>
      <c r="C49" s="70">
        <v>1</v>
      </c>
      <c r="D49" s="110"/>
      <c r="E49" s="49">
        <f>C49*D49</f>
        <v>0</v>
      </c>
    </row>
    <row r="50" spans="1:5" ht="60" x14ac:dyDescent="0.25">
      <c r="A50" s="68">
        <v>2</v>
      </c>
      <c r="B50" s="69" t="s">
        <v>40</v>
      </c>
      <c r="C50" s="71">
        <v>1</v>
      </c>
      <c r="D50" s="110"/>
      <c r="E50" s="49">
        <f>C50*D50</f>
        <v>0</v>
      </c>
    </row>
    <row r="51" spans="1:5" ht="105" x14ac:dyDescent="0.25">
      <c r="A51" s="72">
        <v>3</v>
      </c>
      <c r="B51" s="69" t="s">
        <v>41</v>
      </c>
      <c r="C51" s="70"/>
      <c r="D51" s="97"/>
      <c r="E51" s="98"/>
    </row>
    <row r="53" spans="1:5" x14ac:dyDescent="0.25">
      <c r="B53" s="35" t="s">
        <v>77</v>
      </c>
      <c r="C53" s="4" t="s">
        <v>18</v>
      </c>
      <c r="D53" s="36"/>
      <c r="E53" s="36"/>
    </row>
  </sheetData>
  <sheetProtection algorithmName="SHA-512" hashValue="Hy1Lvn3k48ho9pf0mkWEQxNcuMaU6uWfqJw7/cifzRmaWcOJmPXPXnkMhA7kqpTY01Ms3A+h1JJM8iK8LL6xhw==" saltValue="IgcKB+qeYyTROPFe8pJnJg==" spinCount="100000" sheet="1" objects="1" scenarios="1"/>
  <mergeCells count="16">
    <mergeCell ref="K20:O20"/>
    <mergeCell ref="A32:E32"/>
    <mergeCell ref="A43:E46"/>
    <mergeCell ref="D51:E51"/>
    <mergeCell ref="M3:M4"/>
    <mergeCell ref="N3:O3"/>
    <mergeCell ref="A6:E6"/>
    <mergeCell ref="K6:O6"/>
    <mergeCell ref="A11:E11"/>
    <mergeCell ref="K12:O12"/>
    <mergeCell ref="A3:A4"/>
    <mergeCell ref="B3:B4"/>
    <mergeCell ref="C3:C4"/>
    <mergeCell ref="D3:E3"/>
    <mergeCell ref="K3:K4"/>
    <mergeCell ref="L3:L4"/>
  </mergeCells>
  <pageMargins left="0.7" right="0.7" top="0.75" bottom="0.75" header="0.3" footer="0.3"/>
  <pageSetup paperSize="9" scale="98" fitToHeight="0" orientation="portrait" r:id="rId1"/>
  <rowBreaks count="1" manualBreakCount="1">
    <brk id="39" max="6" man="1"/>
  </rowBreaks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P53"/>
  <sheetViews>
    <sheetView topLeftCell="A19" zoomScale="110" zoomScaleNormal="110" workbookViewId="0">
      <selection activeCell="D22" sqref="D22"/>
    </sheetView>
  </sheetViews>
  <sheetFormatPr defaultRowHeight="15" x14ac:dyDescent="0.25"/>
  <cols>
    <col min="1" max="1" width="6.5703125" style="20" customWidth="1"/>
    <col min="2" max="2" width="52.28515625" customWidth="1"/>
    <col min="3" max="3" width="8.28515625" customWidth="1"/>
    <col min="4" max="4" width="9.85546875" customWidth="1"/>
    <col min="5" max="5" width="12.28515625" customWidth="1"/>
    <col min="7" max="7" width="10.7109375" bestFit="1" customWidth="1"/>
    <col min="9" max="10" width="9.140625" hidden="1" customWidth="1"/>
    <col min="11" max="11" width="6.5703125" style="20" hidden="1" customWidth="1"/>
    <col min="12" max="12" width="52.28515625" hidden="1" customWidth="1"/>
    <col min="13" max="13" width="8.28515625" hidden="1" customWidth="1"/>
    <col min="14" max="14" width="9.85546875" hidden="1" customWidth="1"/>
    <col min="15" max="15" width="12.28515625" hidden="1" customWidth="1"/>
    <col min="16" max="16" width="0" hidden="1" customWidth="1"/>
  </cols>
  <sheetData>
    <row r="1" spans="1:16" ht="18.75" x14ac:dyDescent="0.3">
      <c r="A1" s="30"/>
      <c r="B1" s="32" t="s">
        <v>17</v>
      </c>
      <c r="C1" s="44"/>
      <c r="D1" s="45"/>
      <c r="E1" s="46"/>
      <c r="K1" s="30"/>
      <c r="L1" s="32" t="s">
        <v>17</v>
      </c>
      <c r="M1" s="44"/>
      <c r="N1" s="10"/>
      <c r="O1" s="11" t="s">
        <v>54</v>
      </c>
    </row>
    <row r="2" spans="1:16" ht="34.5" customHeight="1" thickBot="1" x14ac:dyDescent="0.3">
      <c r="A2" s="1"/>
      <c r="B2" s="2"/>
      <c r="C2" s="5"/>
      <c r="D2" s="45"/>
      <c r="E2" s="46" t="s">
        <v>67</v>
      </c>
      <c r="K2" s="1"/>
      <c r="L2" s="2"/>
      <c r="M2" s="5"/>
      <c r="N2" s="2"/>
      <c r="O2" s="2"/>
    </row>
    <row r="3" spans="1:16" ht="15" customHeight="1" x14ac:dyDescent="0.25">
      <c r="A3" s="103" t="s">
        <v>7</v>
      </c>
      <c r="B3" s="105" t="s">
        <v>19</v>
      </c>
      <c r="C3" s="99" t="s">
        <v>0</v>
      </c>
      <c r="D3" s="107"/>
      <c r="E3" s="102"/>
      <c r="K3" s="103" t="s">
        <v>7</v>
      </c>
      <c r="L3" s="105" t="s">
        <v>19</v>
      </c>
      <c r="M3" s="99" t="s">
        <v>0</v>
      </c>
      <c r="N3" s="101" t="s">
        <v>1</v>
      </c>
      <c r="O3" s="102"/>
    </row>
    <row r="4" spans="1:16" ht="45" x14ac:dyDescent="0.25">
      <c r="A4" s="104"/>
      <c r="B4" s="106"/>
      <c r="C4" s="100"/>
      <c r="D4" s="80" t="s">
        <v>10</v>
      </c>
      <c r="E4" s="31" t="s">
        <v>11</v>
      </c>
      <c r="K4" s="104"/>
      <c r="L4" s="106"/>
      <c r="M4" s="100"/>
      <c r="N4" s="80" t="s">
        <v>10</v>
      </c>
      <c r="O4" s="31" t="s">
        <v>11</v>
      </c>
    </row>
    <row r="5" spans="1:16" ht="15.75" thickBot="1" x14ac:dyDescent="0.3">
      <c r="A5" s="6">
        <v>1</v>
      </c>
      <c r="B5" s="7">
        <v>2</v>
      </c>
      <c r="C5" s="8">
        <v>3</v>
      </c>
      <c r="D5" s="7">
        <v>4</v>
      </c>
      <c r="E5" s="9">
        <v>5</v>
      </c>
      <c r="K5" s="6">
        <v>1</v>
      </c>
      <c r="L5" s="7">
        <v>2</v>
      </c>
      <c r="M5" s="8">
        <v>3</v>
      </c>
      <c r="N5" s="7">
        <v>4</v>
      </c>
      <c r="O5" s="9">
        <v>5</v>
      </c>
    </row>
    <row r="6" spans="1:16" ht="15" customHeight="1" x14ac:dyDescent="0.25">
      <c r="A6" s="85" t="s">
        <v>9</v>
      </c>
      <c r="B6" s="86"/>
      <c r="C6" s="86"/>
      <c r="D6" s="86"/>
      <c r="E6" s="87"/>
      <c r="K6" s="85" t="s">
        <v>9</v>
      </c>
      <c r="L6" s="86"/>
      <c r="M6" s="86"/>
      <c r="N6" s="86"/>
      <c r="O6" s="87"/>
    </row>
    <row r="7" spans="1:16" ht="60" x14ac:dyDescent="0.25">
      <c r="A7" s="12" t="s">
        <v>2</v>
      </c>
      <c r="B7" s="13" t="s">
        <v>73</v>
      </c>
      <c r="C7" s="48">
        <v>45</v>
      </c>
      <c r="D7" s="110"/>
      <c r="E7" s="49">
        <f>C7*D7</f>
        <v>0</v>
      </c>
      <c r="K7" s="12" t="s">
        <v>2</v>
      </c>
      <c r="L7" s="13" t="s">
        <v>55</v>
      </c>
      <c r="M7" s="33">
        <v>0.33</v>
      </c>
      <c r="N7" s="15">
        <v>8000</v>
      </c>
      <c r="O7" s="43">
        <f t="shared" ref="O7:O8" si="0">M7*N7</f>
        <v>2640</v>
      </c>
    </row>
    <row r="8" spans="1:16" ht="15.75" x14ac:dyDescent="0.25">
      <c r="A8" s="21"/>
      <c r="B8" s="22" t="s">
        <v>8</v>
      </c>
      <c r="C8" s="23"/>
      <c r="D8" s="111"/>
      <c r="E8" s="49">
        <f>C8*D8</f>
        <v>0</v>
      </c>
      <c r="K8" s="12"/>
      <c r="L8" s="13"/>
      <c r="M8" s="13"/>
      <c r="N8" s="15"/>
      <c r="O8" s="15">
        <f t="shared" si="0"/>
        <v>0</v>
      </c>
    </row>
    <row r="9" spans="1:16" ht="15.75" x14ac:dyDescent="0.25">
      <c r="A9" s="26" t="s">
        <v>14</v>
      </c>
      <c r="B9" s="25" t="s">
        <v>12</v>
      </c>
      <c r="C9" s="14">
        <v>7</v>
      </c>
      <c r="D9" s="110"/>
      <c r="E9" s="51">
        <f>C9*D9</f>
        <v>0</v>
      </c>
      <c r="K9" s="21"/>
      <c r="L9" s="22" t="s">
        <v>8</v>
      </c>
      <c r="M9" s="23"/>
      <c r="N9" s="24"/>
      <c r="O9" s="18">
        <f>SUM(O7:O8)</f>
        <v>2640</v>
      </c>
    </row>
    <row r="10" spans="1:16" ht="16.5" thickBot="1" x14ac:dyDescent="0.3">
      <c r="A10" s="19"/>
      <c r="B10" s="16"/>
      <c r="C10" s="16"/>
      <c r="D10" s="17"/>
      <c r="E10" s="17"/>
      <c r="K10" s="26" t="s">
        <v>14</v>
      </c>
      <c r="L10" s="25" t="s">
        <v>12</v>
      </c>
      <c r="M10" s="14">
        <v>6</v>
      </c>
      <c r="N10" s="15"/>
      <c r="O10" s="18">
        <f>O9*M10</f>
        <v>15840</v>
      </c>
    </row>
    <row r="11" spans="1:16" ht="15.75" thickBot="1" x14ac:dyDescent="0.3">
      <c r="A11" s="85" t="s">
        <v>13</v>
      </c>
      <c r="B11" s="86"/>
      <c r="C11" s="86"/>
      <c r="D11" s="86"/>
      <c r="E11" s="87"/>
      <c r="K11" s="19"/>
      <c r="L11" s="16"/>
      <c r="M11" s="16"/>
      <c r="N11" s="17"/>
      <c r="O11" s="17"/>
    </row>
    <row r="12" spans="1:16" ht="15" customHeight="1" x14ac:dyDescent="0.25">
      <c r="A12" s="12" t="s">
        <v>2</v>
      </c>
      <c r="B12" s="13" t="s">
        <v>68</v>
      </c>
      <c r="C12" s="13">
        <v>0.5</v>
      </c>
      <c r="D12" s="110"/>
      <c r="E12" s="49">
        <f>C12*D12</f>
        <v>0</v>
      </c>
      <c r="I12" t="e">
        <f>#REF!*C12</f>
        <v>#REF!</v>
      </c>
      <c r="K12" s="85" t="s">
        <v>13</v>
      </c>
      <c r="L12" s="86"/>
      <c r="M12" s="86"/>
      <c r="N12" s="86"/>
      <c r="O12" s="87"/>
    </row>
    <row r="13" spans="1:16" x14ac:dyDescent="0.25">
      <c r="A13" s="12" t="s">
        <v>3</v>
      </c>
      <c r="B13" s="13" t="s">
        <v>56</v>
      </c>
      <c r="C13" s="13">
        <v>2</v>
      </c>
      <c r="D13" s="110"/>
      <c r="E13" s="49">
        <f t="shared" ref="E13:E22" si="1">C13*D13</f>
        <v>0</v>
      </c>
      <c r="I13" t="e">
        <f>#REF!*C13</f>
        <v>#REF!</v>
      </c>
      <c r="K13" s="12" t="s">
        <v>2</v>
      </c>
      <c r="L13" s="75" t="s">
        <v>20</v>
      </c>
      <c r="M13" s="13">
        <v>1</v>
      </c>
      <c r="N13" s="15">
        <v>780</v>
      </c>
      <c r="O13" s="43">
        <f t="shared" ref="O13:O25" si="2">M13*N13</f>
        <v>780</v>
      </c>
    </row>
    <row r="14" spans="1:16" x14ac:dyDescent="0.25">
      <c r="A14" s="12" t="s">
        <v>4</v>
      </c>
      <c r="B14" s="13" t="s">
        <v>65</v>
      </c>
      <c r="C14" s="13">
        <v>2</v>
      </c>
      <c r="D14" s="110"/>
      <c r="E14" s="49">
        <f t="shared" si="1"/>
        <v>0</v>
      </c>
      <c r="I14" t="e">
        <f>#REF!*C14</f>
        <v>#REF!</v>
      </c>
      <c r="K14" s="12" t="s">
        <v>3</v>
      </c>
      <c r="L14" s="75" t="s">
        <v>56</v>
      </c>
      <c r="M14" s="13">
        <v>1</v>
      </c>
      <c r="N14" s="15">
        <v>7370</v>
      </c>
      <c r="O14" s="43">
        <f t="shared" si="2"/>
        <v>7370</v>
      </c>
    </row>
    <row r="15" spans="1:16" ht="45" x14ac:dyDescent="0.25">
      <c r="A15" s="12" t="s">
        <v>21</v>
      </c>
      <c r="B15" s="13" t="s">
        <v>6</v>
      </c>
      <c r="C15" s="13">
        <v>1</v>
      </c>
      <c r="D15" s="110"/>
      <c r="E15" s="49">
        <f t="shared" si="1"/>
        <v>0</v>
      </c>
      <c r="I15" t="e">
        <f>#REF!*C15</f>
        <v>#REF!</v>
      </c>
      <c r="K15" s="12" t="s">
        <v>4</v>
      </c>
      <c r="L15" s="75" t="s">
        <v>57</v>
      </c>
      <c r="M15" s="13">
        <v>2</v>
      </c>
      <c r="N15" s="15">
        <v>500</v>
      </c>
      <c r="O15" s="43">
        <f t="shared" si="2"/>
        <v>1000</v>
      </c>
    </row>
    <row r="16" spans="1:16" ht="15.75" customHeight="1" x14ac:dyDescent="0.25">
      <c r="A16" s="12" t="s">
        <v>25</v>
      </c>
      <c r="B16" s="13" t="s">
        <v>59</v>
      </c>
      <c r="C16" s="13">
        <v>1</v>
      </c>
      <c r="D16" s="110"/>
      <c r="E16" s="49">
        <f t="shared" si="1"/>
        <v>0</v>
      </c>
      <c r="I16" t="e">
        <f>#REF!*C16</f>
        <v>#REF!</v>
      </c>
      <c r="K16" s="12" t="s">
        <v>21</v>
      </c>
      <c r="L16" s="77" t="s">
        <v>58</v>
      </c>
      <c r="M16" s="13">
        <v>4</v>
      </c>
      <c r="N16" s="15">
        <v>500</v>
      </c>
      <c r="O16" s="43">
        <f t="shared" si="2"/>
        <v>2000</v>
      </c>
      <c r="P16">
        <v>4</v>
      </c>
    </row>
    <row r="17" spans="1:15" x14ac:dyDescent="0.25">
      <c r="A17" s="12" t="s">
        <v>26</v>
      </c>
      <c r="B17" s="13" t="s">
        <v>60</v>
      </c>
      <c r="C17" s="13">
        <v>1</v>
      </c>
      <c r="D17" s="110"/>
      <c r="E17" s="49">
        <f t="shared" si="1"/>
        <v>0</v>
      </c>
      <c r="I17" t="e">
        <f>#REF!*C17</f>
        <v>#REF!</v>
      </c>
      <c r="K17" s="12" t="s">
        <v>25</v>
      </c>
      <c r="L17" s="75" t="s">
        <v>59</v>
      </c>
      <c r="M17" s="13">
        <v>1</v>
      </c>
      <c r="N17" s="15">
        <v>960</v>
      </c>
      <c r="O17" s="43">
        <f t="shared" si="2"/>
        <v>960</v>
      </c>
    </row>
    <row r="18" spans="1:15" ht="15" customHeight="1" x14ac:dyDescent="0.25">
      <c r="A18" s="12" t="s">
        <v>27</v>
      </c>
      <c r="B18" s="13" t="s">
        <v>63</v>
      </c>
      <c r="C18" s="13">
        <v>0.33</v>
      </c>
      <c r="D18" s="110"/>
      <c r="E18" s="49">
        <f t="shared" si="1"/>
        <v>0</v>
      </c>
      <c r="I18" t="e">
        <f>#REF!*C18</f>
        <v>#REF!</v>
      </c>
      <c r="K18" s="12" t="s">
        <v>26</v>
      </c>
      <c r="L18" s="75" t="s">
        <v>6</v>
      </c>
      <c r="M18" s="13">
        <v>1</v>
      </c>
      <c r="N18" s="15">
        <v>2000</v>
      </c>
      <c r="O18" s="43">
        <f t="shared" si="2"/>
        <v>2000</v>
      </c>
    </row>
    <row r="19" spans="1:15" x14ac:dyDescent="0.25">
      <c r="A19" s="12" t="s">
        <v>28</v>
      </c>
      <c r="B19" s="13" t="s">
        <v>32</v>
      </c>
      <c r="C19" s="13">
        <v>2</v>
      </c>
      <c r="D19" s="110"/>
      <c r="E19" s="49">
        <f t="shared" si="1"/>
        <v>0</v>
      </c>
      <c r="I19" t="e">
        <f>#REF!*C19</f>
        <v>#REF!</v>
      </c>
      <c r="K19" s="12" t="s">
        <v>27</v>
      </c>
      <c r="L19" s="75" t="s">
        <v>60</v>
      </c>
      <c r="M19" s="13">
        <v>1</v>
      </c>
      <c r="N19" s="15">
        <v>1000</v>
      </c>
      <c r="O19" s="43">
        <f t="shared" si="2"/>
        <v>1000</v>
      </c>
    </row>
    <row r="20" spans="1:15" ht="15" customHeight="1" x14ac:dyDescent="0.25">
      <c r="A20" s="12" t="s">
        <v>52</v>
      </c>
      <c r="B20" s="13" t="s">
        <v>33</v>
      </c>
      <c r="C20" s="13">
        <v>1</v>
      </c>
      <c r="D20" s="110"/>
      <c r="E20" s="49">
        <f t="shared" si="1"/>
        <v>0</v>
      </c>
      <c r="I20" t="e">
        <f>#REF!*C20</f>
        <v>#REF!</v>
      </c>
      <c r="K20" s="12" t="s">
        <v>28</v>
      </c>
      <c r="L20" s="75" t="s">
        <v>61</v>
      </c>
      <c r="M20" s="13">
        <v>2</v>
      </c>
      <c r="N20" s="15">
        <v>600</v>
      </c>
      <c r="O20" s="43">
        <f t="shared" si="2"/>
        <v>1200</v>
      </c>
    </row>
    <row r="21" spans="1:15" x14ac:dyDescent="0.25">
      <c r="A21" s="12" t="s">
        <v>53</v>
      </c>
      <c r="B21" s="13" t="s">
        <v>24</v>
      </c>
      <c r="C21" s="13">
        <v>1</v>
      </c>
      <c r="D21" s="110"/>
      <c r="E21" s="49">
        <f t="shared" si="1"/>
        <v>0</v>
      </c>
      <c r="I21" t="e">
        <f>#REF!*C21</f>
        <v>#REF!</v>
      </c>
      <c r="K21" s="12" t="s">
        <v>53</v>
      </c>
      <c r="L21" s="75" t="s">
        <v>23</v>
      </c>
      <c r="M21" s="13">
        <v>4</v>
      </c>
      <c r="N21" s="15">
        <v>1618</v>
      </c>
      <c r="O21" s="43">
        <f t="shared" si="2"/>
        <v>6472</v>
      </c>
    </row>
    <row r="22" spans="1:15" x14ac:dyDescent="0.25">
      <c r="A22" s="12" t="s">
        <v>62</v>
      </c>
      <c r="B22" s="13" t="s">
        <v>38</v>
      </c>
      <c r="C22" s="13">
        <v>2</v>
      </c>
      <c r="D22" s="110"/>
      <c r="E22" s="49">
        <f t="shared" si="1"/>
        <v>0</v>
      </c>
      <c r="I22" t="e">
        <f>#REF!*C22</f>
        <v>#REF!</v>
      </c>
      <c r="K22" s="12" t="s">
        <v>62</v>
      </c>
      <c r="L22" s="75" t="s">
        <v>63</v>
      </c>
      <c r="M22" s="13">
        <v>0.33</v>
      </c>
      <c r="N22" s="15">
        <v>4780</v>
      </c>
      <c r="O22" s="43">
        <f t="shared" si="2"/>
        <v>1577.4</v>
      </c>
    </row>
    <row r="23" spans="1:15" x14ac:dyDescent="0.25">
      <c r="A23" s="12"/>
      <c r="B23" s="13"/>
      <c r="C23" s="13"/>
      <c r="D23" s="110"/>
      <c r="E23" s="49"/>
      <c r="K23" s="12" t="s">
        <v>64</v>
      </c>
      <c r="L23" s="76" t="s">
        <v>24</v>
      </c>
      <c r="M23" s="13">
        <v>4</v>
      </c>
      <c r="N23" s="15">
        <v>1000</v>
      </c>
      <c r="O23" s="15">
        <f t="shared" si="2"/>
        <v>4000</v>
      </c>
    </row>
    <row r="24" spans="1:15" x14ac:dyDescent="0.25">
      <c r="A24" s="12"/>
      <c r="B24" s="13"/>
      <c r="C24" s="13"/>
      <c r="D24" s="110"/>
      <c r="E24" s="49"/>
      <c r="K24" s="12" t="s">
        <v>64</v>
      </c>
      <c r="L24" s="76"/>
      <c r="M24" s="13"/>
      <c r="N24" s="15"/>
      <c r="O24" s="15">
        <f t="shared" si="2"/>
        <v>0</v>
      </c>
    </row>
    <row r="25" spans="1:15" ht="15.75" x14ac:dyDescent="0.25">
      <c r="A25" s="26" t="s">
        <v>15</v>
      </c>
      <c r="B25" s="25" t="s">
        <v>12</v>
      </c>
      <c r="C25" s="23"/>
      <c r="D25" s="111"/>
      <c r="E25" s="51">
        <f>SUM(E12:E24)</f>
        <v>0</v>
      </c>
      <c r="I25" s="51" t="e">
        <f>SUM(I12:I24)</f>
        <v>#REF!</v>
      </c>
      <c r="J25" s="78" t="e">
        <f>E25-I25</f>
        <v>#REF!</v>
      </c>
      <c r="K25" s="12"/>
      <c r="L25" s="13"/>
      <c r="M25" s="13"/>
      <c r="N25" s="15"/>
      <c r="O25" s="15">
        <f t="shared" si="2"/>
        <v>0</v>
      </c>
    </row>
    <row r="26" spans="1:15" x14ac:dyDescent="0.25">
      <c r="A26" s="3"/>
      <c r="K26" s="12" t="s">
        <v>2</v>
      </c>
      <c r="L26" s="13" t="s">
        <v>30</v>
      </c>
      <c r="M26" s="42">
        <v>0</v>
      </c>
      <c r="N26" s="15"/>
      <c r="O26" s="15" t="e">
        <f>0%*(#REF!+O10)</f>
        <v>#REF!</v>
      </c>
    </row>
    <row r="27" spans="1:15" ht="15.75" x14ac:dyDescent="0.25">
      <c r="A27" s="26" t="s">
        <v>76</v>
      </c>
      <c r="B27" s="25" t="s">
        <v>12</v>
      </c>
      <c r="C27" s="23"/>
      <c r="D27" s="52"/>
      <c r="E27" s="51">
        <f>E25+E9</f>
        <v>0</v>
      </c>
      <c r="K27" s="3"/>
    </row>
    <row r="28" spans="1:15" ht="15.75" x14ac:dyDescent="0.25">
      <c r="A28" s="37" t="s">
        <v>76</v>
      </c>
      <c r="B28" s="38" t="s">
        <v>22</v>
      </c>
      <c r="C28" s="39"/>
      <c r="D28" s="53"/>
      <c r="E28" s="54"/>
      <c r="K28" s="26" t="s">
        <v>31</v>
      </c>
      <c r="L28" s="25" t="s">
        <v>12</v>
      </c>
      <c r="M28" s="23"/>
      <c r="N28" s="24"/>
      <c r="O28" s="18" t="e">
        <f>O10+#REF!+O26</f>
        <v>#REF!</v>
      </c>
    </row>
    <row r="29" spans="1:15" ht="15.75" x14ac:dyDescent="0.25">
      <c r="A29" s="26"/>
      <c r="B29" s="27" t="s">
        <v>16</v>
      </c>
      <c r="C29" s="23"/>
      <c r="D29" s="52"/>
      <c r="E29" s="112"/>
      <c r="K29" s="37" t="s">
        <v>31</v>
      </c>
      <c r="L29" s="38" t="s">
        <v>22</v>
      </c>
      <c r="M29" s="39"/>
      <c r="N29" s="40"/>
      <c r="O29" s="41" t="e">
        <f>O28/12</f>
        <v>#REF!</v>
      </c>
    </row>
    <row r="30" spans="1:15" ht="15.75" x14ac:dyDescent="0.25">
      <c r="A30" s="28"/>
      <c r="B30" s="25" t="s">
        <v>5</v>
      </c>
      <c r="C30" s="22"/>
      <c r="D30" s="55"/>
      <c r="E30" s="56">
        <f>E27+E29</f>
        <v>0</v>
      </c>
      <c r="K30" s="26"/>
      <c r="L30" s="27" t="s">
        <v>16</v>
      </c>
      <c r="M30" s="23"/>
      <c r="N30" s="24"/>
      <c r="O30" s="18" t="e">
        <f>O28*0.25</f>
        <v>#REF!</v>
      </c>
    </row>
    <row r="31" spans="1:15" ht="16.5" thickBot="1" x14ac:dyDescent="0.3">
      <c r="K31" s="28"/>
      <c r="L31" s="25" t="s">
        <v>5</v>
      </c>
      <c r="M31" s="22"/>
      <c r="N31" s="29"/>
      <c r="O31" s="34" t="e">
        <f>O28+O30</f>
        <v>#REF!</v>
      </c>
    </row>
    <row r="32" spans="1:15" x14ac:dyDescent="0.25">
      <c r="A32" s="85" t="s">
        <v>43</v>
      </c>
      <c r="B32" s="86"/>
      <c r="C32" s="86"/>
      <c r="D32" s="86"/>
      <c r="E32" s="87"/>
    </row>
    <row r="33" spans="1:15" x14ac:dyDescent="0.25">
      <c r="B33" s="81" t="s">
        <v>78</v>
      </c>
      <c r="C33" s="82" t="s">
        <v>86</v>
      </c>
      <c r="D33" t="s">
        <v>89</v>
      </c>
      <c r="L33" s="35" t="s">
        <v>50</v>
      </c>
      <c r="M33" s="4" t="s">
        <v>18</v>
      </c>
      <c r="N33" s="36"/>
      <c r="O33" s="36"/>
    </row>
    <row r="34" spans="1:15" x14ac:dyDescent="0.25">
      <c r="B34" s="81" t="s">
        <v>79</v>
      </c>
      <c r="C34" s="84" t="s">
        <v>87</v>
      </c>
      <c r="D34" s="4"/>
    </row>
    <row r="35" spans="1:15" x14ac:dyDescent="0.25">
      <c r="B35" s="81" t="s">
        <v>80</v>
      </c>
      <c r="C35" s="84" t="s">
        <v>88</v>
      </c>
      <c r="D35" s="4"/>
    </row>
    <row r="36" spans="1:15" x14ac:dyDescent="0.25">
      <c r="B36" s="81" t="s">
        <v>81</v>
      </c>
      <c r="D36" s="83" t="s">
        <v>82</v>
      </c>
    </row>
    <row r="37" spans="1:15" x14ac:dyDescent="0.25">
      <c r="B37" s="81" t="s">
        <v>83</v>
      </c>
      <c r="D37" s="83" t="s">
        <v>84</v>
      </c>
    </row>
    <row r="38" spans="1:15" x14ac:dyDescent="0.25">
      <c r="B38" s="81" t="s">
        <v>85</v>
      </c>
      <c r="D38" s="83" t="s">
        <v>84</v>
      </c>
    </row>
    <row r="39" spans="1:15" x14ac:dyDescent="0.25">
      <c r="A39" s="57"/>
      <c r="B39" s="35"/>
      <c r="C39" s="58"/>
      <c r="D39" s="59"/>
      <c r="E39" s="59"/>
    </row>
    <row r="40" spans="1:15" ht="18.75" x14ac:dyDescent="0.3">
      <c r="A40" s="60"/>
      <c r="B40" s="61" t="s">
        <v>34</v>
      </c>
      <c r="C40" s="62"/>
      <c r="D40" s="45"/>
      <c r="E40" s="46"/>
    </row>
    <row r="41" spans="1:15" ht="34.5" customHeight="1" x14ac:dyDescent="0.25">
      <c r="A41" s="1"/>
      <c r="B41" s="2"/>
      <c r="C41" s="5"/>
      <c r="D41" s="47"/>
      <c r="E41" s="46" t="s">
        <v>67</v>
      </c>
    </row>
    <row r="42" spans="1:15" ht="15.75" thickBot="1" x14ac:dyDescent="0.3">
      <c r="A42"/>
    </row>
    <row r="43" spans="1:15" x14ac:dyDescent="0.25">
      <c r="A43" s="88" t="s">
        <v>35</v>
      </c>
      <c r="B43" s="89"/>
      <c r="C43" s="89"/>
      <c r="D43" s="89"/>
      <c r="E43" s="90"/>
    </row>
    <row r="44" spans="1:15" x14ac:dyDescent="0.25">
      <c r="A44" s="91"/>
      <c r="B44" s="92"/>
      <c r="C44" s="92"/>
      <c r="D44" s="92"/>
      <c r="E44" s="93"/>
    </row>
    <row r="45" spans="1:15" x14ac:dyDescent="0.25">
      <c r="A45" s="91"/>
      <c r="B45" s="92"/>
      <c r="C45" s="92"/>
      <c r="D45" s="92"/>
      <c r="E45" s="93"/>
    </row>
    <row r="46" spans="1:15" ht="15.75" thickBot="1" x14ac:dyDescent="0.3">
      <c r="A46" s="94"/>
      <c r="B46" s="95"/>
      <c r="C46" s="95"/>
      <c r="D46" s="95"/>
      <c r="E46" s="96"/>
    </row>
    <row r="48" spans="1:15" ht="30" x14ac:dyDescent="0.25">
      <c r="A48" s="63"/>
      <c r="B48" s="64" t="s">
        <v>36</v>
      </c>
      <c r="C48" s="65" t="s">
        <v>0</v>
      </c>
      <c r="D48" s="66"/>
      <c r="E48" s="67" t="s">
        <v>37</v>
      </c>
    </row>
    <row r="49" spans="1:5" ht="90" x14ac:dyDescent="0.25">
      <c r="A49" s="68">
        <v>1</v>
      </c>
      <c r="B49" s="69" t="s">
        <v>39</v>
      </c>
      <c r="C49" s="70">
        <v>1</v>
      </c>
      <c r="D49" s="49"/>
      <c r="E49" s="49">
        <f>C49*D49</f>
        <v>0</v>
      </c>
    </row>
    <row r="50" spans="1:5" ht="60" x14ac:dyDescent="0.25">
      <c r="A50" s="68">
        <v>2</v>
      </c>
      <c r="B50" s="69" t="s">
        <v>40</v>
      </c>
      <c r="C50" s="71">
        <v>1</v>
      </c>
      <c r="D50" s="49"/>
      <c r="E50" s="49">
        <f>C50*D50</f>
        <v>0</v>
      </c>
    </row>
    <row r="51" spans="1:5" ht="105" x14ac:dyDescent="0.25">
      <c r="A51" s="72">
        <v>3</v>
      </c>
      <c r="B51" s="69" t="s">
        <v>41</v>
      </c>
      <c r="C51" s="70"/>
      <c r="D51" s="97"/>
      <c r="E51" s="98"/>
    </row>
    <row r="53" spans="1:5" x14ac:dyDescent="0.25">
      <c r="B53" s="35" t="s">
        <v>77</v>
      </c>
      <c r="C53" s="4" t="s">
        <v>18</v>
      </c>
      <c r="D53" s="36"/>
      <c r="E53" s="36"/>
    </row>
  </sheetData>
  <sheetProtection algorithmName="SHA-512" hashValue="qUNR2zpWnujP41JO11yz7gDNKTuWYrPkWoUGBgVn8RrwHlaeyJz+xXaG7NhDCFqRJ6jbmzemcI1sKVL35ZVv+w==" saltValue="vGGzqx6+zEWKLquxVcAHCw==" spinCount="100000" sheet="1" objects="1" scenarios="1"/>
  <mergeCells count="15">
    <mergeCell ref="A32:E32"/>
    <mergeCell ref="A43:E46"/>
    <mergeCell ref="D51:E51"/>
    <mergeCell ref="M3:M4"/>
    <mergeCell ref="N3:O3"/>
    <mergeCell ref="A6:E6"/>
    <mergeCell ref="K6:O6"/>
    <mergeCell ref="A11:E11"/>
    <mergeCell ref="K12:O12"/>
    <mergeCell ref="A3:A4"/>
    <mergeCell ref="B3:B4"/>
    <mergeCell ref="C3:C4"/>
    <mergeCell ref="D3:E3"/>
    <mergeCell ref="K3:K4"/>
    <mergeCell ref="L3:L4"/>
  </mergeCells>
  <pageMargins left="0.7" right="0.7" top="0.75" bottom="0.75" header="0.3" footer="0.3"/>
  <pageSetup paperSize="9" scale="98" fitToHeight="0" orientation="portrait" r:id="rId1"/>
  <rowBreaks count="1" manualBreakCount="1">
    <brk id="39" max="6" man="1"/>
  </rowBreaks>
  <colBreaks count="1" manualBreakCount="1">
    <brk id="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56"/>
  <sheetViews>
    <sheetView topLeftCell="A15" zoomScale="110" zoomScaleNormal="110" workbookViewId="0">
      <selection activeCell="D15" sqref="D15"/>
    </sheetView>
  </sheetViews>
  <sheetFormatPr defaultRowHeight="15" x14ac:dyDescent="0.25"/>
  <cols>
    <col min="1" max="1" width="6.5703125" style="20" customWidth="1"/>
    <col min="2" max="2" width="52.28515625" customWidth="1"/>
    <col min="3" max="3" width="8.28515625" customWidth="1"/>
    <col min="4" max="4" width="9.85546875" customWidth="1"/>
    <col min="5" max="5" width="12.28515625" customWidth="1"/>
    <col min="7" max="7" width="12.28515625" customWidth="1"/>
    <col min="8" max="8" width="11.140625" customWidth="1"/>
    <col min="9" max="10" width="0" hidden="1" customWidth="1"/>
  </cols>
  <sheetData>
    <row r="1" spans="1:9" ht="18.75" x14ac:dyDescent="0.3">
      <c r="A1" s="30"/>
      <c r="B1" s="32" t="s">
        <v>17</v>
      </c>
      <c r="C1" s="44"/>
      <c r="D1" s="45"/>
      <c r="E1" s="46"/>
    </row>
    <row r="2" spans="1:9" ht="34.5" customHeight="1" thickBot="1" x14ac:dyDescent="0.3">
      <c r="A2" s="1"/>
      <c r="B2" s="2"/>
      <c r="C2" s="5"/>
      <c r="D2" s="45"/>
      <c r="E2" s="46" t="s">
        <v>71</v>
      </c>
    </row>
    <row r="3" spans="1:9" ht="15" customHeight="1" x14ac:dyDescent="0.25">
      <c r="A3" s="103" t="s">
        <v>7</v>
      </c>
      <c r="B3" s="105" t="s">
        <v>19</v>
      </c>
      <c r="C3" s="108" t="s">
        <v>0</v>
      </c>
      <c r="D3" s="107"/>
      <c r="E3" s="102"/>
    </row>
    <row r="4" spans="1:9" ht="45" x14ac:dyDescent="0.25">
      <c r="A4" s="104"/>
      <c r="B4" s="106"/>
      <c r="C4" s="109"/>
      <c r="D4" s="80" t="s">
        <v>10</v>
      </c>
      <c r="E4" s="31" t="s">
        <v>11</v>
      </c>
    </row>
    <row r="5" spans="1:9" ht="15.75" thickBot="1" x14ac:dyDescent="0.3">
      <c r="A5" s="6">
        <v>1</v>
      </c>
      <c r="B5" s="7">
        <v>2</v>
      </c>
      <c r="C5" s="8">
        <v>3</v>
      </c>
      <c r="D5" s="7">
        <v>4</v>
      </c>
      <c r="E5" s="9">
        <v>5</v>
      </c>
    </row>
    <row r="6" spans="1:9" ht="15" customHeight="1" x14ac:dyDescent="0.25">
      <c r="A6" s="85" t="s">
        <v>9</v>
      </c>
      <c r="B6" s="86"/>
      <c r="C6" s="86"/>
      <c r="D6" s="86"/>
      <c r="E6" s="87"/>
    </row>
    <row r="7" spans="1:9" ht="60" x14ac:dyDescent="0.25">
      <c r="A7" s="12" t="s">
        <v>2</v>
      </c>
      <c r="B7" s="13" t="s">
        <v>74</v>
      </c>
      <c r="C7" s="48">
        <v>50</v>
      </c>
      <c r="D7" s="110"/>
      <c r="E7" s="49">
        <f>C7*D7</f>
        <v>0</v>
      </c>
    </row>
    <row r="8" spans="1:9" ht="15.75" x14ac:dyDescent="0.25">
      <c r="A8" s="21"/>
      <c r="B8" s="22" t="s">
        <v>8</v>
      </c>
      <c r="C8" s="23"/>
      <c r="D8" s="111"/>
      <c r="E8" s="49">
        <f>C8*D8</f>
        <v>0</v>
      </c>
    </row>
    <row r="9" spans="1:9" ht="15.75" x14ac:dyDescent="0.25">
      <c r="A9" s="26" t="s">
        <v>14</v>
      </c>
      <c r="B9" s="25" t="s">
        <v>12</v>
      </c>
      <c r="C9" s="14">
        <v>7</v>
      </c>
      <c r="D9" s="110"/>
      <c r="E9" s="51">
        <f>C9*D9</f>
        <v>0</v>
      </c>
    </row>
    <row r="10" spans="1:9" ht="15.75" thickBot="1" x14ac:dyDescent="0.3">
      <c r="A10" s="19"/>
      <c r="B10" s="16"/>
      <c r="C10" s="16"/>
      <c r="D10" s="17"/>
      <c r="E10" s="17"/>
    </row>
    <row r="11" spans="1:9" x14ac:dyDescent="0.25">
      <c r="A11" s="85" t="s">
        <v>13</v>
      </c>
      <c r="B11" s="86"/>
      <c r="C11" s="86"/>
      <c r="D11" s="86"/>
      <c r="E11" s="87"/>
    </row>
    <row r="12" spans="1:9" ht="15" customHeight="1" x14ac:dyDescent="0.25">
      <c r="A12" s="12" t="s">
        <v>2</v>
      </c>
      <c r="B12" s="13" t="s">
        <v>68</v>
      </c>
      <c r="C12" s="79">
        <v>0.5</v>
      </c>
      <c r="D12" s="110"/>
      <c r="E12" s="49">
        <f>C12*D12</f>
        <v>0</v>
      </c>
      <c r="I12" t="e">
        <f>#REF!*C12</f>
        <v>#REF!</v>
      </c>
    </row>
    <row r="13" spans="1:9" x14ac:dyDescent="0.25">
      <c r="A13" s="12" t="s">
        <v>3</v>
      </c>
      <c r="B13" s="13" t="s">
        <v>66</v>
      </c>
      <c r="C13" s="79">
        <v>1</v>
      </c>
      <c r="D13" s="110"/>
      <c r="E13" s="49">
        <f t="shared" ref="E13:E23" si="0">C13*D13</f>
        <v>0</v>
      </c>
      <c r="I13" t="e">
        <f>#REF!*C13</f>
        <v>#REF!</v>
      </c>
    </row>
    <row r="14" spans="1:9" x14ac:dyDescent="0.25">
      <c r="A14" s="12" t="s">
        <v>4</v>
      </c>
      <c r="B14" s="13" t="s">
        <v>65</v>
      </c>
      <c r="C14" s="79">
        <v>1</v>
      </c>
      <c r="D14" s="110"/>
      <c r="E14" s="49">
        <f t="shared" si="0"/>
        <v>0</v>
      </c>
      <c r="I14" t="e">
        <f>#REF!*C14</f>
        <v>#REF!</v>
      </c>
    </row>
    <row r="15" spans="1:9" ht="45" x14ac:dyDescent="0.25">
      <c r="A15" s="12" t="s">
        <v>21</v>
      </c>
      <c r="B15" s="13" t="s">
        <v>6</v>
      </c>
      <c r="C15" s="79">
        <v>1</v>
      </c>
      <c r="D15" s="110"/>
      <c r="E15" s="49">
        <f t="shared" si="0"/>
        <v>0</v>
      </c>
      <c r="I15" t="e">
        <f>#REF!*C15</f>
        <v>#REF!</v>
      </c>
    </row>
    <row r="16" spans="1:9" ht="15.75" customHeight="1" x14ac:dyDescent="0.25">
      <c r="A16" s="12" t="s">
        <v>25</v>
      </c>
      <c r="B16" s="13" t="s">
        <v>46</v>
      </c>
      <c r="C16" s="79">
        <v>1</v>
      </c>
      <c r="D16" s="110"/>
      <c r="E16" s="49">
        <f t="shared" si="0"/>
        <v>0</v>
      </c>
      <c r="I16" t="e">
        <f>#REF!*C16</f>
        <v>#REF!</v>
      </c>
    </row>
    <row r="17" spans="1:10" x14ac:dyDescent="0.25">
      <c r="A17" s="12" t="s">
        <v>26</v>
      </c>
      <c r="B17" s="13" t="s">
        <v>59</v>
      </c>
      <c r="C17" s="79">
        <v>1</v>
      </c>
      <c r="D17" s="110"/>
      <c r="E17" s="49">
        <f t="shared" si="0"/>
        <v>0</v>
      </c>
      <c r="I17" t="e">
        <f>#REF!*C17</f>
        <v>#REF!</v>
      </c>
    </row>
    <row r="18" spans="1:10" ht="15" customHeight="1" x14ac:dyDescent="0.25">
      <c r="A18" s="12" t="s">
        <v>27</v>
      </c>
      <c r="B18" s="13" t="s">
        <v>60</v>
      </c>
      <c r="C18" s="79">
        <v>1</v>
      </c>
      <c r="D18" s="110"/>
      <c r="E18" s="49">
        <f t="shared" si="0"/>
        <v>0</v>
      </c>
      <c r="I18" t="e">
        <f>#REF!*C18</f>
        <v>#REF!</v>
      </c>
    </row>
    <row r="19" spans="1:10" x14ac:dyDescent="0.25">
      <c r="A19" s="12" t="s">
        <v>28</v>
      </c>
      <c r="B19" s="13" t="s">
        <v>63</v>
      </c>
      <c r="C19" s="79">
        <v>0.33</v>
      </c>
      <c r="D19" s="110"/>
      <c r="E19" s="49">
        <f t="shared" si="0"/>
        <v>0</v>
      </c>
      <c r="I19" t="e">
        <f>#REF!*C19</f>
        <v>#REF!</v>
      </c>
    </row>
    <row r="20" spans="1:10" ht="15" customHeight="1" x14ac:dyDescent="0.25">
      <c r="A20" s="12" t="s">
        <v>52</v>
      </c>
      <c r="B20" s="13" t="s">
        <v>32</v>
      </c>
      <c r="C20" s="79">
        <v>1</v>
      </c>
      <c r="D20" s="110"/>
      <c r="E20" s="49">
        <f t="shared" si="0"/>
        <v>0</v>
      </c>
      <c r="I20" t="e">
        <f>#REF!*C20</f>
        <v>#REF!</v>
      </c>
    </row>
    <row r="21" spans="1:10" x14ac:dyDescent="0.25">
      <c r="A21" s="12" t="s">
        <v>53</v>
      </c>
      <c r="B21" s="13" t="s">
        <v>33</v>
      </c>
      <c r="C21" s="79">
        <v>2</v>
      </c>
      <c r="D21" s="110"/>
      <c r="E21" s="49">
        <f t="shared" si="0"/>
        <v>0</v>
      </c>
      <c r="I21" t="e">
        <f>#REF!*C21</f>
        <v>#REF!</v>
      </c>
    </row>
    <row r="22" spans="1:10" x14ac:dyDescent="0.25">
      <c r="A22" s="12" t="s">
        <v>62</v>
      </c>
      <c r="B22" s="13" t="s">
        <v>24</v>
      </c>
      <c r="C22" s="79">
        <v>1</v>
      </c>
      <c r="D22" s="110"/>
      <c r="E22" s="49">
        <f t="shared" si="0"/>
        <v>0</v>
      </c>
      <c r="I22" t="e">
        <f>#REF!*C22</f>
        <v>#REF!</v>
      </c>
    </row>
    <row r="23" spans="1:10" x14ac:dyDescent="0.25">
      <c r="A23" s="12" t="s">
        <v>64</v>
      </c>
      <c r="B23" s="13" t="s">
        <v>38</v>
      </c>
      <c r="C23" s="79">
        <v>2</v>
      </c>
      <c r="D23" s="110"/>
      <c r="E23" s="49">
        <f t="shared" si="0"/>
        <v>0</v>
      </c>
      <c r="I23" t="e">
        <f>#REF!*C23</f>
        <v>#REF!</v>
      </c>
    </row>
    <row r="24" spans="1:10" x14ac:dyDescent="0.25">
      <c r="A24" s="12"/>
      <c r="B24" s="13"/>
      <c r="C24" s="79"/>
      <c r="D24" s="110"/>
      <c r="E24" s="49"/>
    </row>
    <row r="25" spans="1:10" ht="15.75" x14ac:dyDescent="0.25">
      <c r="A25" s="26" t="s">
        <v>15</v>
      </c>
      <c r="B25" s="25" t="s">
        <v>12</v>
      </c>
      <c r="C25" s="23"/>
      <c r="D25" s="111"/>
      <c r="E25" s="51">
        <f>SUM(E12:E24)</f>
        <v>0</v>
      </c>
      <c r="I25" s="51" t="e">
        <f>SUM(I12:I24)</f>
        <v>#REF!</v>
      </c>
      <c r="J25" s="78" t="e">
        <f>E25-I25</f>
        <v>#REF!</v>
      </c>
    </row>
    <row r="26" spans="1:10" x14ac:dyDescent="0.25">
      <c r="A26" s="3"/>
    </row>
    <row r="27" spans="1:10" ht="15.75" x14ac:dyDescent="0.25">
      <c r="A27" s="26" t="s">
        <v>76</v>
      </c>
      <c r="B27" s="25" t="s">
        <v>12</v>
      </c>
      <c r="C27" s="23"/>
      <c r="D27" s="52"/>
      <c r="E27" s="51">
        <f>E25+E9</f>
        <v>0</v>
      </c>
    </row>
    <row r="28" spans="1:10" x14ac:dyDescent="0.25">
      <c r="A28" s="37" t="s">
        <v>76</v>
      </c>
      <c r="B28" s="38" t="s">
        <v>22</v>
      </c>
      <c r="C28" s="39"/>
      <c r="D28" s="53"/>
      <c r="E28" s="54"/>
    </row>
    <row r="29" spans="1:10" ht="15.75" x14ac:dyDescent="0.25">
      <c r="A29" s="26"/>
      <c r="B29" s="27" t="s">
        <v>16</v>
      </c>
      <c r="C29" s="23"/>
      <c r="D29" s="52"/>
      <c r="E29" s="112"/>
    </row>
    <row r="30" spans="1:10" ht="15.75" x14ac:dyDescent="0.25">
      <c r="A30" s="28"/>
      <c r="B30" s="25" t="s">
        <v>5</v>
      </c>
      <c r="C30" s="22"/>
      <c r="D30" s="55"/>
      <c r="E30" s="56">
        <f>E27+E29</f>
        <v>0</v>
      </c>
    </row>
    <row r="31" spans="1:10" ht="15.75" thickBot="1" x14ac:dyDescent="0.3">
      <c r="E31" s="78"/>
    </row>
    <row r="32" spans="1:10" x14ac:dyDescent="0.25">
      <c r="A32" s="85" t="s">
        <v>43</v>
      </c>
      <c r="B32" s="86"/>
      <c r="C32" s="86"/>
      <c r="D32" s="86"/>
      <c r="E32" s="87"/>
    </row>
    <row r="33" spans="1:5" x14ac:dyDescent="0.25">
      <c r="B33" s="81" t="s">
        <v>78</v>
      </c>
      <c r="C33" s="82" t="s">
        <v>86</v>
      </c>
      <c r="D33" t="s">
        <v>91</v>
      </c>
    </row>
    <row r="34" spans="1:5" x14ac:dyDescent="0.25">
      <c r="B34" s="81" t="s">
        <v>79</v>
      </c>
      <c r="C34" s="84" t="s">
        <v>87</v>
      </c>
      <c r="D34" s="4"/>
    </row>
    <row r="35" spans="1:5" x14ac:dyDescent="0.25">
      <c r="B35" s="81" t="s">
        <v>80</v>
      </c>
      <c r="C35" s="84" t="s">
        <v>88</v>
      </c>
      <c r="D35" s="4"/>
    </row>
    <row r="36" spans="1:5" x14ac:dyDescent="0.25">
      <c r="B36" s="81" t="s">
        <v>81</v>
      </c>
      <c r="D36" s="83" t="s">
        <v>82</v>
      </c>
    </row>
    <row r="37" spans="1:5" x14ac:dyDescent="0.25">
      <c r="B37" s="81" t="s">
        <v>83</v>
      </c>
      <c r="D37" s="83" t="s">
        <v>84</v>
      </c>
    </row>
    <row r="38" spans="1:5" x14ac:dyDescent="0.25">
      <c r="B38" s="81" t="s">
        <v>85</v>
      </c>
      <c r="D38" s="83" t="s">
        <v>84</v>
      </c>
    </row>
    <row r="39" spans="1:5" x14ac:dyDescent="0.25">
      <c r="A39" s="57"/>
      <c r="B39" s="35"/>
      <c r="C39" s="58"/>
      <c r="D39" s="59"/>
      <c r="E39" s="59"/>
    </row>
    <row r="40" spans="1:5" ht="18.75" x14ac:dyDescent="0.3">
      <c r="A40" s="60"/>
      <c r="B40" s="61" t="s">
        <v>34</v>
      </c>
      <c r="C40" s="62"/>
      <c r="D40" s="45"/>
      <c r="E40" s="46"/>
    </row>
    <row r="41" spans="1:5" ht="34.5" customHeight="1" x14ac:dyDescent="0.25">
      <c r="A41" s="1"/>
      <c r="B41" s="2"/>
      <c r="C41" s="5"/>
      <c r="D41" s="47"/>
      <c r="E41" s="46" t="s">
        <v>71</v>
      </c>
    </row>
    <row r="42" spans="1:5" ht="15.75" thickBot="1" x14ac:dyDescent="0.3">
      <c r="A42"/>
    </row>
    <row r="43" spans="1:5" x14ac:dyDescent="0.25">
      <c r="A43" s="88" t="s">
        <v>35</v>
      </c>
      <c r="B43" s="89"/>
      <c r="C43" s="89"/>
      <c r="D43" s="89"/>
      <c r="E43" s="90"/>
    </row>
    <row r="44" spans="1:5" x14ac:dyDescent="0.25">
      <c r="A44" s="91"/>
      <c r="B44" s="92"/>
      <c r="C44" s="92"/>
      <c r="D44" s="92"/>
      <c r="E44" s="93"/>
    </row>
    <row r="45" spans="1:5" x14ac:dyDescent="0.25">
      <c r="A45" s="91"/>
      <c r="B45" s="92"/>
      <c r="C45" s="92"/>
      <c r="D45" s="92"/>
      <c r="E45" s="93"/>
    </row>
    <row r="46" spans="1:5" ht="15.75" thickBot="1" x14ac:dyDescent="0.3">
      <c r="A46" s="94"/>
      <c r="B46" s="95"/>
      <c r="C46" s="95"/>
      <c r="D46" s="95"/>
      <c r="E46" s="96"/>
    </row>
    <row r="48" spans="1:5" ht="30" x14ac:dyDescent="0.25">
      <c r="A48" s="63"/>
      <c r="B48" s="64" t="s">
        <v>36</v>
      </c>
      <c r="C48" s="65" t="s">
        <v>0</v>
      </c>
      <c r="D48" s="66"/>
      <c r="E48" s="67" t="s">
        <v>37</v>
      </c>
    </row>
    <row r="49" spans="1:5" ht="90" x14ac:dyDescent="0.25">
      <c r="A49" s="68">
        <v>1</v>
      </c>
      <c r="B49" s="69" t="s">
        <v>39</v>
      </c>
      <c r="C49" s="70">
        <v>1</v>
      </c>
      <c r="D49" s="110"/>
      <c r="E49" s="49">
        <f>C49*D49</f>
        <v>0</v>
      </c>
    </row>
    <row r="50" spans="1:5" ht="60" x14ac:dyDescent="0.25">
      <c r="A50" s="68">
        <v>2</v>
      </c>
      <c r="B50" s="69" t="s">
        <v>40</v>
      </c>
      <c r="C50" s="71">
        <v>1</v>
      </c>
      <c r="D50" s="110"/>
      <c r="E50" s="49">
        <f>C50*D50</f>
        <v>0</v>
      </c>
    </row>
    <row r="51" spans="1:5" ht="105" x14ac:dyDescent="0.25">
      <c r="A51" s="72">
        <v>3</v>
      </c>
      <c r="B51" s="69" t="s">
        <v>41</v>
      </c>
      <c r="C51" s="70"/>
      <c r="D51" s="113"/>
      <c r="E51" s="114"/>
    </row>
    <row r="53" spans="1:5" x14ac:dyDescent="0.25">
      <c r="B53" s="35" t="s">
        <v>77</v>
      </c>
      <c r="C53" s="4" t="s">
        <v>18</v>
      </c>
      <c r="D53" s="36"/>
      <c r="E53" s="36"/>
    </row>
    <row r="56" spans="1:5" x14ac:dyDescent="0.25">
      <c r="B56" t="s">
        <v>42</v>
      </c>
    </row>
  </sheetData>
  <sheetProtection algorithmName="SHA-512" hashValue="G8ujUDu7KMXzhsAYvlNZ+SbDA2THlwfTrZo+qY2nRGWk+xIwrvRx06cVEQgmKoQBDbSEb5KE02yMyEWg9ihQlg==" saltValue="CQnhSwN1bgiwbeW5H3Cxyg==" spinCount="100000" sheet="1" objects="1" scenarios="1"/>
  <mergeCells count="9">
    <mergeCell ref="A32:E32"/>
    <mergeCell ref="A43:E46"/>
    <mergeCell ref="D51:E51"/>
    <mergeCell ref="A3:A4"/>
    <mergeCell ref="B3:B4"/>
    <mergeCell ref="C3:C4"/>
    <mergeCell ref="D3:E3"/>
    <mergeCell ref="A6:E6"/>
    <mergeCell ref="A11:E11"/>
  </mergeCells>
  <pageMargins left="0.7" right="0.7" top="0.75" bottom="0.75" header="0.3" footer="0.3"/>
  <pageSetup paperSize="9" scale="98" fitToHeight="0" orientation="portrait" r:id="rId1"/>
  <rowBreaks count="1" manualBreakCount="1">
    <brk id="39" max="6" man="1"/>
  </rowBreaks>
  <colBreaks count="1" manualBreakCount="1">
    <brk id="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59"/>
  <sheetViews>
    <sheetView tabSelected="1" topLeftCell="A46" zoomScale="110" zoomScaleNormal="110" workbookViewId="0">
      <selection activeCell="D54" sqref="D54:E54"/>
    </sheetView>
  </sheetViews>
  <sheetFormatPr defaultRowHeight="15" x14ac:dyDescent="0.25"/>
  <cols>
    <col min="1" max="1" width="6.5703125" style="20" customWidth="1"/>
    <col min="2" max="2" width="52.28515625" customWidth="1"/>
    <col min="3" max="3" width="8.28515625" customWidth="1"/>
    <col min="4" max="4" width="9.85546875" customWidth="1"/>
    <col min="5" max="5" width="12.28515625" customWidth="1"/>
    <col min="7" max="7" width="12.42578125" customWidth="1"/>
    <col min="8" max="8" width="8.85546875" customWidth="1"/>
    <col min="9" max="10" width="0" hidden="1" customWidth="1"/>
  </cols>
  <sheetData>
    <row r="1" spans="1:9" ht="18.75" x14ac:dyDescent="0.3">
      <c r="A1" s="30"/>
      <c r="B1" s="32" t="s">
        <v>17</v>
      </c>
      <c r="C1" s="44"/>
      <c r="D1" s="45"/>
      <c r="E1" s="46"/>
    </row>
    <row r="2" spans="1:9" ht="34.5" customHeight="1" thickBot="1" x14ac:dyDescent="0.3">
      <c r="A2" s="1"/>
      <c r="B2" s="2"/>
      <c r="C2" s="5"/>
      <c r="D2" s="45"/>
      <c r="E2" s="46" t="s">
        <v>70</v>
      </c>
    </row>
    <row r="3" spans="1:9" ht="15" customHeight="1" x14ac:dyDescent="0.25">
      <c r="A3" s="103" t="s">
        <v>7</v>
      </c>
      <c r="B3" s="105" t="s">
        <v>19</v>
      </c>
      <c r="C3" s="108" t="s">
        <v>0</v>
      </c>
      <c r="D3" s="107"/>
      <c r="E3" s="102"/>
    </row>
    <row r="4" spans="1:9" ht="45" x14ac:dyDescent="0.25">
      <c r="A4" s="104"/>
      <c r="B4" s="106"/>
      <c r="C4" s="109"/>
      <c r="D4" s="80" t="s">
        <v>10</v>
      </c>
      <c r="E4" s="31" t="s">
        <v>11</v>
      </c>
    </row>
    <row r="5" spans="1:9" ht="15.75" thickBot="1" x14ac:dyDescent="0.3">
      <c r="A5" s="6">
        <v>1</v>
      </c>
      <c r="B5" s="7">
        <v>2</v>
      </c>
      <c r="C5" s="8">
        <v>3</v>
      </c>
      <c r="D5" s="7">
        <v>4</v>
      </c>
      <c r="E5" s="9">
        <v>5</v>
      </c>
    </row>
    <row r="6" spans="1:9" ht="15" customHeight="1" x14ac:dyDescent="0.25">
      <c r="A6" s="85" t="s">
        <v>9</v>
      </c>
      <c r="B6" s="86"/>
      <c r="C6" s="86"/>
      <c r="D6" s="86"/>
      <c r="E6" s="87"/>
    </row>
    <row r="7" spans="1:9" ht="60" x14ac:dyDescent="0.25">
      <c r="A7" s="12" t="s">
        <v>2</v>
      </c>
      <c r="B7" s="13" t="s">
        <v>75</v>
      </c>
      <c r="C7" s="48">
        <v>50</v>
      </c>
      <c r="D7" s="110"/>
      <c r="E7" s="49">
        <f>C7*D7</f>
        <v>0</v>
      </c>
    </row>
    <row r="8" spans="1:9" ht="15.75" x14ac:dyDescent="0.25">
      <c r="A8" s="21"/>
      <c r="B8" s="22" t="s">
        <v>8</v>
      </c>
      <c r="C8" s="23"/>
      <c r="D8" s="111"/>
      <c r="E8" s="49">
        <f>C8*D8</f>
        <v>0</v>
      </c>
    </row>
    <row r="9" spans="1:9" ht="15.75" x14ac:dyDescent="0.25">
      <c r="A9" s="26" t="s">
        <v>14</v>
      </c>
      <c r="B9" s="25" t="s">
        <v>12</v>
      </c>
      <c r="C9" s="14">
        <v>7</v>
      </c>
      <c r="D9" s="110"/>
      <c r="E9" s="51">
        <f>C9*D9</f>
        <v>0</v>
      </c>
    </row>
    <row r="10" spans="1:9" ht="15.75" thickBot="1" x14ac:dyDescent="0.3">
      <c r="A10" s="19"/>
      <c r="B10" s="16"/>
      <c r="C10" s="16"/>
      <c r="D10" s="17"/>
      <c r="E10" s="17"/>
    </row>
    <row r="11" spans="1:9" x14ac:dyDescent="0.25">
      <c r="A11" s="85" t="s">
        <v>13</v>
      </c>
      <c r="B11" s="86"/>
      <c r="C11" s="86"/>
      <c r="D11" s="86"/>
      <c r="E11" s="87"/>
    </row>
    <row r="12" spans="1:9" ht="15" customHeight="1" x14ac:dyDescent="0.25">
      <c r="A12" s="12" t="s">
        <v>2</v>
      </c>
      <c r="B12" s="13" t="s">
        <v>68</v>
      </c>
      <c r="C12" s="79">
        <v>0.5</v>
      </c>
      <c r="D12" s="110"/>
      <c r="E12" s="49">
        <f>C12*D12</f>
        <v>0</v>
      </c>
      <c r="I12" t="e">
        <f>#REF!*C12</f>
        <v>#REF!</v>
      </c>
    </row>
    <row r="13" spans="1:9" x14ac:dyDescent="0.25">
      <c r="A13" s="12" t="s">
        <v>3</v>
      </c>
      <c r="B13" s="13" t="s">
        <v>56</v>
      </c>
      <c r="C13" s="79">
        <v>1</v>
      </c>
      <c r="D13" s="110"/>
      <c r="E13" s="49">
        <f t="shared" ref="E13:E22" si="0">C13*D13</f>
        <v>0</v>
      </c>
      <c r="I13" t="e">
        <f>#REF!*C13</f>
        <v>#REF!</v>
      </c>
    </row>
    <row r="14" spans="1:9" x14ac:dyDescent="0.25">
      <c r="A14" s="12" t="s">
        <v>4</v>
      </c>
      <c r="B14" s="13" t="s">
        <v>65</v>
      </c>
      <c r="C14" s="79">
        <v>1</v>
      </c>
      <c r="D14" s="110"/>
      <c r="E14" s="49">
        <f t="shared" si="0"/>
        <v>0</v>
      </c>
      <c r="I14" t="e">
        <f>#REF!*C14</f>
        <v>#REF!</v>
      </c>
    </row>
    <row r="15" spans="1:9" ht="45" x14ac:dyDescent="0.25">
      <c r="A15" s="12" t="s">
        <v>21</v>
      </c>
      <c r="B15" s="13" t="s">
        <v>6</v>
      </c>
      <c r="C15" s="79">
        <v>1</v>
      </c>
      <c r="D15" s="110"/>
      <c r="E15" s="49">
        <f t="shared" si="0"/>
        <v>0</v>
      </c>
      <c r="I15" t="e">
        <f>#REF!*C15</f>
        <v>#REF!</v>
      </c>
    </row>
    <row r="16" spans="1:9" ht="15.75" customHeight="1" x14ac:dyDescent="0.25">
      <c r="A16" s="12" t="s">
        <v>25</v>
      </c>
      <c r="B16" s="13" t="s">
        <v>59</v>
      </c>
      <c r="C16" s="79">
        <v>1</v>
      </c>
      <c r="D16" s="110"/>
      <c r="E16" s="49">
        <f t="shared" si="0"/>
        <v>0</v>
      </c>
      <c r="I16" t="e">
        <f>#REF!*C16</f>
        <v>#REF!</v>
      </c>
    </row>
    <row r="17" spans="1:10" x14ac:dyDescent="0.25">
      <c r="A17" s="12" t="s">
        <v>26</v>
      </c>
      <c r="B17" s="13" t="s">
        <v>60</v>
      </c>
      <c r="C17" s="79">
        <v>1</v>
      </c>
      <c r="D17" s="110"/>
      <c r="E17" s="49">
        <f t="shared" si="0"/>
        <v>0</v>
      </c>
      <c r="I17" t="e">
        <f>#REF!*C17</f>
        <v>#REF!</v>
      </c>
    </row>
    <row r="18" spans="1:10" ht="15" customHeight="1" x14ac:dyDescent="0.25">
      <c r="A18" s="12" t="s">
        <v>27</v>
      </c>
      <c r="B18" s="13" t="s">
        <v>63</v>
      </c>
      <c r="C18" s="79">
        <v>0.33</v>
      </c>
      <c r="D18" s="110"/>
      <c r="E18" s="49">
        <f t="shared" si="0"/>
        <v>0</v>
      </c>
      <c r="I18" t="e">
        <f>#REF!*C18</f>
        <v>#REF!</v>
      </c>
    </row>
    <row r="19" spans="1:10" x14ac:dyDescent="0.25">
      <c r="A19" s="12" t="s">
        <v>28</v>
      </c>
      <c r="B19" s="13" t="s">
        <v>32</v>
      </c>
      <c r="C19" s="79">
        <v>1</v>
      </c>
      <c r="D19" s="110"/>
      <c r="E19" s="49">
        <f t="shared" si="0"/>
        <v>0</v>
      </c>
      <c r="I19" t="e">
        <f>#REF!*C19</f>
        <v>#REF!</v>
      </c>
    </row>
    <row r="20" spans="1:10" ht="15" customHeight="1" x14ac:dyDescent="0.25">
      <c r="A20" s="12" t="s">
        <v>52</v>
      </c>
      <c r="B20" s="13" t="s">
        <v>33</v>
      </c>
      <c r="C20" s="79">
        <v>1</v>
      </c>
      <c r="D20" s="110"/>
      <c r="E20" s="49">
        <f t="shared" si="0"/>
        <v>0</v>
      </c>
      <c r="I20" t="e">
        <f>#REF!*C20</f>
        <v>#REF!</v>
      </c>
    </row>
    <row r="21" spans="1:10" x14ac:dyDescent="0.25">
      <c r="A21" s="12" t="s">
        <v>53</v>
      </c>
      <c r="B21" s="13" t="s">
        <v>24</v>
      </c>
      <c r="C21" s="79">
        <v>1</v>
      </c>
      <c r="D21" s="110"/>
      <c r="E21" s="49">
        <f t="shared" si="0"/>
        <v>0</v>
      </c>
      <c r="I21" t="e">
        <f>#REF!*C21</f>
        <v>#REF!</v>
      </c>
    </row>
    <row r="22" spans="1:10" x14ac:dyDescent="0.25">
      <c r="A22" s="12" t="s">
        <v>62</v>
      </c>
      <c r="B22" s="13" t="s">
        <v>38</v>
      </c>
      <c r="C22" s="79">
        <v>2</v>
      </c>
      <c r="D22" s="110"/>
      <c r="E22" s="49">
        <f t="shared" si="0"/>
        <v>0</v>
      </c>
      <c r="I22" t="e">
        <f>#REF!*C22</f>
        <v>#REF!</v>
      </c>
    </row>
    <row r="23" spans="1:10" x14ac:dyDescent="0.25">
      <c r="A23" s="12"/>
      <c r="B23" s="13"/>
      <c r="C23" s="79"/>
      <c r="D23" s="110"/>
      <c r="E23" s="49"/>
    </row>
    <row r="24" spans="1:10" x14ac:dyDescent="0.25">
      <c r="A24" s="12"/>
      <c r="B24" s="13"/>
      <c r="C24" s="79"/>
      <c r="D24" s="110"/>
      <c r="E24" s="49"/>
    </row>
    <row r="25" spans="1:10" x14ac:dyDescent="0.25">
      <c r="A25" s="12"/>
      <c r="B25" s="13"/>
      <c r="C25" s="79"/>
      <c r="D25" s="110"/>
      <c r="E25" s="49"/>
    </row>
    <row r="26" spans="1:10" x14ac:dyDescent="0.25">
      <c r="A26" s="12"/>
      <c r="B26" s="13"/>
      <c r="C26" s="79"/>
      <c r="D26" s="110"/>
      <c r="E26" s="49"/>
    </row>
    <row r="27" spans="1:10" x14ac:dyDescent="0.25">
      <c r="A27" s="12"/>
      <c r="B27" s="13"/>
      <c r="C27" s="79"/>
      <c r="D27" s="110"/>
      <c r="E27" s="49"/>
    </row>
    <row r="28" spans="1:10" ht="15.75" x14ac:dyDescent="0.25">
      <c r="A28" s="26" t="s">
        <v>15</v>
      </c>
      <c r="B28" s="25" t="s">
        <v>12</v>
      </c>
      <c r="C28" s="23"/>
      <c r="D28" s="111"/>
      <c r="E28" s="51">
        <f>SUM(E12:E27)</f>
        <v>0</v>
      </c>
      <c r="I28" s="51" t="e">
        <f>SUM(I12:I27)</f>
        <v>#REF!</v>
      </c>
      <c r="J28" s="78" t="e">
        <f>E28-I28</f>
        <v>#REF!</v>
      </c>
    </row>
    <row r="29" spans="1:10" x14ac:dyDescent="0.25">
      <c r="A29" s="3"/>
    </row>
    <row r="30" spans="1:10" ht="15.75" x14ac:dyDescent="0.25">
      <c r="A30" s="26" t="s">
        <v>76</v>
      </c>
      <c r="B30" s="25" t="s">
        <v>12</v>
      </c>
      <c r="C30" s="23"/>
      <c r="D30" s="52"/>
      <c r="E30" s="51">
        <f>E28+E9</f>
        <v>0</v>
      </c>
    </row>
    <row r="31" spans="1:10" x14ac:dyDescent="0.25">
      <c r="A31" s="37" t="s">
        <v>76</v>
      </c>
      <c r="B31" s="38" t="s">
        <v>22</v>
      </c>
      <c r="C31" s="39"/>
      <c r="D31" s="53"/>
      <c r="E31" s="54"/>
    </row>
    <row r="32" spans="1:10" ht="15.75" x14ac:dyDescent="0.25">
      <c r="A32" s="26"/>
      <c r="B32" s="27" t="s">
        <v>16</v>
      </c>
      <c r="C32" s="23"/>
      <c r="D32" s="52"/>
      <c r="E32" s="112"/>
    </row>
    <row r="33" spans="1:5" ht="15.75" x14ac:dyDescent="0.25">
      <c r="A33" s="28"/>
      <c r="B33" s="25" t="s">
        <v>5</v>
      </c>
      <c r="C33" s="22"/>
      <c r="D33" s="55"/>
      <c r="E33" s="56">
        <f>SUM(E32+E30)</f>
        <v>0</v>
      </c>
    </row>
    <row r="34" spans="1:5" ht="15.75" thickBot="1" x14ac:dyDescent="0.3"/>
    <row r="35" spans="1:5" x14ac:dyDescent="0.25">
      <c r="A35" s="85" t="s">
        <v>43</v>
      </c>
      <c r="B35" s="86"/>
      <c r="C35" s="86"/>
      <c r="D35" s="86"/>
      <c r="E35" s="87"/>
    </row>
    <row r="36" spans="1:5" x14ac:dyDescent="0.25">
      <c r="B36" s="81" t="s">
        <v>78</v>
      </c>
      <c r="C36" s="82" t="s">
        <v>86</v>
      </c>
    </row>
    <row r="37" spans="1:5" x14ac:dyDescent="0.25">
      <c r="B37" s="81" t="s">
        <v>79</v>
      </c>
      <c r="C37" s="84" t="s">
        <v>87</v>
      </c>
      <c r="D37" s="4"/>
    </row>
    <row r="38" spans="1:5" x14ac:dyDescent="0.25">
      <c r="B38" s="81" t="s">
        <v>80</v>
      </c>
      <c r="C38" s="84" t="s">
        <v>88</v>
      </c>
      <c r="D38" s="4"/>
    </row>
    <row r="39" spans="1:5" x14ac:dyDescent="0.25">
      <c r="B39" s="81" t="s">
        <v>81</v>
      </c>
      <c r="D39" s="83" t="s">
        <v>82</v>
      </c>
      <c r="E39" s="4"/>
    </row>
    <row r="40" spans="1:5" x14ac:dyDescent="0.25">
      <c r="B40" s="81" t="s">
        <v>83</v>
      </c>
      <c r="D40" s="83" t="s">
        <v>84</v>
      </c>
      <c r="E40" s="4"/>
    </row>
    <row r="41" spans="1:5" x14ac:dyDescent="0.25">
      <c r="B41" s="81" t="s">
        <v>85</v>
      </c>
      <c r="D41" s="83" t="s">
        <v>84</v>
      </c>
      <c r="E41" s="4"/>
    </row>
    <row r="42" spans="1:5" x14ac:dyDescent="0.25">
      <c r="A42" s="57"/>
      <c r="B42" s="35"/>
      <c r="C42" s="58"/>
      <c r="D42" s="59"/>
      <c r="E42" s="59"/>
    </row>
    <row r="43" spans="1:5" ht="18.75" x14ac:dyDescent="0.3">
      <c r="A43" s="60"/>
      <c r="B43" s="61" t="s">
        <v>34</v>
      </c>
      <c r="C43" s="62"/>
      <c r="D43" s="45"/>
      <c r="E43" s="46"/>
    </row>
    <row r="44" spans="1:5" ht="34.5" customHeight="1" x14ac:dyDescent="0.25">
      <c r="A44" s="1"/>
      <c r="B44" s="2"/>
      <c r="C44" s="5"/>
      <c r="D44" s="47"/>
      <c r="E44" s="46" t="s">
        <v>70</v>
      </c>
    </row>
    <row r="45" spans="1:5" ht="15.75" thickBot="1" x14ac:dyDescent="0.3">
      <c r="A45"/>
    </row>
    <row r="46" spans="1:5" x14ac:dyDescent="0.25">
      <c r="A46" s="88" t="s">
        <v>35</v>
      </c>
      <c r="B46" s="89"/>
      <c r="C46" s="89"/>
      <c r="D46" s="89"/>
      <c r="E46" s="90"/>
    </row>
    <row r="47" spans="1:5" x14ac:dyDescent="0.25">
      <c r="A47" s="91"/>
      <c r="B47" s="92"/>
      <c r="C47" s="92"/>
      <c r="D47" s="92"/>
      <c r="E47" s="93"/>
    </row>
    <row r="48" spans="1:5" x14ac:dyDescent="0.25">
      <c r="A48" s="91"/>
      <c r="B48" s="92"/>
      <c r="C48" s="92"/>
      <c r="D48" s="92"/>
      <c r="E48" s="93"/>
    </row>
    <row r="49" spans="1:5" ht="15.75" thickBot="1" x14ac:dyDescent="0.3">
      <c r="A49" s="94"/>
      <c r="B49" s="95"/>
      <c r="C49" s="95"/>
      <c r="D49" s="95"/>
      <c r="E49" s="96"/>
    </row>
    <row r="51" spans="1:5" ht="30" x14ac:dyDescent="0.25">
      <c r="A51" s="63"/>
      <c r="B51" s="64" t="s">
        <v>36</v>
      </c>
      <c r="C51" s="65" t="s">
        <v>0</v>
      </c>
      <c r="D51" s="66"/>
      <c r="E51" s="67" t="s">
        <v>37</v>
      </c>
    </row>
    <row r="52" spans="1:5" ht="90" x14ac:dyDescent="0.25">
      <c r="A52" s="68">
        <v>1</v>
      </c>
      <c r="B52" s="69" t="s">
        <v>39</v>
      </c>
      <c r="C52" s="70">
        <v>1</v>
      </c>
      <c r="D52" s="110"/>
      <c r="E52" s="49">
        <f>C52*D52</f>
        <v>0</v>
      </c>
    </row>
    <row r="53" spans="1:5" ht="60" x14ac:dyDescent="0.25">
      <c r="A53" s="68">
        <v>2</v>
      </c>
      <c r="B53" s="69" t="s">
        <v>40</v>
      </c>
      <c r="C53" s="71">
        <v>1</v>
      </c>
      <c r="D53" s="110"/>
      <c r="E53" s="49">
        <f>C53*D53</f>
        <v>0</v>
      </c>
    </row>
    <row r="54" spans="1:5" ht="105" x14ac:dyDescent="0.25">
      <c r="A54" s="72">
        <v>3</v>
      </c>
      <c r="B54" s="69" t="s">
        <v>41</v>
      </c>
      <c r="C54" s="70">
        <v>1</v>
      </c>
      <c r="D54" s="113"/>
      <c r="E54" s="114"/>
    </row>
    <row r="56" spans="1:5" x14ac:dyDescent="0.25">
      <c r="B56" s="35" t="s">
        <v>77</v>
      </c>
      <c r="C56" s="4" t="s">
        <v>18</v>
      </c>
      <c r="D56" s="36"/>
      <c r="E56" s="36"/>
    </row>
    <row r="59" spans="1:5" x14ac:dyDescent="0.25">
      <c r="B59" t="s">
        <v>42</v>
      </c>
    </row>
  </sheetData>
  <sheetProtection algorithmName="SHA-512" hashValue="2v5HdDWe8F/rgNpptQ1R3q+1kWTYd2OUEUPyt3NX629+HrCGTmanD8YywGpzgGMDn2N9Maw2KctsIQMC+KEDCA==" saltValue="yqbmkyYEx0PeWjloMoTboA==" spinCount="100000" sheet="1" objects="1" scenarios="1"/>
  <mergeCells count="9">
    <mergeCell ref="A35:E35"/>
    <mergeCell ref="A46:E49"/>
    <mergeCell ref="D54:E54"/>
    <mergeCell ref="A3:A4"/>
    <mergeCell ref="B3:B4"/>
    <mergeCell ref="C3:C4"/>
    <mergeCell ref="D3:E3"/>
    <mergeCell ref="A6:E6"/>
    <mergeCell ref="A11:E11"/>
  </mergeCells>
  <pageMargins left="0.7" right="0.7" top="0.75" bottom="0.75" header="0.3" footer="0.3"/>
  <pageSetup paperSize="9" scale="90" orientation="portrait" r:id="rId1"/>
  <rowBreaks count="1" manualBreakCount="1">
    <brk id="42" max="6" man="1"/>
  </rowBreaks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Filodrammatica</vt:lpstr>
      <vt:lpstr>Riva 10</vt:lpstr>
      <vt:lpstr>Splitska 2</vt:lpstr>
      <vt:lpstr>Ciottina 19</vt:lpstr>
      <vt:lpstr>'Ciottina 19'!Print_Area</vt:lpstr>
      <vt:lpstr>Filodrammatica!Print_Area</vt:lpstr>
      <vt:lpstr>'Riva 10'!Print_Area</vt:lpstr>
      <vt:lpstr>'Splitska 2'!Print_Area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Damir Neznanović</dc:creator>
  <cp:lastModifiedBy>Alic_Dolores</cp:lastModifiedBy>
  <cp:lastPrinted>2019-11-18T09:20:58Z</cp:lastPrinted>
  <dcterms:created xsi:type="dcterms:W3CDTF">2016-08-29T11:39:25Z</dcterms:created>
  <dcterms:modified xsi:type="dcterms:W3CDTF">2019-11-18T11:53:36Z</dcterms:modified>
</cp:coreProperties>
</file>