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c_ivica\Desktop\Gradsko vijeće\"/>
    </mc:Choice>
  </mc:AlternateContent>
  <bookViews>
    <workbookView xWindow="0" yWindow="0" windowWidth="28800" windowHeight="12435"/>
  </bookViews>
  <sheets>
    <sheet name="PLAN NABAVE 2020" sheetId="1" r:id="rId1"/>
  </sheets>
  <definedNames>
    <definedName name="_xlnm.Print_Area" localSheetId="0">'PLAN NABAVE 2020'!$A$1:$J$508</definedName>
    <definedName name="_xlnm.Print_Titles" localSheetId="0">'PLAN NABAVE 2020'!$5:$6</definedName>
  </definedNames>
  <calcPr calcId="162913" fullCalcOnLoad="1"/>
</workbook>
</file>

<file path=xl/calcChain.xml><?xml version="1.0" encoding="utf-8"?>
<calcChain xmlns="http://schemas.openxmlformats.org/spreadsheetml/2006/main">
  <c r="E60" i="1" l="1"/>
  <c r="D60" i="1"/>
  <c r="E51" i="1"/>
  <c r="D51" i="1"/>
  <c r="E373" i="1"/>
  <c r="D373" i="1"/>
  <c r="E127" i="1"/>
  <c r="E203" i="1" s="1"/>
  <c r="D127" i="1"/>
  <c r="D203" i="1" s="1"/>
  <c r="E197" i="1"/>
  <c r="D197" i="1"/>
  <c r="E473" i="1"/>
  <c r="D473" i="1"/>
  <c r="D440" i="1"/>
  <c r="E440" i="1"/>
  <c r="E258" i="1"/>
  <c r="D258" i="1"/>
  <c r="D214" i="1"/>
  <c r="D252" i="1"/>
  <c r="E214" i="1"/>
  <c r="E252" i="1"/>
  <c r="E79" i="1"/>
  <c r="D79" i="1"/>
  <c r="E50" i="1"/>
  <c r="D50" i="1"/>
  <c r="D275" i="1"/>
  <c r="E275" i="1"/>
  <c r="E71" i="1"/>
  <c r="D71" i="1"/>
  <c r="E402" i="1"/>
  <c r="D402" i="1"/>
  <c r="E300" i="1"/>
  <c r="E317" i="1" s="1"/>
  <c r="E319" i="1" s="1"/>
  <c r="D300" i="1"/>
  <c r="D317" i="1" s="1"/>
  <c r="D319" i="1" s="1"/>
  <c r="E326" i="1"/>
  <c r="E332" i="1" s="1"/>
  <c r="D326" i="1"/>
  <c r="D332" i="1" s="1"/>
  <c r="E323" i="1"/>
  <c r="D323" i="1"/>
  <c r="E201" i="1"/>
  <c r="D201" i="1"/>
  <c r="E34" i="1"/>
  <c r="D34" i="1"/>
  <c r="E29" i="1"/>
  <c r="D29" i="1"/>
  <c r="E20" i="1"/>
  <c r="E66" i="1" s="1"/>
  <c r="E80" i="1" s="1"/>
  <c r="E474" i="1" s="1"/>
  <c r="D20" i="1"/>
  <c r="D66" i="1" s="1"/>
  <c r="D80" i="1" s="1"/>
  <c r="D474" i="1" s="1"/>
</calcChain>
</file>

<file path=xl/sharedStrings.xml><?xml version="1.0" encoding="utf-8"?>
<sst xmlns="http://schemas.openxmlformats.org/spreadsheetml/2006/main" count="2532" uniqueCount="1027">
  <si>
    <t>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</si>
  <si>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</si>
  <si>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</si>
  <si>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</si>
  <si>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</si>
  <si>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</si>
  <si>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grupe?</t>
  </si>
  <si>
    <t xml:space="preserve">Ugovor / 
okvirni sporazum </t>
  </si>
  <si>
    <t>Planirani početak postupka</t>
  </si>
  <si>
    <t xml:space="preserve">Planirano trajanje ugovora / okvirnog sporazuma </t>
  </si>
  <si>
    <t>1</t>
  </si>
  <si>
    <t>Odjel za razvoj, urbanizam, ekologiju i gospodarenje zemljištem</t>
  </si>
  <si>
    <t>Direkcija za razvoj, urbanizam i ekologiju</t>
  </si>
  <si>
    <t>01-01-01/2020</t>
  </si>
  <si>
    <t>Izmjene i dopune DPU dijela naselja Srdoči</t>
  </si>
  <si>
    <t>71410000-5</t>
  </si>
  <si>
    <t>JEDNOSTAVNA NABAVA</t>
  </si>
  <si>
    <t>NE</t>
  </si>
  <si>
    <t>Ugovor</t>
  </si>
  <si>
    <t>I.</t>
  </si>
  <si>
    <t>01.03.2020 - 31.10.2020</t>
  </si>
  <si>
    <t>01-01-02/2020</t>
  </si>
  <si>
    <t>Projektno-tehnička dokumentacija za uređenje Interpretacijskog centra prirodne baštine Primorsko-goranske županije i Zametske pećine</t>
  </si>
  <si>
    <t>71320000-7</t>
  </si>
  <si>
    <t>OTVORENI MV</t>
  </si>
  <si>
    <t>DA</t>
  </si>
  <si>
    <t>X.</t>
  </si>
  <si>
    <t>01.12.2020 - 31.03.2021</t>
  </si>
  <si>
    <t>Grupa I. Nabava usluge izrade izvedbenog projekta Interpretacijskog centra prirodne baštine PGŽ i projektantskog nazora</t>
  </si>
  <si>
    <t>Grupa II. Nabava usluge izrade izvedbenog projekta multimedijskih interpretacijskih točaka s radioničkim nacrtima i projektantskog nadzora</t>
  </si>
  <si>
    <t>Grupa III. Nabava usluge izrade idejnog rješenja elektroinstalacijskog stupa u Zametskoj pećini</t>
  </si>
  <si>
    <t>Grupa IV. Nabava usluge izrade izvedbenog projekta unutarnjeg uređenja Zametske pećine s nadzorom</t>
  </si>
  <si>
    <t>01-01-03/2020</t>
  </si>
  <si>
    <t>Sustav za praćenje broja posjetitelja s montažom sustava videonadzora u IC-u prirodne baštine PGŽ: Grupa II. Sustav videonadzora u IC-u prirodne baštine PGŽ s montažom (zajednička nabava koju provodi PGŽ)</t>
  </si>
  <si>
    <t>38300000-8</t>
  </si>
  <si>
    <t>01.01.2021 - 30.06.2021</t>
  </si>
  <si>
    <t>01-01-04/2020</t>
  </si>
  <si>
    <t>Radovi na uređenju interpretacijskog centra prirodne baštine PGŽ</t>
  </si>
  <si>
    <t>45211360-0</t>
  </si>
  <si>
    <t>XI.</t>
  </si>
  <si>
    <t>01.02.2021 - 31.12.2021</t>
  </si>
  <si>
    <t>Grupa I. Radovi uređenja IC</t>
  </si>
  <si>
    <t>Grupa II. Stručni nadzor</t>
  </si>
  <si>
    <t xml:space="preserve">71247000-1 </t>
  </si>
  <si>
    <t>01-01-05/2020</t>
  </si>
  <si>
    <t>Uređenje unutrašnjosti Zametske pećine za posjećivanje</t>
  </si>
  <si>
    <t xml:space="preserve">45262600-7 </t>
  </si>
  <si>
    <t>01.02.2021 - 31.07.2021</t>
  </si>
  <si>
    <t>Grupa I. Radovi uređenja podzemnog dijela Zametske pećine</t>
  </si>
  <si>
    <t>71520000-9</t>
  </si>
  <si>
    <t>01-01-06/2020</t>
  </si>
  <si>
    <t>Interaktivni multimedijalni interpretacijski uređaj - IC PGŽ</t>
  </si>
  <si>
    <t>31000000-6</t>
  </si>
  <si>
    <t>01.12.2020 - 30.05.2021</t>
  </si>
  <si>
    <t>01-01-07/2020</t>
  </si>
  <si>
    <t>Usluge izrade multimedijalnih aplikacija (zajednička nabava Grad Rijeka i PGŽ)</t>
  </si>
  <si>
    <t>72212000-4</t>
  </si>
  <si>
    <t xml:space="preserve">Grupa I. Izrada mobilne aplikacije </t>
  </si>
  <si>
    <t>Grupa II. Izrada multimedijalne aplikacije za touchscreen uređaje</t>
  </si>
  <si>
    <t xml:space="preserve">Grupa III. Izrada web stranice projekta </t>
  </si>
  <si>
    <t>Grupa IV. Izrada kratkih dokumentarnih filmova za interpretaciju</t>
  </si>
  <si>
    <t>01-01-08/2020</t>
  </si>
  <si>
    <t>Usluge promocije i vidljivosti projekta IC PGŽ</t>
  </si>
  <si>
    <t>39294100-0</t>
  </si>
  <si>
    <t>02.01.2021 - 31.10.2021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</si>
  <si>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</si>
  <si>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</si>
  <si>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</si>
  <si>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</si>
  <si>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01-01-09/2020</t>
  </si>
  <si>
    <t>Samostalne interpretacijske točke s montažom: Grupa I. Samostalne interpretacijske točke s montažom u Rijeci (zajednička nabava koju provodi PGŽ)</t>
  </si>
  <si>
    <t>XII.</t>
  </si>
  <si>
    <t>01.03.2021 - 31.10.2021</t>
  </si>
  <si>
    <t>01-01-10/2020</t>
  </si>
  <si>
    <t>Plan održive urbane mobilnosti</t>
  </si>
  <si>
    <t>90712100-2</t>
  </si>
  <si>
    <t>III.</t>
  </si>
  <si>
    <t>01.05.2020 - 30.11.2020</t>
  </si>
  <si>
    <t>01-01-11/2020</t>
  </si>
  <si>
    <t>Izvedbeni projekt građevine kluba na boćalištu Gornja Vežica</t>
  </si>
  <si>
    <t>01.05.2020 - 31.07.2020</t>
  </si>
  <si>
    <t>01-01-12/2020</t>
  </si>
  <si>
    <t>Izvedbeni projekt rekonstrukcije Mlikaričinog puta</t>
  </si>
  <si>
    <t>01-01-13/2020</t>
  </si>
  <si>
    <t>Natječaj za sekundarno gradsko središte Rujevica</t>
  </si>
  <si>
    <t>71230000-9</t>
  </si>
  <si>
    <t>01.02.2020 - 30.06.2020</t>
  </si>
  <si>
    <t>01-01-14/2020</t>
  </si>
  <si>
    <t>Glavni i izvedbeni projekt uređenja Trga Grivica</t>
  </si>
  <si>
    <t>Direkcija za razvoj, urbanizam i ekologiju:</t>
  </si>
  <si>
    <t>Direkcija za gospodarenje zemljištem</t>
  </si>
  <si>
    <t>01-02-01/2020</t>
  </si>
  <si>
    <t>Rušenje objekta na lokaciji Kalafati</t>
  </si>
  <si>
    <t>45111000-8</t>
  </si>
  <si>
    <t>15.01.2020 - 28.02.2020</t>
  </si>
  <si>
    <t>Direkcija za gospodarenje zemljištem:</t>
  </si>
  <si>
    <t>Direkcija za provedbu integriranih teritorijalnih ulaganja (ITU)</t>
  </si>
  <si>
    <t>01-03-01/2020</t>
  </si>
  <si>
    <t>Nabava avio karata i smještaja za inozemna putovanja za 2020. godinu</t>
  </si>
  <si>
    <t>63516000-9</t>
  </si>
  <si>
    <t>01.02.2020 - 31.12.2020</t>
  </si>
  <si>
    <t>01-03-02/2020</t>
  </si>
  <si>
    <t>Usluga vanjskog stručnjaka za identifikaciju i ocjenu zrelosti baze projekata za provedbu putem ITU mehanizma za sljedeće programsko razdoblje</t>
  </si>
  <si>
    <t>85312300-2</t>
  </si>
  <si>
    <t>Direkcija za provedbu integriranih teritorijalnih ulaganja (ITU):</t>
  </si>
  <si>
    <t>Odjel za razvoj, urbanizam, ekologiju i gospodarenje zemljištem:</t>
  </si>
  <si>
    <t>Odjel za komunalni sustav</t>
  </si>
  <si>
    <t>Direkcija plana, razvoja i gradnje</t>
  </si>
  <si>
    <t>02-01-01/2020</t>
  </si>
  <si>
    <t>Uređenje šetnice ispod TN Costabella -građenje</t>
  </si>
  <si>
    <t>45233120-6</t>
  </si>
  <si>
    <t>03.02.2020 - 01.06.2020</t>
  </si>
  <si>
    <t>02-01-02/2020</t>
  </si>
  <si>
    <t>Uređenje šetnice ispod TN Costabella- usluge nadzora</t>
  </si>
  <si>
    <t>71521000-6</t>
  </si>
  <si>
    <t>02-01-03/2020</t>
  </si>
  <si>
    <t>Izgradnja općih polja - obnova izvedbenih projekata</t>
  </si>
  <si>
    <t>10.02.2020 - 28.02.2020</t>
  </si>
  <si>
    <t>02-01-04/2020</t>
  </si>
  <si>
    <t>Pristup poslovno-stambenom kompleksu Krnjevo -  geodetske usluge za gradnju ulice planske oznake U1 sa pratećom infrastrukturom (zajednička nabava: Grad Rijeka, VIK, Energo, HEP)</t>
  </si>
  <si>
    <t>71355000-1</t>
  </si>
  <si>
    <t>15.02.2020 - 01.08.2021</t>
  </si>
  <si>
    <t>02-01-05/2020</t>
  </si>
  <si>
    <t>Izgradnja kolno pristupnog priključka na Istarsku ulicu (D8) - usluga nadzora (zajednička nabava: Grad Rijeka, VIK, HEP)</t>
  </si>
  <si>
    <t>15.02.2020 - 31.12.2020</t>
  </si>
  <si>
    <t>02-01-06/2020</t>
  </si>
  <si>
    <t>Izgradnja kolno pristupnog priključka na Istarsku ulicu (D8) - geodetske usluge (zajednička nabava: Grad Rijeka, VIK, HEP)</t>
  </si>
  <si>
    <t>02-01-07/2020</t>
  </si>
  <si>
    <t>Uređenje javnih površina i pripadajuće infrastrukture unutar kompleksa Rikard Benčić-Sifonski prolaz i spoj oborinske i fekalne odvodnje na postojeće cjevovode - usluga tehničkog projektiranja strojarskih instalacija</t>
  </si>
  <si>
    <t>03.02.2020 - 28.02.2020</t>
  </si>
  <si>
    <t>02-01-08/2020</t>
  </si>
  <si>
    <t>Rekonstrukcija raskrižja Ulice Dražice i Ulice Tina Ujevića - usluga projektiranja rekonstrukcije križanja planske oznake GUV-b</t>
  </si>
  <si>
    <t>II.</t>
  </si>
  <si>
    <t>01.04.2020 - 01.04.2021</t>
  </si>
  <si>
    <t>02-01-09/2020</t>
  </si>
  <si>
    <t>Rekonstrukcija Ulice Mate Lovraka - usluge projektiranja</t>
  </si>
  <si>
    <t>01.04.2020 - 31.12.2020</t>
  </si>
  <si>
    <t>02-01-10/2020</t>
  </si>
  <si>
    <t>Pristupna cesta na lokaciji Zapadni Zamet - usluge projektiranja</t>
  </si>
  <si>
    <t>02-01-11/2020</t>
  </si>
  <si>
    <t>02-01-12/2020</t>
  </si>
  <si>
    <t>Labinska ulica pristup RIO - usluge projektiranja</t>
  </si>
  <si>
    <t>02-01-13/2020</t>
  </si>
  <si>
    <t>Izgradnja općih polja - građenje</t>
  </si>
  <si>
    <t>01.05.2020 - 30.09.2020</t>
  </si>
  <si>
    <t>02-01-14/2020</t>
  </si>
  <si>
    <t>Izgradnja općih polja - usluga nadzora i koordinatora zaštite na radu</t>
  </si>
  <si>
    <t>IV.</t>
  </si>
  <si>
    <t>01.05.2020 - 30.10.2020</t>
  </si>
  <si>
    <t>02-01-15/2020</t>
  </si>
  <si>
    <t>Izgradnja općih polja - geodetske usluge</t>
  </si>
  <si>
    <t>02-01-16/2020</t>
  </si>
  <si>
    <t>Izgradnja sortirnice na lokaciji Mihačeva draga - EU - građenje</t>
  </si>
  <si>
    <t>45213270-6</t>
  </si>
  <si>
    <t>01.06.2020 - 31.12.2021</t>
  </si>
  <si>
    <t>02-01-17/2020</t>
  </si>
  <si>
    <t>Izgradnja sortirnice na lokaciji Mihačeva draga - EU - usluge nadzora</t>
  </si>
  <si>
    <t>02-01-18/2020</t>
  </si>
  <si>
    <t>Izgradnja sortirnice na lokaciji Mihačeva draga - EU - usluge vođenja projekta</t>
  </si>
  <si>
    <t>71541000-2</t>
  </si>
  <si>
    <t>02-01-19/2020</t>
  </si>
  <si>
    <t>Izgradnja sortirnice na lokaciji Mihačeva draga - EU - usluge vidljivosti projekta</t>
  </si>
  <si>
    <t>79342200-5</t>
  </si>
  <si>
    <t>V.</t>
  </si>
  <si>
    <t>02-01-20/2020</t>
  </si>
  <si>
    <t>Izgradnja sabirne ulice SU XI (čvor Pilepići) - I. faza  - građenje (zajednička nabava: Grad Rijeka, VIK, Energo, HEP)</t>
  </si>
  <si>
    <t>VII.</t>
  </si>
  <si>
    <t>01.09.2020 - 01.05.2021</t>
  </si>
  <si>
    <t>02-01-21/2020</t>
  </si>
  <si>
    <t>Izgradnja sabirne ulice su XI (čvor Pilepići) - I. faza  - usluga nadzora i koordinatora zaštite na radu (zajednička nabava: Grad Rijeka, VIK, Energo, HEP)</t>
  </si>
  <si>
    <t>VIII.</t>
  </si>
  <si>
    <t>01.09.2020 - 01.06.2021</t>
  </si>
  <si>
    <t>02-01-22/2020</t>
  </si>
  <si>
    <t>Izgradnja sabirne ulice su XI (čvor Pilepići) - I. faza  - geodetske usluge (zajednička nabava: Grad Rijeka, VIK, Energo, HEP)</t>
  </si>
  <si>
    <t>02-01-23/2020</t>
  </si>
  <si>
    <t>Pristupna cesta na lokaciji Zapadni Zamet - građenje (zajednička nabava Grad Rijeka, VIK, Energo)</t>
  </si>
  <si>
    <t>01.11.2020 - 01.06.2021</t>
  </si>
  <si>
    <t>02-01-24/2020</t>
  </si>
  <si>
    <t>Pristupna cesta na lokaciji Zapadni Zamet - usluga nadzora (zajednička nabava Grad Rijeka, VIK, Energo)</t>
  </si>
  <si>
    <t>IX.</t>
  </si>
  <si>
    <t>02-01-25/2020</t>
  </si>
  <si>
    <t>Pristupna cesta na lokaciji Zapadni Zamet - geodetske usluge (zajednička nabava Grad Rijeka, VIK, Energo)</t>
  </si>
  <si>
    <t>02-01-26/2020</t>
  </si>
  <si>
    <t>Izgradnja/rekonstrukcija kolno-pristupnog puta na Biviu - usluga nadzora (zajednička nabava Grad Rijeka, VIK, HEP, Energo)</t>
  </si>
  <si>
    <t>15.03.2020 - 15.10.2020</t>
  </si>
  <si>
    <t>02-01-27/2020</t>
  </si>
  <si>
    <t>Izgradnja kolno pristupnog priključka na Istarsku ulicu (D8) - građenje (zajednička nabava: Grad Rijeka, VIK, HEP)</t>
  </si>
  <si>
    <t>01.03.2020 - 31.12.2020</t>
  </si>
  <si>
    <t>02-01-28/2020</t>
  </si>
  <si>
    <t>Uređenje javnih površina i pripadajuće infrastrukture unutar kompleksa Rikard Benčić-Sifonski prolaz i spoj oborinske i fekalne odvodnje na postojeće cjevovode - usluga tehničkog projektiranja (zajednička nabava Grad Rijeka i VIK)</t>
  </si>
  <si>
    <t>15.02.2020 - 15.03.2020</t>
  </si>
  <si>
    <t>Direkcija plana, razvoja i gradnje:</t>
  </si>
  <si>
    <t>Direkcija zajedničke komunalne djelatnosti</t>
  </si>
  <si>
    <t>02-04-01/2020</t>
  </si>
  <si>
    <t>Izrada, dobava i postava autobusne čekaonice na stajalištu Brune Francetića - pravac grad</t>
  </si>
  <si>
    <t>44212321-5</t>
  </si>
  <si>
    <t>01.03.2020 - 01.04.2020</t>
  </si>
  <si>
    <t>02-04-02/2020</t>
  </si>
  <si>
    <t>Geodetske usluge</t>
  </si>
  <si>
    <t>71250000-5</t>
  </si>
  <si>
    <t>20.01.2020 - 31.12.2020</t>
  </si>
  <si>
    <t>02-04-03/2020</t>
  </si>
  <si>
    <t>Održavanje  autobusnih čekaonica, oznaka stajališta,city lighta, reklamnih stupova i plana grada,oglasnih površina za potrebe mjesnih odbora i ploča riječkih šetnica u 2020.godini</t>
  </si>
  <si>
    <t>45453000-7</t>
  </si>
  <si>
    <t>02-04-04/2020</t>
  </si>
  <si>
    <t>Tehnička priprema za uređenje fitness parka u Ulici Franje Belulovića kod kućnog broja 20</t>
  </si>
  <si>
    <t>01.04.2020 - 01.07.2020</t>
  </si>
  <si>
    <t>02-04-05/2020</t>
  </si>
  <si>
    <t>Nabavka zastava</t>
  </si>
  <si>
    <t>35821000-5</t>
  </si>
  <si>
    <t>01.04.2020 - 15.05.2020</t>
  </si>
  <si>
    <t>02-04-06/2020</t>
  </si>
  <si>
    <t>Održavanje i isticanje zastava</t>
  </si>
  <si>
    <t>45451000-3</t>
  </si>
  <si>
    <t>01.01.2021 - 31.12.2021</t>
  </si>
  <si>
    <t>02-04-07/2020</t>
  </si>
  <si>
    <t>Uređenje lokacije - zelene površine za kućne ljubimce i nabava opreme na površini za kućne ljubimce</t>
  </si>
  <si>
    <t>45222000-9</t>
  </si>
  <si>
    <t>01.05.2020 - 20.07.2020</t>
  </si>
  <si>
    <t>02-04-08/2020</t>
  </si>
  <si>
    <t>Nabavka novih sprava</t>
  </si>
  <si>
    <t>37535200-9</t>
  </si>
  <si>
    <t>01.03.2020 - 01.05.2020</t>
  </si>
  <si>
    <t>02-04-09/2020</t>
  </si>
  <si>
    <t>Tehnička priprema za uređenje parka za pse između Ulice Pomerio i Ulice Ive Marinkovića, južno od kućnog broja 11</t>
  </si>
  <si>
    <t>02-04-10/2020</t>
  </si>
  <si>
    <t>Tehnička priprema za uređenje zelene površine u Ulici Erazma Barčića sjeverno od kućnog broja 15</t>
  </si>
  <si>
    <t>02-04-11/2020</t>
  </si>
  <si>
    <t>Tehnička priprema za uređenje igrališta za igru loptom u Ulici Antuna Mihića, zapadno od kućnog broja 2f</t>
  </si>
  <si>
    <t>01.07.2020 - 01.12.2020</t>
  </si>
  <si>
    <t>02-04-12/2020</t>
  </si>
  <si>
    <t>Sanacija stjenskog pokosa na plaži Grčevo</t>
  </si>
  <si>
    <t>45244000-9</t>
  </si>
  <si>
    <t>02-04-13/2020</t>
  </si>
  <si>
    <t>Uređenje prolaza na more do plaže Vila Olga</t>
  </si>
  <si>
    <t>02-04-14/2020</t>
  </si>
  <si>
    <t>Prioritetna sanacija plaža</t>
  </si>
  <si>
    <t>20.02.2020 - 01.05.2020</t>
  </si>
  <si>
    <t>02-04-15/2020</t>
  </si>
  <si>
    <t>Dohranjivanje plaža šljunkom</t>
  </si>
  <si>
    <t>01.03.2020 - 01.06.2020</t>
  </si>
  <si>
    <t>02-04-16/2020</t>
  </si>
  <si>
    <t>Održavanje objekata i uređaja na plažama (građevinsko-obrtnički radovi)</t>
  </si>
  <si>
    <t>02-04-17/2020</t>
  </si>
  <si>
    <t>Zaštita hortikulture u gradu Rijeci za 2020. godinu</t>
  </si>
  <si>
    <t>45112710-5</t>
  </si>
  <si>
    <t>02-04-18/2020</t>
  </si>
  <si>
    <t>Održavanje hortikulture i uklanjanje otpada na pomorskom dobru od Pećina i Preluka</t>
  </si>
  <si>
    <t>77340000-5</t>
  </si>
  <si>
    <t>02-04-19/2020</t>
  </si>
  <si>
    <t>Čišćenje grafita</t>
  </si>
  <si>
    <t>90690000-0</t>
  </si>
  <si>
    <t>15.01.2020 - 31.01.2020</t>
  </si>
  <si>
    <t>02-04-20/2020</t>
  </si>
  <si>
    <t>Ispitivanje statičke stabilnosti i antikorozivne zaštite Mosta hrvatskih branitelja</t>
  </si>
  <si>
    <t>24963000-2</t>
  </si>
  <si>
    <t>15.01.2020 - 15.02.2020</t>
  </si>
  <si>
    <t>02-04-21/2020</t>
  </si>
  <si>
    <t>Geodetske usluge za upis cesta u zemljišne knjige</t>
  </si>
  <si>
    <t>02-04-22/2020</t>
  </si>
  <si>
    <t>Uvođenje pametnih semafora - nadogradnja semaforizacije postojećih šest raskrižja - ITU PROJEKT</t>
  </si>
  <si>
    <t>34996100-6</t>
  </si>
  <si>
    <t>OTVORENI VV</t>
  </si>
  <si>
    <t>02-04-23/2020</t>
  </si>
  <si>
    <t>Održavanje trgova i stubišta na području Grada Rijeke</t>
  </si>
  <si>
    <t>02-04-24/2020</t>
  </si>
  <si>
    <t>Radovi iluminacije i dekoracije za Božićne i novogodišnje blagdane</t>
  </si>
  <si>
    <t>45317000-2</t>
  </si>
  <si>
    <t>01.09.2020 - 31.01.2021</t>
  </si>
  <si>
    <t>02-04-25/2020</t>
  </si>
  <si>
    <t>Manipulacija i održavanje postamenata solarnih sustava</t>
  </si>
  <si>
    <t>02-04-26/2020</t>
  </si>
  <si>
    <t>Privremeni priključci za potrebe održavanja raznih manifestacija (montaža, demontaža, dežurstvo)</t>
  </si>
  <si>
    <t>02-04-27/2020</t>
  </si>
  <si>
    <t>Dekoracije za menifestacije</t>
  </si>
  <si>
    <t>02-04-28/2020</t>
  </si>
  <si>
    <t>Nabava i postava samočistećeg WC-a na Delti</t>
  </si>
  <si>
    <t>24955000-3</t>
  </si>
  <si>
    <t>02-04-29/2020</t>
  </si>
  <si>
    <t>Održavanje spomenika</t>
  </si>
  <si>
    <t>45212314-0</t>
  </si>
  <si>
    <t>02-04-30/2020</t>
  </si>
  <si>
    <t>Energetski pregled javne rasvjete</t>
  </si>
  <si>
    <t>71632000-7</t>
  </si>
  <si>
    <t>01.05.2020 - 01.07.2020</t>
  </si>
  <si>
    <t>02-04-31/2020</t>
  </si>
  <si>
    <t>Geodetski elaborati izvedenog stanja komunalne infrastrukture</t>
  </si>
  <si>
    <t>02-04-32/2020</t>
  </si>
  <si>
    <t>Oslikavanje gradskih štandova</t>
  </si>
  <si>
    <t>92312000-1</t>
  </si>
  <si>
    <t>10.01.2020 - 01.02.2020</t>
  </si>
  <si>
    <t>02-04-33/2020</t>
  </si>
  <si>
    <t>Nabavka i postava kamera za nadzor prometa</t>
  </si>
  <si>
    <t>34923000-3</t>
  </si>
  <si>
    <t>01.04.2020 - 01.06.2020</t>
  </si>
  <si>
    <t>02-04-34/2020</t>
  </si>
  <si>
    <t>Uređenje igrališta u Ulici Škurinjskih boraca istočno od kućnog broja 16 - drugi ponovljeni postupak</t>
  </si>
  <si>
    <t>01.05.2020 - 01.09.2020</t>
  </si>
  <si>
    <t>Direkcija zajedničke komunalne djelatnosti:</t>
  </si>
  <si>
    <t>Direkcija za komunalno redarstvo</t>
  </si>
  <si>
    <t>02-05-01/2020</t>
  </si>
  <si>
    <t>Uklanjanje kiosaka i drugih objekata s javnih površina u gradu Rijeci u 2021. godini</t>
  </si>
  <si>
    <t>45111300-1</t>
  </si>
  <si>
    <t>Direkcija za komunalno redarstvo:</t>
  </si>
  <si>
    <t>Odjel za komunalni sustav:</t>
  </si>
  <si>
    <t>Odjel za poduzetništvo</t>
  </si>
  <si>
    <t>03-00-01/2020</t>
  </si>
  <si>
    <t>Izvođenje radova izgradnje komunalne infrastrukture u poduzetničkoj zoni Bodulovo</t>
  </si>
  <si>
    <t>45231000-5</t>
  </si>
  <si>
    <t>01.03.2020 - 01.03.2022</t>
  </si>
  <si>
    <t>03-00-02/2020</t>
  </si>
  <si>
    <t>Stručni nadzor i koordinator zaštite na radu - izgradnja komunalne infrastrukture u Poduzetničkoj zoni Bodulovo</t>
  </si>
  <si>
    <t>03-00-03/2020</t>
  </si>
  <si>
    <t xml:space="preserve">Promidžba i vidljivost - izgradnja komunalne infrastrukture u Poduzetničkoj zoni Bodulovo </t>
  </si>
  <si>
    <t>79800000-2</t>
  </si>
  <si>
    <t>01.03.2020 - 30.04.2022</t>
  </si>
  <si>
    <t>Grupa I. Privremena i trajna informativna ploča</t>
  </si>
  <si>
    <t>Grupa II. Dizajn i tisak promotivnih materijala</t>
  </si>
  <si>
    <t>03-00-04/2020</t>
  </si>
  <si>
    <t>Geodetske usluge - izgradnja komunalne infrastrukture u Poduzetničkoj zoni Bodulovo</t>
  </si>
  <si>
    <t>03-00-05/2020</t>
  </si>
  <si>
    <t>Projektantski nadzor - izgradnja komunalne infrastrukture u Poduzetničkoj zoni Bodulovo</t>
  </si>
  <si>
    <t>71248000-8</t>
  </si>
  <si>
    <t>03-00-06/2020</t>
  </si>
  <si>
    <t>Radovi na rekonstrukciji i prenamjeni zgrade Energane u Inkubator za kreativne tehnologije i IT industriju</t>
  </si>
  <si>
    <t>45200000-9</t>
  </si>
  <si>
    <t>01.04.2020 - 01.07.2021</t>
  </si>
  <si>
    <t>03-00-07/2020</t>
  </si>
  <si>
    <t>Foto/video usluge za potrebe projekta "Inkubator za kreativne tehnologije i IT industriju - Energana"</t>
  </si>
  <si>
    <t>79960000-1</t>
  </si>
  <si>
    <t>01.04.2020 - 31.12.2022</t>
  </si>
  <si>
    <t>03-00-08/2020</t>
  </si>
  <si>
    <t>Stručni nadzor i koordinator II projekta "Inkubator za kreativne tehnologije i IT industriju - Energana"</t>
  </si>
  <si>
    <t>71247000-1</t>
  </si>
  <si>
    <t>03-00-09/2020</t>
  </si>
  <si>
    <t>Projektantski nadzor projekta "Inkubator za kreativne tehnologije i IT industriju - Energana"</t>
  </si>
  <si>
    <t>03-00-10/2020</t>
  </si>
  <si>
    <t>Dizajn interijera za potrebe projekta "Inkubator za kreativne tehnologije i IT industriju - Energana"</t>
  </si>
  <si>
    <t>71200000-0</t>
  </si>
  <si>
    <t>01.06.2020 - 01.09.2020</t>
  </si>
  <si>
    <t>03-00-11/2020</t>
  </si>
  <si>
    <t>Izrada detaljnog plana upravljanja za potrebe projekta "Inkubator za kreativne tehnologije i IT industriju - Energana"</t>
  </si>
  <si>
    <t>79420000-4</t>
  </si>
  <si>
    <t>03-00-12/2020</t>
  </si>
  <si>
    <t>Izrada vizualnog identiteta i dizajn promotivnog materijala za potrebe projekta "Inkubator za kreativne tehnologije i IT industriju - Energana"</t>
  </si>
  <si>
    <t>79822500-7</t>
  </si>
  <si>
    <t>01.05.2020 - 01.10.2021</t>
  </si>
  <si>
    <t>03-00-13/2020</t>
  </si>
  <si>
    <t>Izrada i održavanje Internet stranice projekta "Inkubator za kreativne tehnologije i IT industriju - Energana"</t>
  </si>
  <si>
    <t>01.05.2020 - 01.08.2022</t>
  </si>
  <si>
    <t>03-00-14/2020</t>
  </si>
  <si>
    <t>Tisak promotivnih materijala za potrebe projekta "Inkubator za kreativne tehnologije i IT industriju - Energana"</t>
  </si>
  <si>
    <t>79810000-5</t>
  </si>
  <si>
    <t>01.05.2020 - 01.10.2022</t>
  </si>
  <si>
    <t>03-00-15/2020</t>
  </si>
  <si>
    <t>Izrada izvedbenog projekta i projekta sanacije dimnjaka te projektantski nadzor za potrebe projekta "Inkubator za kreativne tehnologije i IT industriju - Energana" te izrada projekta sanacije dimnjaka</t>
  </si>
  <si>
    <t>71220000-6</t>
  </si>
  <si>
    <t>01.03.2020 - 01.11.2021</t>
  </si>
  <si>
    <t>Odjel za poduzetništvo:</t>
  </si>
  <si>
    <t>Odjel za odgoj i školstvo</t>
  </si>
  <si>
    <t>04-00-01/2020</t>
  </si>
  <si>
    <t>Usluge tiskanja materijala</t>
  </si>
  <si>
    <t>15.01.2020 - 31.12.2020</t>
  </si>
  <si>
    <t>Odjel za odgoj i školstvo:</t>
  </si>
  <si>
    <t>Odjel za zdravstvo i socijalnu skrb</t>
  </si>
  <si>
    <t>05-00-01/2020</t>
  </si>
  <si>
    <t>Nabava kombi vozila za prijevoz invalida</t>
  </si>
  <si>
    <t>34114000-9</t>
  </si>
  <si>
    <t>01.04.2020 - 01.10.2020</t>
  </si>
  <si>
    <t>05-00-02/2020</t>
  </si>
  <si>
    <t>Izvođenje građevinsko - obrtničkih radova na objektu nužnog smještaja</t>
  </si>
  <si>
    <t>45450000-6</t>
  </si>
  <si>
    <t>15.03.2019 - 15.08.2019</t>
  </si>
  <si>
    <t>05-00-03/2020</t>
  </si>
  <si>
    <t>Usluge upravljanja projektom "Novi put" - razvoj inovativnog programa socijalnog uključivanja beskućnika</t>
  </si>
  <si>
    <t>01.03.2020 - 31.12.2021</t>
  </si>
  <si>
    <t>Odjel za zdravstvo i socijalnu skrb:</t>
  </si>
  <si>
    <t>Odjel za kulturu</t>
  </si>
  <si>
    <t>Direkcija za zaštitu i očuvanje kulturnih dobara</t>
  </si>
  <si>
    <t>06-02-01/2020</t>
  </si>
  <si>
    <t>Izrada projektne dokumentacije klimatizacije I. kata za potrebe izložbe "Nepoznati Klimt" Muzeja Grada Rijeke</t>
  </si>
  <si>
    <t>15.01.2020 - 10.02.2020</t>
  </si>
  <si>
    <t>06-02-02/2020</t>
  </si>
  <si>
    <t>Monitoring konstrukcije kosog zvonika na Trgu pul Vele Crikve</t>
  </si>
  <si>
    <t>71700000-5</t>
  </si>
  <si>
    <t>01.04.2020 - 31.03.2021</t>
  </si>
  <si>
    <t>06-02-03/2020</t>
  </si>
  <si>
    <t>Usluga izmjene i dopune tehničke dokumentacije rekonstrukcije broda Galeb</t>
  </si>
  <si>
    <t>15.01.2020 - 31.03.2020</t>
  </si>
  <si>
    <t>06-02-04/2020</t>
  </si>
  <si>
    <t>Sustav protuprovalne zaštite za Upravnu zgradu u bivšem industrijskom kompleksu Benčić</t>
  </si>
  <si>
    <t>35120000-1</t>
  </si>
  <si>
    <t>06-02-05/2020</t>
  </si>
  <si>
    <t>Sustav video nadzora za Upravnu zgradu u bivšem industrijskom kompleksu Rikard Benčić</t>
  </si>
  <si>
    <t>06-02-06/2020</t>
  </si>
  <si>
    <t>Obnova i prenamjena broda Galeb u brod muzej - Grupa II. Restauratorski radovi na uređenju interijera -Sanacijski radovi na uređenju interijera - ponovljeni postupak</t>
  </si>
  <si>
    <t>45453100-8</t>
  </si>
  <si>
    <t>01.03.2020 - 01.03.2021</t>
  </si>
  <si>
    <t>06-02-07/2020</t>
  </si>
  <si>
    <t>Nabava opreme stalnog muzejskog postava za m/b Galeb</t>
  </si>
  <si>
    <t>39154000-6</t>
  </si>
  <si>
    <t>01.10.2020 - 31.12.2020</t>
  </si>
  <si>
    <t>06-02-08/2020</t>
  </si>
  <si>
    <t>Usluga izrade glavnog i izvedbenog projekta kulturno-turističkog posjetiteljskog centra u Rijeci s troškovnikom te projektantski nadzor</t>
  </si>
  <si>
    <t>71242000-6</t>
  </si>
  <si>
    <t>01.05.2020 - 31.08.2020</t>
  </si>
  <si>
    <t>06-02-09/2020</t>
  </si>
  <si>
    <t>Usluga izrade idejnog i izvedbenog projekta izložbenog postava Kulturno-turističkog posjetiteljskog centra u Rijeci s troškovnikom</t>
  </si>
  <si>
    <t>01.09.2020 - 31.12.2020</t>
  </si>
  <si>
    <t>06-02-10/2020</t>
  </si>
  <si>
    <t>Nabava rasvjetnih tijela za uređenje interijera Palače Šećerane</t>
  </si>
  <si>
    <t>31500000-1</t>
  </si>
  <si>
    <t>15.03.2020 - 15.05.2020</t>
  </si>
  <si>
    <t>Direkcija za zaštitu i očuvanje kulturnih dobara:</t>
  </si>
  <si>
    <t>Odjel za kulturu:</t>
  </si>
  <si>
    <t>Odjel za sport i tehničku kulturu</t>
  </si>
  <si>
    <t>07-00-01/2020</t>
  </si>
  <si>
    <t>Prijevoz sportaša grada Rijeke na međunarodno natjecanje</t>
  </si>
  <si>
    <t>63000000-9</t>
  </si>
  <si>
    <t>01.06.2020 - 15.06.2020</t>
  </si>
  <si>
    <t>Odjel za sport i tehničku kulturu:</t>
  </si>
  <si>
    <t>Odjel za financije</t>
  </si>
  <si>
    <t>08-00-01/2020</t>
  </si>
  <si>
    <t>Usluge osiguranja imovine Grada Rijeke i imovine Rijeka sporta d.o.o.</t>
  </si>
  <si>
    <t>66510000-8</t>
  </si>
  <si>
    <t>OKVIRNI OTV VV</t>
  </si>
  <si>
    <t>Okvirni sporazum</t>
  </si>
  <si>
    <t>06.04.2020 - 06.04.2022</t>
  </si>
  <si>
    <t>Grupa I. Osiguranje imovine Grada Rijeke</t>
  </si>
  <si>
    <t>Grupa II. Osiguranje imovine Rijeka sporta d.o.o.</t>
  </si>
  <si>
    <t>08-00-02/2020</t>
  </si>
  <si>
    <t>Usluga osiguranja informatičke opreme</t>
  </si>
  <si>
    <t>66513200-1</t>
  </si>
  <si>
    <t>08-00-03/2020</t>
  </si>
  <si>
    <t>Usluga osiguranja službenika i namještenika Grada Rijeke i djelatnika proračunskih korisnika od posljedica nesretnog slučaja</t>
  </si>
  <si>
    <t>66512100-3</t>
  </si>
  <si>
    <t>08-00-04/2020</t>
  </si>
  <si>
    <t>Osiguranje od odgovornosti za manifestacije i priredbe u organizaciji Grada Rijeke</t>
  </si>
  <si>
    <t>66516000-0</t>
  </si>
  <si>
    <t>Odjel za financije:</t>
  </si>
  <si>
    <t>Odjel za gradsku samoupravu i upravu</t>
  </si>
  <si>
    <t>09-00-01/2020</t>
  </si>
  <si>
    <t>Usluga ispitivanja instalacija, uređaja i opreme</t>
  </si>
  <si>
    <t>01.01.2020 - 31.12.2020</t>
  </si>
  <si>
    <t>09-00-02/2020</t>
  </si>
  <si>
    <t>Nabava odora, obuće i osobnih zaštitnih sredstava za djelatnike Grada Rijeke</t>
  </si>
  <si>
    <t>18100000-0</t>
  </si>
  <si>
    <t>09-00-03/2020</t>
  </si>
  <si>
    <t>Nabava uredskog namještaja</t>
  </si>
  <si>
    <t>39130000-2</t>
  </si>
  <si>
    <t>09-00-04/2020</t>
  </si>
  <si>
    <t>Nabava uredskih stolica</t>
  </si>
  <si>
    <t>09-00-05/2020</t>
  </si>
  <si>
    <t>Održavanje i servisiranje klima uređaja</t>
  </si>
  <si>
    <t>50730000-1</t>
  </si>
  <si>
    <t>09-00-06/2020</t>
  </si>
  <si>
    <t>Nabava i ugradnja klima uređaja</t>
  </si>
  <si>
    <t>42510000-4</t>
  </si>
  <si>
    <t>09-00-07/2020</t>
  </si>
  <si>
    <t>Nabava telekomunikacijskih usluga u mobilnoj mreži - VPN usluga  (Zajednička nabava s komunalnim, trgovačkim društvima i ustanovama - 12 sudionika; središnje tijelo za javnu nabavu - Grad Rijeka)</t>
  </si>
  <si>
    <t>64212000-5</t>
  </si>
  <si>
    <t>01.01.2021 - 31.12.2022</t>
  </si>
  <si>
    <t>09-00-08/2020</t>
  </si>
  <si>
    <t>Pružanje javne govorne usluge u fiksnoj telefoniji, usluga prijenosa podataka i usluga stalnog pristupa</t>
  </si>
  <si>
    <t>64210000-1</t>
  </si>
  <si>
    <t>VI.</t>
  </si>
  <si>
    <t>Grupa I. Pružanje javne govorne usluge u fiksnoj telefoniji i usluga prijenosa podataka</t>
  </si>
  <si>
    <t>Grupa II. Pružanje usluga stalnog pristupa internetu</t>
  </si>
  <si>
    <t>09-00-09/2020</t>
  </si>
  <si>
    <t>Poštanske usluge</t>
  </si>
  <si>
    <t>64110000-0</t>
  </si>
  <si>
    <t>OKVIRNI DPU</t>
  </si>
  <si>
    <t>01.01.2021 - 31.12.2023</t>
  </si>
  <si>
    <t>09-00-10/2020</t>
  </si>
  <si>
    <t>Nabava higijenskog materijala</t>
  </si>
  <si>
    <t>09-00-11/2020</t>
  </si>
  <si>
    <t>Nabava uredskog materijala</t>
  </si>
  <si>
    <t>30192000-1</t>
  </si>
  <si>
    <t>09-00-12/2020</t>
  </si>
  <si>
    <t>Najam fotokopirnih aparata</t>
  </si>
  <si>
    <t>30121000-3</t>
  </si>
  <si>
    <t>09-00-13/2020</t>
  </si>
  <si>
    <t>Najam skutera za potrebe prometnog redarstva</t>
  </si>
  <si>
    <t>34100000-8</t>
  </si>
  <si>
    <t>09-00-14/2020</t>
  </si>
  <si>
    <t>Usluge oglašavanja u dnevnom tisku</t>
  </si>
  <si>
    <t>79341000-6</t>
  </si>
  <si>
    <t>09-00-15/2020</t>
  </si>
  <si>
    <t>Opskrba toplinskom energijom za 2020. godinu</t>
  </si>
  <si>
    <t>09300000-2</t>
  </si>
  <si>
    <t>PREG BEZ PRET OBJ MV</t>
  </si>
  <si>
    <t>09-00-16/2020</t>
  </si>
  <si>
    <t>Opskrba prirodnim plinom za 2021. godinu</t>
  </si>
  <si>
    <t>09123000-7</t>
  </si>
  <si>
    <t>09-00-17/2020</t>
  </si>
  <si>
    <t>Opskrba toplinskom energijom za 2021. godinu</t>
  </si>
  <si>
    <t>09-00-18/2020</t>
  </si>
  <si>
    <t>Nabava motornog benzina i dizel goriva na benzinskim postajama</t>
  </si>
  <si>
    <t>09100000-0</t>
  </si>
  <si>
    <t>OKVIRNI OTV MV</t>
  </si>
  <si>
    <t>01.03.2020 - 28.02.2023</t>
  </si>
  <si>
    <t>Odjel za gradsku samoupravu i upravu:</t>
  </si>
  <si>
    <t>Ured Grada</t>
  </si>
  <si>
    <t>10-00-01/2020</t>
  </si>
  <si>
    <t>Restoranske usluge zatvorenog tipa (za potrebe protokola)</t>
  </si>
  <si>
    <t>55311000-3</t>
  </si>
  <si>
    <t>10.01.2020 - 31.12.2020</t>
  </si>
  <si>
    <t>10-00-02/2020</t>
  </si>
  <si>
    <t>Knjigovodstvene usluge (za potrebe vijeća i predstavnika nacionalnih manjina za grad Rijeku)</t>
  </si>
  <si>
    <t>79211100-7</t>
  </si>
  <si>
    <t>10.01.2020 - 31.12.2021</t>
  </si>
  <si>
    <t>10-00-03/2020</t>
  </si>
  <si>
    <t>Usluga najma opreme za rasvjetu i ozvučenje prigodom održavanja javnih manifestacija</t>
  </si>
  <si>
    <t>32321200-1</t>
  </si>
  <si>
    <t>01.02.2020 - 01.01.2021</t>
  </si>
  <si>
    <t>10-00-04/2020</t>
  </si>
  <si>
    <t>Najam kemijskih WC-a (za javne manifestacije u organizaciji Grada Rijeke)</t>
  </si>
  <si>
    <t>10.01.2020 - 01.01.2021</t>
  </si>
  <si>
    <t>10-00-05/2020</t>
  </si>
  <si>
    <t>Urednički poslovi na portalu - usluge promidžbe</t>
  </si>
  <si>
    <t>72200000-7</t>
  </si>
  <si>
    <t>10-00-06/2020</t>
  </si>
  <si>
    <t>Cvjetne dekoracije (dekoracija prostora, buketi za potrebe protokola, vijenci i sl.)</t>
  </si>
  <si>
    <t>03121000-5</t>
  </si>
  <si>
    <t>10-00-07/2020</t>
  </si>
  <si>
    <t>Pića (za potrebe protokola i javnih manifestacija)</t>
  </si>
  <si>
    <t>15900000-7</t>
  </si>
  <si>
    <t>10-00-08/2020</t>
  </si>
  <si>
    <t>Razni prehrambeni proizvodi (za potrebe protokola i javnih manifestacija)</t>
  </si>
  <si>
    <t>15800000-6</t>
  </si>
  <si>
    <t>10-00-09/2020</t>
  </si>
  <si>
    <t>Hotelske usluge (za potrebe protokola)</t>
  </si>
  <si>
    <t>55100000-1</t>
  </si>
  <si>
    <t>10-00-10/2020</t>
  </si>
  <si>
    <t>Restoranske usluge otvorenog tipa (za potrebe protokola)</t>
  </si>
  <si>
    <t>55312000-0</t>
  </si>
  <si>
    <t>10-00-11/2020</t>
  </si>
  <si>
    <t>Usluge cateringa (za potrebe protokola)</t>
  </si>
  <si>
    <t>55520000-1</t>
  </si>
  <si>
    <t>10-00-12/2020</t>
  </si>
  <si>
    <t>Priprema obroka (Veliki petak, Gastrofešta i sl.)</t>
  </si>
  <si>
    <t>55321000-6</t>
  </si>
  <si>
    <t>10-00-13/2020</t>
  </si>
  <si>
    <t>Usluge najma aluminijskih krovnih konstrukcija prigodom održavanja javnih manifestacija</t>
  </si>
  <si>
    <t>44212320-8</t>
  </si>
  <si>
    <t>10-00-14/2020</t>
  </si>
  <si>
    <t>Usluga organizacije festivala Melodije Istre i Kvarnera 2020</t>
  </si>
  <si>
    <t>79953000-9</t>
  </si>
  <si>
    <t>10.06.2012 - 30.06.2020</t>
  </si>
  <si>
    <t>10-00-15/2020</t>
  </si>
  <si>
    <t>Usluge fotokopiranja i uvezivanja materijala</t>
  </si>
  <si>
    <t>79521000-2</t>
  </si>
  <si>
    <t>10-00-16/2020</t>
  </si>
  <si>
    <t>Usluge prijevoza putnika</t>
  </si>
  <si>
    <t>10-00-17/2020</t>
  </si>
  <si>
    <t>Usluge poduke klizanja</t>
  </si>
  <si>
    <t>92600000-7</t>
  </si>
  <si>
    <t>15.11.2020 - 15.01.2021</t>
  </si>
  <si>
    <t>10-00-18/2020</t>
  </si>
  <si>
    <t>Najam video zida za novogodišnji koncert</t>
  </si>
  <si>
    <t>15.12.2020 - 01.01.2021</t>
  </si>
  <si>
    <t>10-00-19/2020</t>
  </si>
  <si>
    <t>Karnevalska prehrana</t>
  </si>
  <si>
    <t>55500000-5</t>
  </si>
  <si>
    <t>20.02.2020 - 23.02.2020</t>
  </si>
  <si>
    <t>10-00-20/2020</t>
  </si>
  <si>
    <t>Usluga praćenja, prikupljanja, selekcije i analize medijskih objava</t>
  </si>
  <si>
    <t>79310000-0</t>
  </si>
  <si>
    <t>Ured Grada:</t>
  </si>
  <si>
    <t>Zavod za informatičku djelatnost</t>
  </si>
  <si>
    <t>11-00-01/2020</t>
  </si>
  <si>
    <t>Usluga unaprjeđenja sustava za upravljanje sadržajem portala Moja Rijeka (II. faza)</t>
  </si>
  <si>
    <t>72261000-2</t>
  </si>
  <si>
    <t>11-00-02/2020</t>
  </si>
  <si>
    <t>Najam informatičke opreme</t>
  </si>
  <si>
    <t>30236000-2</t>
  </si>
  <si>
    <t>10.01.2020 - 09.10.2020</t>
  </si>
  <si>
    <t>11-00-03/2020</t>
  </si>
  <si>
    <t>Licence za AutoCAD - godišnji najam</t>
  </si>
  <si>
    <t>48700000-5</t>
  </si>
  <si>
    <t>01.09.2020 - 01.09.2021</t>
  </si>
  <si>
    <t>11-00-04/2020</t>
  </si>
  <si>
    <t>Informatička edukacija građana</t>
  </si>
  <si>
    <t>80533200-1</t>
  </si>
  <si>
    <t>11-00-05/2020</t>
  </si>
  <si>
    <t>Nabava osobnih računala putem operativnog leasinga (zajednička nabava - Rijekasport d.o.o. i HNK Ivan pl. Zajc)</t>
  </si>
  <si>
    <t>30213000-5</t>
  </si>
  <si>
    <t>01.10.2020 - 30.09.2025</t>
  </si>
  <si>
    <t>11-00-06/2020</t>
  </si>
  <si>
    <t>Pretplata za softver KEMP, Fortigate i Fortianalyzer</t>
  </si>
  <si>
    <t>48900000-7</t>
  </si>
  <si>
    <t>27.05.2020 - 07.07.2021</t>
  </si>
  <si>
    <t>11-00-07/2020</t>
  </si>
  <si>
    <t>Usluga obnove licenci Cisco Smartnet-a</t>
  </si>
  <si>
    <t>31.07.2020 - 30.07.2021</t>
  </si>
  <si>
    <t>11-00-08/2020</t>
  </si>
  <si>
    <t>Izgradnja - vlastiti projekti (svjetlovodna infrastruktura) - Ustanove u kulturi (uključivanje u EKM Grada Rijeke) - kompleks Benčić</t>
  </si>
  <si>
    <t>32570000-9</t>
  </si>
  <si>
    <t>11-00-09/2020</t>
  </si>
  <si>
    <t>Izrada video uradaka</t>
  </si>
  <si>
    <t>92111000-2</t>
  </si>
  <si>
    <t>Zavod za informatičku djelatnost:</t>
  </si>
  <si>
    <t>Odjel za gospodarenje imovinom</t>
  </si>
  <si>
    <t>17-00-01/2020</t>
  </si>
  <si>
    <t>Servisiranje i održavanje kotlovnica na objektima poslovne namjene na adresama u Rijeci Ciottina 19, Korzo 28, Riva 10 i Splitska 2 za razdoblje od 4 kalendarske godine</t>
  </si>
  <si>
    <t>50531100-7</t>
  </si>
  <si>
    <t>01.04.2020 - 01.04.2024</t>
  </si>
  <si>
    <t>17-00-02/2020</t>
  </si>
  <si>
    <t>Izvođenje radova na sanaciji dijela sanitarnih čvorova zgrade HNK Ivana pl. Zajca u Rijeci</t>
  </si>
  <si>
    <t>17-00-03/2020</t>
  </si>
  <si>
    <t xml:space="preserve">Usluge energetskog certificiranja stambenih i poslovnih prostora za 2021. godinu
</t>
  </si>
  <si>
    <t>71314200-4</t>
  </si>
  <si>
    <t>17-00-04/2020</t>
  </si>
  <si>
    <t>Usluga održavanja sustava daljinskog očitanja potrošnje energenata i vode za zgrade u vlasništvu Grada Rijeke u 2021. godini</t>
  </si>
  <si>
    <t>17-00-05/2020</t>
  </si>
  <si>
    <t>Izrada elaborata prometne vrijednosti stambenih i poslovnih prostora, objekata javne namjene te revizije istih u 2021. godini</t>
  </si>
  <si>
    <t>71310000-4</t>
  </si>
  <si>
    <t>17-00-06/2020</t>
  </si>
  <si>
    <t>Obavljanje geodetskih usluga gruntovno - katastarske identifikacije objekata javne, poslovne i/ili stambene namjene u 2021. godini</t>
  </si>
  <si>
    <t>17-00-07/2020</t>
  </si>
  <si>
    <t>Usluga izrade dokumentacije potrebne za ozakonjenje nezakonito izgrađenih zgrada javne, poslovne i stambene namjene u 2020./2021. godini</t>
  </si>
  <si>
    <t>15.07.2020 - 15.07.2021</t>
  </si>
  <si>
    <t>17-00-08/2020</t>
  </si>
  <si>
    <t>Usluga izrade geodetskog elaborata za evidentiranje građevine i evidentiranja stvarnog položaja pojedinačnih već evidentiranih katastarskih čestica</t>
  </si>
  <si>
    <t>17-00-09/2020</t>
  </si>
  <si>
    <t>Usluga izrade elaborata o etažiranju za objekte javne, poslovne i stambene namjene u vlasništvu Grada Rijeke</t>
  </si>
  <si>
    <t>71251000-2</t>
  </si>
  <si>
    <t>17-00-10/2020</t>
  </si>
  <si>
    <t>Radovi na zamjeni oštećenog laminata novim vodootpornim laminatom u poslovnom prostoru na adresi Zagrebačka 21C</t>
  </si>
  <si>
    <t>45432100-5</t>
  </si>
  <si>
    <t>01.02.2020 - 15.02.2020</t>
  </si>
  <si>
    <t>Sveukupno:</t>
  </si>
  <si>
    <t>45215400-1</t>
  </si>
  <si>
    <t>15.01.2020 - 15.05.2020</t>
  </si>
  <si>
    <t>Projektna dokumentacija za izgradnju paviljona Ekumena na Delti</t>
  </si>
  <si>
    <t xml:space="preserve">I. izmjene i dopune </t>
  </si>
  <si>
    <t>Uređenje javnih površina i pripadajuće infrastrukture unutar kompleksa Rikard Benčić - usluga tehničkog projektiranja strojarskih instalacija</t>
  </si>
  <si>
    <t>Modernizacija semaforske opreme i povezivanje iste u sustav AUP na raskrižjima R1, R2, R48, R49, R52, R53</t>
  </si>
  <si>
    <t>Izrada izvedbenog projekta i projekta sanacije dimnjaka za potrebe projekta "Inkubator za kreativne tehnologije i IT industriju - Energana"</t>
  </si>
  <si>
    <t>I. izmjene i dopune 
01-01-15/2020</t>
  </si>
  <si>
    <t>I. izmjene i dopune 
09-00-19/2020</t>
  </si>
  <si>
    <t>39131100-0</t>
  </si>
  <si>
    <t>I. izmjene i dopune 
09-00-20/2020</t>
  </si>
  <si>
    <t>90911300-9</t>
  </si>
  <si>
    <t>Nabava polica za arhivu</t>
  </si>
  <si>
    <t>Usluga pranja staklenih površina</t>
  </si>
  <si>
    <t>15.03.2020 - 31.12.2020</t>
  </si>
  <si>
    <t>I. izmjene i dopune 
11-00-10/2020</t>
  </si>
  <si>
    <t>I. izmjene i dopune 
11-00-11/2020</t>
  </si>
  <si>
    <t>Nadogradnja licenci za aplikacijski server Magic RIA za 2020. - ponovljeni postupak</t>
  </si>
  <si>
    <t>Usluga održavanja winGPS licenci i sustava s proširenim održavanjem</t>
  </si>
  <si>
    <t>I. izmjene i dopune 
17-00-11/2020</t>
  </si>
  <si>
    <t>I. izmjene i dopune 
17-00-12/2020</t>
  </si>
  <si>
    <t>I. izmjene i dopune 
17-00-13/2020</t>
  </si>
  <si>
    <t>I. izmjene i dopune 
17-00-14/2020</t>
  </si>
  <si>
    <t>I. izmjene i dopune 
17-00-15/2020</t>
  </si>
  <si>
    <t>Sanacija sustava katodne zaštite HNK Ivana pl. Zajca</t>
  </si>
  <si>
    <t>Odštopavanje kanalizacije u objektima u vlasništvu Grada Rijeke</t>
  </si>
  <si>
    <t>Sanacija sustava automatske regulacije kotlovnice zgrade Zadarske 3 u Rijeci - šteta od požara</t>
  </si>
  <si>
    <t>Rekonstrukcija ulaza u poslovni prostor i uređenje pročelja na adresi Pavla Rittera Vitezovića 11</t>
  </si>
  <si>
    <t xml:space="preserve">Radovi na I. fazi sanacije dijela kamenog pročelja upravne zgrade Korzo 16, Rijeka </t>
  </si>
  <si>
    <t>20.01.2020 - 20.02.2020</t>
  </si>
  <si>
    <t>02.03.2020 - 02.03.2021</t>
  </si>
  <si>
    <t>20.01.2020 - 31.01.2020</t>
  </si>
  <si>
    <t>15.03.2020 - 01.05.2020</t>
  </si>
  <si>
    <t>10.03.2020 - 10.04.2020</t>
  </si>
  <si>
    <t>Grupa III. Nabava usluge izrade idejnog rješenja elektroinstalacijskog stupa u Zametskoj pećini i izrade Izvedbenog projekta unutarnjeg uređenja Zametske pećine s projektantskim nadzorom</t>
  </si>
  <si>
    <t>Grupa IV. Nabava usluge izrade izvedbenog projekta ulazne građevine u Zametsku pećinu  s projektantskim nadzorom</t>
  </si>
  <si>
    <t>01.06.2021 - 31.12.2021</t>
  </si>
  <si>
    <t>01.03.2021 - 31.12.2021</t>
  </si>
  <si>
    <t>I. izmjene i dopune 
01-01-16/2020</t>
  </si>
  <si>
    <t>NATJEČAJ</t>
  </si>
  <si>
    <t>15.12.2020 - 31.12.2022</t>
  </si>
  <si>
    <t>I. izmjene i dopune 
02-04-35/2020</t>
  </si>
  <si>
    <t>I. izmjene i dopune 
02-04-36/2020</t>
  </si>
  <si>
    <t>I. izmjene i dopune 
06-02-11/2020</t>
  </si>
  <si>
    <t>I. izmjene i dopune 
06-02-12/2020</t>
  </si>
  <si>
    <t>I. izmjene i dopune 
06-02-13/2020</t>
  </si>
  <si>
    <t>I. izmjene i dopune 
06-02-14/2020</t>
  </si>
  <si>
    <t>Usluge izrade izmjena i dopuna glavnog projekta rekonstrukcije T zgrade</t>
  </si>
  <si>
    <t>Usluge izrade izmjena i dopuna izvedbenog projekta rekonstrukcije T zgrade</t>
  </si>
  <si>
    <t>Usluge projektantskog nadzora nad izvođenjem radova Palače Šećerane</t>
  </si>
  <si>
    <t>02.03.2020 - 23.03.2020</t>
  </si>
  <si>
    <t>09.03.2020 - 30.06.2020</t>
  </si>
  <si>
    <t>Nabava odora i osobnih zaštitnih sredstava za djelatnike Grada Rijeke</t>
  </si>
  <si>
    <t>20.03.2020 - 31.12.2020</t>
  </si>
  <si>
    <t>I. izmjene i dopune 
09-00-21/2020</t>
  </si>
  <si>
    <t>Nabava zaštitne obuće za djelatnike Grada Rijeke</t>
  </si>
  <si>
    <t>Projektantski nadzor nad izvođenjem radova prenamjene broda Galeb u brod muzej s pratećim komercijalnim sadržajima - ponovljeni postupak</t>
  </si>
  <si>
    <t>01.04.2020 - 30.11.2020</t>
  </si>
  <si>
    <t>01.04.2020 - 20.04.2020</t>
  </si>
  <si>
    <t>10.04.2020 - 30.04.2020</t>
  </si>
  <si>
    <t>15.03.2020 - 15.09.2020</t>
  </si>
  <si>
    <t>15.03.2020 - 31.05.2020</t>
  </si>
  <si>
    <t>I. izmjene i dopune 
06-02-15/2020</t>
  </si>
  <si>
    <t>I. izmjene i dopune 
06-02-16/2020</t>
  </si>
  <si>
    <t>Sustav protuprovale - Ciglena zgrada</t>
  </si>
  <si>
    <t>Sustav video nadzora - Ciglena zgrada</t>
  </si>
  <si>
    <t>16.03.2020 - 16.05.2020</t>
  </si>
  <si>
    <t>01.06.2020 - 30.09.2020</t>
  </si>
  <si>
    <t>15.07.2020 - 01.03.2022</t>
  </si>
  <si>
    <t>15.07.2020 - 30.04.2022</t>
  </si>
  <si>
    <t>Izrada elaborata iskolčenja građevine - izgradnja komunalne infrastrukture u Poduzetničkoj zoni Bodulovo</t>
  </si>
  <si>
    <t>I. izmjene i dopune 
03-00-16/2020</t>
  </si>
  <si>
    <t>01.09.2020 - 01.01.2022</t>
  </si>
  <si>
    <t>01.09.2020 - 31.12.2022</t>
  </si>
  <si>
    <t>01.11.2020 - 01.02.2021</t>
  </si>
  <si>
    <t>01.01.2021 - 01.04.2021</t>
  </si>
  <si>
    <t>01.07.2020 - 01.01.2022</t>
  </si>
  <si>
    <t>01.09.2020 - 01.08.2022</t>
  </si>
  <si>
    <t>01.11.2020 - 01.12.2022</t>
  </si>
  <si>
    <t>I. izmjene i dopune 
03-00-17/2020</t>
  </si>
  <si>
    <t>01.07.2020 - 01.10.2020</t>
  </si>
  <si>
    <t>I. izmjene i dopune 
06-02-17/2020</t>
  </si>
  <si>
    <t>01.08.2020 - 30.09.2020</t>
  </si>
  <si>
    <t>01.07.2020 - 31.08.2020</t>
  </si>
  <si>
    <t>01.07.2020 - 30.09.2020</t>
  </si>
  <si>
    <t>Nabava opreme za Cigleni objekt bivšeg industrijskog kompleksa Rikard Benčić</t>
  </si>
  <si>
    <t>Grupa IV - Računalna oprema za potrebe opremanja Ciglenog objekta</t>
  </si>
  <si>
    <t>Grupa I - Namještaj za potrebe opremanja Ciglenog objekta</t>
  </si>
  <si>
    <t>Grupa V - Ugostiteljska oprema za potrebe opremanja Ciglenog objekta</t>
  </si>
  <si>
    <t>Grupa III - Usluge informacijske tehnologije (RFID - knjižnična tehnologija) za potrebe opremanja Dječje knjižnice u Ciglenom objektu</t>
  </si>
  <si>
    <t>Javni, državni, opći, u jednom stupnju, anonimni i anketni Projektni natječaj za izradu urbanističko-arhitektonskog rješenja Sekundarnog gradskog središta Rujevica u Rijeci (Zajednička nabava s privatnim naručiteljem - središnje tijelo Grad Rijeka)</t>
  </si>
  <si>
    <t>77300000-3</t>
  </si>
  <si>
    <t>Dohranjivanje plaža šljunkom - ponovljeni postupak</t>
  </si>
  <si>
    <t>Prioritetna sanacija plaža - ponovljeni postupak</t>
  </si>
  <si>
    <t>79212300-6</t>
  </si>
  <si>
    <t>Revizija projekta Rekonstrukcija i prenamjena postojeće Hale 14 u Tehnološko-edukacijski poduzetnički inkubator Proizvodni park Torpedo</t>
  </si>
  <si>
    <t>71221000-3</t>
  </si>
  <si>
    <t>31625300-6</t>
  </si>
  <si>
    <t>32323500-8</t>
  </si>
  <si>
    <t>39100000-3</t>
  </si>
  <si>
    <t>72222300-0</t>
  </si>
  <si>
    <t>30230000-0</t>
  </si>
  <si>
    <t>39310000-8</t>
  </si>
  <si>
    <t>Grupa II - Audio - vizualna oprema za potrebe opremanja Ciglenog objekta</t>
  </si>
  <si>
    <t>18800000-7</t>
  </si>
  <si>
    <t>48000000-8</t>
  </si>
  <si>
    <t>45315100-9</t>
  </si>
  <si>
    <t>90400000-1</t>
  </si>
  <si>
    <t>45351000-2</t>
  </si>
  <si>
    <t>45262512-3</t>
  </si>
  <si>
    <t>Nabavka spremnika za selektirani otpad-- nabava dva rol kontejnera za selektirani otpad</t>
  </si>
  <si>
    <t>44613000-0</t>
  </si>
  <si>
    <t xml:space="preserve">III. </t>
  </si>
  <si>
    <t>15.04.2020 - 15.05.2020</t>
  </si>
  <si>
    <t>Nabava i postava montažnog javnog WC-a na Delti</t>
  </si>
  <si>
    <t>Prioritetna sanacija plaža - 2. ponovljeni postupak</t>
  </si>
  <si>
    <t>07.04.2020 - 27.04.2020</t>
  </si>
  <si>
    <t>10.04.2020 - 31.12.2020</t>
  </si>
  <si>
    <t>15.04.2020 - 31.05.2020</t>
  </si>
  <si>
    <t>Održavanje spomenika - ponovljeni postupak</t>
  </si>
  <si>
    <t>Održavanje trgova i stubišta na području Grada Rijeke - ponovljeni postupak</t>
  </si>
  <si>
    <t>Grupa VI - Oprema za telefonsku mrežu</t>
  </si>
  <si>
    <t>32429000-6</t>
  </si>
  <si>
    <t xml:space="preserve">II. izmjene i dopune </t>
  </si>
  <si>
    <t>II. izmjene i dopune 
17-00-16/2020</t>
  </si>
  <si>
    <t>II. izmjene i dopune 
17-00-17/2020</t>
  </si>
  <si>
    <t>Rekonstrukcija ulaza u poslovni prostor i uređenje pročelja na adresi Pavla Rittera Vitezovića 11 - ponovljeni postupak</t>
  </si>
  <si>
    <t>Sanacija dijela zgrade na adresi Zadarska 3 nakon požara</t>
  </si>
  <si>
    <t>45421000-4</t>
  </si>
  <si>
    <t>20.04.2020 - 04.06.2020</t>
  </si>
  <si>
    <t>01.10.2020 - 15.12.2020</t>
  </si>
  <si>
    <t>Pristup poslovno-stambenom kompleksu Krnjevo -  geodetske usluge za gradnju ulice planske oznake U1 sa pratećom infrastrukturom, (zajednička nabava: Grad Rijeka , VIK i HEP)</t>
  </si>
  <si>
    <t>15.05.2020 - 01.06.2021</t>
  </si>
  <si>
    <t>II. izmjene i dopune 
02-01-29/2020</t>
  </si>
  <si>
    <t>Uređenje javnih površina i pripadajuće infrastrukture unutar kompleksa Rikard Benčić-Sifonski prolaz, spoj oborinske  odvodnje na postojeće oborinske kolektore i fekalna odvodnja - usluga tehničkog projektiranja (zajednička nabava Grad Rijeka i VIK)</t>
  </si>
  <si>
    <t>15.05.2020 -05.06.2020</t>
  </si>
  <si>
    <t>II. izmjene i dopune 
02-04-37/2020</t>
  </si>
  <si>
    <t>II. izmjene i dopune 
02-04-38/2020</t>
  </si>
  <si>
    <t>II. izmjene i dopune 
02-04-39/2020</t>
  </si>
  <si>
    <t>Zamjena pokrova Hale 14, Poduzetničkog parka Torpedo</t>
  </si>
  <si>
    <t>45261210-9</t>
  </si>
  <si>
    <t>15.07.2020 - 15.09.2020</t>
  </si>
  <si>
    <t>04.05.2020 - 30.04.2021</t>
  </si>
  <si>
    <t>Usluga izrade kontrole (revizije) glavnog projekta u smislu Mehaničke otpornosti i stabilnosti betonskih konstrukcija (BK) za izradu Izmjena i dopuna glavnog projekta rekonstrukcije T-zgrade</t>
  </si>
  <si>
    <t>71328000-3</t>
  </si>
  <si>
    <t>09.04.2020 - 29.04.2020</t>
  </si>
  <si>
    <t>Pretplata za softver Fortigate za 2020.</t>
  </si>
  <si>
    <t>48220000-6</t>
  </si>
  <si>
    <t>07.07.2020 - 07.07.2021</t>
  </si>
  <si>
    <t>II. izmjene i dopune 
11-00-12/2020</t>
  </si>
  <si>
    <t>Pretplata za softver Fortianalyzer za 2020.</t>
  </si>
  <si>
    <t>II. izmjene i dopune 
11-00-13/2020</t>
  </si>
  <si>
    <t>48621000-7</t>
  </si>
  <si>
    <t>20.06.2020 - 30.04.2021</t>
  </si>
  <si>
    <t>II. izmjene i dopune 
03-00-18/2020</t>
  </si>
  <si>
    <t>II. izmjene i dopune 
17-00-18/2020</t>
  </si>
  <si>
    <t xml:space="preserve">Izvođenje radova na l. fazi energetske obnove OŠ - SE Belvedere, Kozala 41, Rijeka </t>
  </si>
  <si>
    <t>45000000-7</t>
  </si>
  <si>
    <t>15.07.2020 - 15.11.2020</t>
  </si>
  <si>
    <t>Tečaj primjene neurolingvističkog programiranja - NLP u terapijskom i savjetodavnom radu</t>
  </si>
  <si>
    <t>Izrada glavnog projekta s troškovnikom radova sa cijenama i bez cijena</t>
  </si>
  <si>
    <t>Usluge supervizije</t>
  </si>
  <si>
    <t>80510000-2</t>
  </si>
  <si>
    <t>85121270-6</t>
  </si>
  <si>
    <t>01.09.2020 - 31.12.2021</t>
  </si>
  <si>
    <t>20.05.2020 - 31.07.2020</t>
  </si>
  <si>
    <t>01.06.2020 - 30.06.2022</t>
  </si>
  <si>
    <t>II. izmjene i dopune 
06-02-18/2020</t>
  </si>
  <si>
    <t>15.02.2021 - 15.02.2022</t>
  </si>
  <si>
    <t>Nabava produljenja supporta VMware vSphere</t>
  </si>
  <si>
    <t>II. izmjene i dopune 
11-00-14/2020</t>
  </si>
  <si>
    <t>Nabava rabljenih računala</t>
  </si>
  <si>
    <t>01.11.2020 - 31.12.2020</t>
  </si>
  <si>
    <t>Opskrba toplinskom energijom na objektima poslovne namjene na adresama Ciottina 19, Riva 10, Korzo 28, Splitska 2 te za Osnovnu školu Zamet, Bože Vidasa 12</t>
  </si>
  <si>
    <t>01.07.2020 - 28.02.2021</t>
  </si>
  <si>
    <t>10.07.2020 - 20.09.2020</t>
  </si>
  <si>
    <t>II. izmjene i dopune 
02-04-40/2020</t>
  </si>
  <si>
    <t>01.07.2020 - 01.09.2020</t>
  </si>
  <si>
    <t>II. izmjene i dopune
05-00-04/2020</t>
  </si>
  <si>
    <t>II. izmjene i dopune
05-00-05/2020</t>
  </si>
  <si>
    <t>II. izmjene i dopune
05-00-06/2020</t>
  </si>
  <si>
    <t>II. izmjene i dopune
05-00-08/2020</t>
  </si>
  <si>
    <t>II. izmjene i dopune
05-00-09/2020</t>
  </si>
  <si>
    <t>II. izmjene i dopune
05-00-07/2020</t>
  </si>
  <si>
    <t>Edukacije za stručnjake- nošenje sa stresnim situacijama (tri vikend radionice)</t>
  </si>
  <si>
    <t>Namještaj za opremanje prostora -Centar za podršku beskućnicima</t>
  </si>
  <si>
    <t>IT i prezentacijska oprema za potrebe Centra za podršku beskućnika</t>
  </si>
  <si>
    <t>Nabava i montaža klima uređaja visoke energetske učinkovitosti za potrebe Centra za podršku beskućnika</t>
  </si>
  <si>
    <t>Promotivni materijala za potrebe projekta Novi put - razvoj inovativnog programa osnaživanja beskućnika (UP.02.2.2.06.0362)</t>
  </si>
  <si>
    <t>30200000-1</t>
  </si>
  <si>
    <t>42512000-8</t>
  </si>
  <si>
    <t>79823000-9</t>
  </si>
  <si>
    <t>01.09.2020 - 30.11.2020</t>
  </si>
  <si>
    <t>15.09.2020 - 30.11.2020</t>
  </si>
  <si>
    <t>01.10.2020 - 30.11.2020</t>
  </si>
  <si>
    <t>15.10.2020 - 30.11.2020</t>
  </si>
  <si>
    <t>15.06.2020 - 15.05.2022</t>
  </si>
  <si>
    <t>II. izmjene i dopune
05-00-10/2020</t>
  </si>
  <si>
    <t>II. izmjene i dopune
05-00-11/2020</t>
  </si>
  <si>
    <t>II. izmjene i dopune 
06-02-19/2020</t>
  </si>
  <si>
    <t>Usluge programiranja sustava i korisničke podrške kompleksa Benčić</t>
  </si>
  <si>
    <t>10.03.2020 - 31.12.2020</t>
  </si>
  <si>
    <t>01.07.2020 - 31.12.2020</t>
  </si>
  <si>
    <t>10.06.2020 - 30.06.2020</t>
  </si>
  <si>
    <t>II. izmjene i dopune 
02-01-30/2020</t>
  </si>
  <si>
    <t xml:space="preserve">VI. </t>
  </si>
  <si>
    <t>01.08.2020 - 01.09.2020</t>
  </si>
  <si>
    <t>Dekoracije za manifestacije</t>
  </si>
  <si>
    <t>01.08.2020 - 31.12.2020</t>
  </si>
  <si>
    <t>Izvođenje radova izgradnje komunalne infrastrukture u poduzetničkoj zoni Bodulovo (zajednička nabava: Grad Rijeka, VIK)</t>
  </si>
  <si>
    <t>25.05.2020 - 25.05.2022</t>
  </si>
  <si>
    <t>II. izmjene i dopune 
11-00-15/2020</t>
  </si>
  <si>
    <t>Usluge nadzora, održavanja i dogradnje centralnog RCC sustava</t>
  </si>
  <si>
    <t>II. izmjene i dopune 
17-00-19/2020</t>
  </si>
  <si>
    <t>Usluga izrade projektne dokumentacije glavnog projekta energetske obnove krova i fasade OŠ Centar, Podhumskih žrtava 5, Rijeka</t>
  </si>
  <si>
    <t>17.07.2020 - 15.09.2020</t>
  </si>
  <si>
    <t>Uređenje javnih površina i izgradnja pripadajuće infrastrukture unutar bivšeg tvorničkog kompleksa Rikard Benčić - Izvođenje radova na uklanjanju građevine na k.č. 3392/2 i 33394 k.o. Stari Grad i spojnog zida na k.č. 3386/4 k.o. Stari Grad</t>
  </si>
  <si>
    <t>II. izmjene i dopune 
10-00-11/2020</t>
  </si>
  <si>
    <t>Analiza postojećih demografskih, prostornih, baštinskih i programskih sadržaja s prijedlogom mjera za njihovo povremeno i privremeno korištenje i informatički modaliteti njihovog on-line prezentiranja</t>
  </si>
  <si>
    <t>73420000-2</t>
  </si>
  <si>
    <t>24.06.2020 - 15.07.2020</t>
  </si>
  <si>
    <t>01.11.2020 - 01.03.2022</t>
  </si>
  <si>
    <t>II. izmjene i dopune 
03-00-19/2020</t>
  </si>
  <si>
    <t>Stručni nadzor nad izvođenjem radova zamjene pokrova Hale 14, Poduzetničkog inkubatora Torpedo</t>
  </si>
  <si>
    <t>15.07.2020 - 31.10.2020</t>
  </si>
  <si>
    <t>III. izmjene i dopune 
10-00-21/2020</t>
  </si>
  <si>
    <t>III. izmjene i dopune 
01-01-17/2020</t>
  </si>
  <si>
    <t>III. izmjene i dopune 
01-01-18/2020</t>
  </si>
  <si>
    <t>Podrška u pripremi Plana razvoja Grada Rijeke za razdoblje 2021. - 2027.</t>
  </si>
  <si>
    <t>Izmjena glavnog i izvedbenog projekta javnih površina unutar bloka ex Rikard Benčić</t>
  </si>
  <si>
    <t>15.07.2020 - 15.10.2021</t>
  </si>
  <si>
    <t>30.07.2020 - 30.11.2020</t>
  </si>
  <si>
    <t xml:space="preserve">III. izmjene i dopune </t>
  </si>
  <si>
    <t>11.08.2020 - 11.10.2020</t>
  </si>
  <si>
    <t>10.08.2020 - 10.10.2020</t>
  </si>
  <si>
    <t>01.10.2020 - 10.04.2021</t>
  </si>
  <si>
    <t>15.05.2020 - 17.08.2020</t>
  </si>
  <si>
    <t>III. izmjene i dopune 
04-00-02/2020</t>
  </si>
  <si>
    <t>15.09.2020 - 15.10.2020</t>
  </si>
  <si>
    <t>15.01.2020 - 30.07.2020</t>
  </si>
  <si>
    <t>Nabava telekomunikacijskih usluga u mobilnoj mreži - VPN usluga  (Zajednička nabava s komunalnim, trgovačkim društvima i ustanovama - 13 sudionika; središnje tijelo za javnu nabavu - Grad Rijeka)</t>
  </si>
  <si>
    <t>Nabava osobnih računala putem operativnog leasinga</t>
  </si>
  <si>
    <t>III. izmjene i dopune 
11-00-16/2020</t>
  </si>
  <si>
    <t>III. izmjene i dopune 
11-00-17/2020</t>
  </si>
  <si>
    <t>Izgradnja elektroničke komunikacijske infrastrukture u sklopu Projekta "Rasplet Zamet" HEP-Elektroprimorje</t>
  </si>
  <si>
    <t>Izgradnja - vlastiti projekti (svjetlovodna infrastruktura) - MO Drenova, GKR - ogranak Drenova, Zavičajni muzej Drenova - uključivanje u EKM Grada Rijeke</t>
  </si>
  <si>
    <t>01.10.2020 - 31.12.2021</t>
  </si>
  <si>
    <t>01.08.2020 - 01.12.2020</t>
  </si>
  <si>
    <t>III. izmjene i dopune 
17-00-20/2020</t>
  </si>
  <si>
    <t>Izrada projektne dokumentacije za prenamjenu stambenog prostora u poslovni prostor javne namjene na adresi Krešimirova 34 u Rijeci</t>
  </si>
  <si>
    <t>Radovi na zamjeni dotrajalog kotla OŠ-SE San Nicolo, Mirka Čurbega 18 u Rijeci</t>
  </si>
  <si>
    <t>30.07.2020 - 10.08.2020</t>
  </si>
  <si>
    <t>01.09.2020 - 15.10.2020</t>
  </si>
  <si>
    <t>Stručni nadzor nad izvođenjem radova i koordinator zaštite na radu tijekom građenja za l. fazu energetske obnove OŠ-SE Belvedere, Kozala 41, Rijeka</t>
  </si>
  <si>
    <t>VII</t>
  </si>
  <si>
    <t>15.10.2020 - 31.01.2021</t>
  </si>
  <si>
    <t>15.09.2020 - 31.10.2020</t>
  </si>
  <si>
    <t>Zamjena pumpi u pumpnoj stanici podzemnih voda na Koblerovom trgu</t>
  </si>
  <si>
    <t>42122130-0</t>
  </si>
  <si>
    <t>III. izmjene i dopune 
09-00-22/2020</t>
  </si>
  <si>
    <t>Nabava zaštitnih pamučnih maski za lice</t>
  </si>
  <si>
    <t>28.08.2020 - 07.09.2020</t>
  </si>
  <si>
    <t>III. izmjene i dopune 
11-00-18/2020</t>
  </si>
  <si>
    <t>III. izmjene i dopune 
11-00-19/2020</t>
  </si>
  <si>
    <t>III. izmjene i dopune 
11-00-20/2020</t>
  </si>
  <si>
    <t>III. izmjene i dopune 
11-00-21/2020</t>
  </si>
  <si>
    <t>III. izmjene i dopune 
11-00-22/2020</t>
  </si>
  <si>
    <t>III. izmjene i dopune 
11-00-23/2020</t>
  </si>
  <si>
    <t>III. izmjene i dopune 
11-00-24/2020</t>
  </si>
  <si>
    <t>III. izmjene i dopune 
11-00-25/2020</t>
  </si>
  <si>
    <t>III. izmjene i dopune 
11-00-26/2020</t>
  </si>
  <si>
    <t>III. izmjene i dopune 
11-00-27/2020</t>
  </si>
  <si>
    <t>III. izmjene i dopune 
11-00-28/2020</t>
  </si>
  <si>
    <t>III. izmjene i dopune 
11-00-29/2020</t>
  </si>
  <si>
    <t>Nabava antivirusnog softvera za 2021. (zajednička nabava s komunalnim društvima)</t>
  </si>
  <si>
    <t>Održavanje servisa u Intranetu za 2021.</t>
  </si>
  <si>
    <t>Održavanje servisa u Internet Edge-u za 2021.</t>
  </si>
  <si>
    <t>Održavanje softvera Linux i cPanel za 2021.</t>
  </si>
  <si>
    <t>Održavanje MS SQL za 2021.</t>
  </si>
  <si>
    <t>Održavanje MS System center i patch za 2021.</t>
  </si>
  <si>
    <t>Usluga održavanja i nadogradnje pasivne komunikacijske opreme za 2021.</t>
  </si>
  <si>
    <t>Usluga održavanja uređaja za besprekidno napajanje električnom energijom za 2021.</t>
  </si>
  <si>
    <t>Usluga održavanja VMware hipervizora i Virtual Center sustava za centralno upravljanje za 2021.</t>
  </si>
  <si>
    <t>Nabava potrošnog materijala (tinte, CD, DVD, beskonačni papir) za 2021.</t>
  </si>
  <si>
    <t>Nabava potrošnog materijala (obrasci) za 2021.</t>
  </si>
  <si>
    <t>Održavanje i dorade - IIS, eUred, iRazmjena, SMARTEM</t>
  </si>
  <si>
    <t>15.09.2020 - 31.12.2020</t>
  </si>
  <si>
    <t>III. izmjene i dopune 
17-00-23/2020</t>
  </si>
  <si>
    <t>Izvođenje radova na sanaciji dimnjaka objekta javne namjene - Filodrammatica, Korzo 28, Rijeka</t>
  </si>
  <si>
    <t xml:space="preserve">Radovi na zamjeni dotrajalog kotla OŠ-SE San Nicolo, Mirka Čurbega 18 u Rijeci - ponovljeni postupak </t>
  </si>
  <si>
    <t>Radovi na centralnom grijanju u kotlovnici OŠ Pećine, Šetalište XIII. divizije 25, Rijeka</t>
  </si>
  <si>
    <t>15.09.2020 - 01.11.2020</t>
  </si>
  <si>
    <t>10.09.2020 - 30.09.2020</t>
  </si>
  <si>
    <t>III. izmjene i dopune 
01-01-19/2020</t>
  </si>
  <si>
    <t>Projektno-tehnička dokumentacija za uređenje Interpretacijskog centra prirodne baštine Primorsko-goranske županije i Zametske pećine - ponovljeni postupak</t>
  </si>
  <si>
    <t>III. izmjene i dopune 
01-01-20/2020</t>
  </si>
  <si>
    <t>Projektna dokumentacija oborinske odvodnje partera kompeksa ex Benčić</t>
  </si>
  <si>
    <t xml:space="preserve">Grupa II. Nabava usluge izrade izvedbenog projekta multimedijskih interpretacijskih točaka s radioničkim nacrtima i projektantskog nadzora </t>
  </si>
  <si>
    <t>Grupa III. Nabava usluge izrade idejnog projekta elektroinstalacijskog stupa u Zametskoj pećini i izrade Izvedbenog projekta unutarnjeg uređenja Zametske pećine s projektantskim nadzorom</t>
  </si>
  <si>
    <t>Energetski pregled javne rasvjete i izrada glavnog projekta modernizacije javne rasvjete u svrhu poboljšanja energetske učinkovitosti</t>
  </si>
  <si>
    <t>Izgradnja općih polja - usluga nadzora i koordinatora II zaštite na radu</t>
  </si>
  <si>
    <t>72221000-0</t>
  </si>
  <si>
    <t>NEETRA - Integracija Mladih Osoba NEET na Tržište Rada - konzultantske usluge</t>
  </si>
  <si>
    <t>71241000-9</t>
  </si>
  <si>
    <t>18143000-3</t>
  </si>
  <si>
    <t>48761000-0</t>
  </si>
  <si>
    <t>45300000-0</t>
  </si>
  <si>
    <t>45331100-7</t>
  </si>
  <si>
    <t>III. izmjene i dopune 
17-00-24/2020</t>
  </si>
  <si>
    <t>III. izmjene i dopune 
17-00-25/2020</t>
  </si>
  <si>
    <t>III. izmjene i dopune 
17-00-21/2020</t>
  </si>
  <si>
    <t>III. izmjene i dopune 
17-00-22/2020</t>
  </si>
  <si>
    <t>02.11.2020 - 31.12.2021</t>
  </si>
  <si>
    <t>50312300-8</t>
  </si>
  <si>
    <t>31154000-0</t>
  </si>
  <si>
    <t>22820000-4</t>
  </si>
  <si>
    <t>ČETVRTE  IZMJENE I DOPUNE PLANA NABAVE GRADA RIJEKE ZA 2020. GODINU</t>
  </si>
  <si>
    <t xml:space="preserve">IV. izmjene i dopune </t>
  </si>
  <si>
    <t>IV. izmjene i dopune 
01-01-21/2020</t>
  </si>
  <si>
    <t>15.10.2020 - 15.11.2020</t>
  </si>
  <si>
    <t>Izmjena i dopuna glavnog projekta javne rasvjete javnih površina</t>
  </si>
  <si>
    <t>Usluga vanjskih stručnjaka za identifikaciju i ocjenu zrelosti baze projekata za provedbu putem ITU mehanizma za sljedeće programsko razdoblje 2021. - 2027.</t>
  </si>
  <si>
    <t>01.11.2020 - 31.12.2021</t>
  </si>
  <si>
    <t>20.12.2020 - 31.01.2022</t>
  </si>
  <si>
    <t>IV. izmjene i dopune 
02-01-31/2020</t>
  </si>
  <si>
    <t>Izgradnja sortirnice na lokaciji Mihačeva draga -EU - usluge nadzora, projektantski nadzor</t>
  </si>
  <si>
    <t>Postavljanje i održavanje izložbenih panoa</t>
  </si>
  <si>
    <t>50800000-3</t>
  </si>
  <si>
    <t>IV. izmjene i dopune 
02-04-41/2020</t>
  </si>
  <si>
    <t>IV. izmjene i dopune 
02-04-42/2020</t>
  </si>
  <si>
    <t>16.10.2020 - 01.12.2020</t>
  </si>
  <si>
    <t>09.11.2020 - 15.12.2020</t>
  </si>
  <si>
    <t>Kreiranje vizualnog identiteta te izrada i tisak promotivnih materijala za potrebe projekta "Izgradnja komunalne infrastrukture u PZ Bodulovo"</t>
  </si>
  <si>
    <t xml:space="preserve">Grupa I. Dizajn i tisak promotivnih materijala </t>
  </si>
  <si>
    <t>Grupa II. Privremena i trajna informativna ploča</t>
  </si>
  <si>
    <t>IV. izmjene i dopune 
04-00-03/2020</t>
  </si>
  <si>
    <t>01.10.2020 - 31.10.2020</t>
  </si>
  <si>
    <t>IV. izmjene i dopune 
06-02-20/2020</t>
  </si>
  <si>
    <t>IV. izmjene i dopune 
06-02-21/2020</t>
  </si>
  <si>
    <t>09.01.2020 - 31.12.2020</t>
  </si>
  <si>
    <t>09.11.2020 - 22.12.2020</t>
  </si>
  <si>
    <t xml:space="preserve">Ugovor o nabavi radova hitne intervencije - sanacija propuštanja toplovoda u Wenzelovoj ulici za HNK Ivan pl. Zajc </t>
  </si>
  <si>
    <t>Nabava ugostiteljske opreme za potrebe opremanja Ciglenog objekta (Dječje kuće) bivšeg Industrijskog kompleksa Rikard Benčić</t>
  </si>
  <si>
    <t>DPU</t>
  </si>
  <si>
    <t>IV. izmjene i dopune 
11-00-30/2020</t>
  </si>
  <si>
    <t>IV. izmjene i dopune 
11-00-31/2020</t>
  </si>
  <si>
    <t>Usluga besplatnog bežičnog pristupa Internetu - HOTSPOT usluga za 2021.</t>
  </si>
  <si>
    <t>Održavanje svjetlovodne elektroničke komunikacijske infrastrukture za 2021.</t>
  </si>
  <si>
    <t xml:space="preserve">64227000-3
</t>
  </si>
  <si>
    <t xml:space="preserve">50332000-1
</t>
  </si>
  <si>
    <t>IV. izmjene i dopune 
17-00-26/2020</t>
  </si>
  <si>
    <t>IV. izmjene i dopune 
17-00-27/2020</t>
  </si>
  <si>
    <t>IV. izmjene i dopune 
17-00-28/2020</t>
  </si>
  <si>
    <t>Radovi na sanaciji dimnjaka kotlovnice na objektu MO Draga na adresi Brig 24, Rijeka</t>
  </si>
  <si>
    <t>Usluga upravljanja nekretninama kojima gospodari Grad Rijeka (stambene, poslovne, stambeno/poslovne i poslovno/stambene namjene) na području grada Rijeke za razdoblje od dvije godine</t>
  </si>
  <si>
    <t>26.10.2020 - 09.11.2020</t>
  </si>
  <si>
    <t xml:space="preserve">33760000-5
</t>
  </si>
  <si>
    <t>Zamjena pumpi u pumpnoj stanici podzemnih voda na Kolberovom trgu - ponovljeni postupak</t>
  </si>
  <si>
    <t>Zamjena pumpi u pumpnoj stanici podzemnih voda na Koblerovom trgu - drugi ponovljeni postupak</t>
  </si>
  <si>
    <t>16.11.2020 - 24.12.2020</t>
  </si>
  <si>
    <t>IV. izmjene i dopune 
02-01-32/2020</t>
  </si>
  <si>
    <t>Spoj Ulice T. Ujevića prema Dražičkoj - geodetske usluge</t>
  </si>
  <si>
    <t>20.11.2020 - 31.12.2020</t>
  </si>
  <si>
    <r>
      <rPr>
        <b/>
        <sz val="12"/>
        <color indexed="10"/>
        <rFont val="Arial"/>
        <family val="2"/>
        <charset val="238"/>
      </rPr>
      <t>Brisano IV. izmjenama i dopunama</t>
    </r>
    <r>
      <rPr>
        <strike/>
        <sz val="12"/>
        <rFont val="Arial"/>
        <family val="2"/>
        <charset val="238"/>
      </rPr>
      <t xml:space="preserve">
Spoj Ulice T. Ujevića prema Dražičkoj - usluge projektiranja</t>
    </r>
  </si>
  <si>
    <t>28.12.2020 - 01.03.2022</t>
  </si>
  <si>
    <t>15.11.2020 - 15.03.2021</t>
  </si>
  <si>
    <t>IV. izmjene i dopune 
09-00-23/2020</t>
  </si>
  <si>
    <t>Nabava terminala za mjerenje tjelesne temperature</t>
  </si>
  <si>
    <t>05.11.2020 - 16.11.2020</t>
  </si>
  <si>
    <t>IV. izmjene i dopune 
01-01-22/2020</t>
  </si>
  <si>
    <t>IV. izmjene i dopune 
01-01-23/2020</t>
  </si>
  <si>
    <t>Izmjene i dopune DPU područja Benčić</t>
  </si>
  <si>
    <t>15.11.2020 - 16.08.2021</t>
  </si>
  <si>
    <t>15.11.2020 - 31.12.2020</t>
  </si>
  <si>
    <t>IV. izmjene i dopune 
01-01-24/2020</t>
  </si>
  <si>
    <t>IV. izmjene i dopune 
01-01-25/2020</t>
  </si>
  <si>
    <t>Prometno-prostorna analiza prometne mreže Lukovići-Brašćine- Pulac</t>
  </si>
  <si>
    <t>01.12.2020 - 28.02.2021</t>
  </si>
  <si>
    <t>IV. izmjene i dopune 
06-02-22/2020</t>
  </si>
  <si>
    <t>Radovi na izgradnji postolja za City Light uređaj u Kompleksu Rikard Benčić</t>
  </si>
  <si>
    <t>15.11.2020 - 01.12.2020</t>
  </si>
  <si>
    <t>01.06.2020 - 31.12.2020</t>
  </si>
  <si>
    <t>15.11.2020 - 15.04.2021</t>
  </si>
  <si>
    <t>20.12.2020 - 31.12.2021</t>
  </si>
  <si>
    <t>Projekt označavanja biciklističke trase od Preluka do središta Rijeke</t>
  </si>
  <si>
    <t>Usluga izrade projekta opreme s troškovnikom Ureda za savjetovanje i pružanje podrške mladima u NEET statusu</t>
  </si>
  <si>
    <t>30.12.2020 - 30.03.2021</t>
  </si>
  <si>
    <t>33100000-1</t>
  </si>
  <si>
    <t>Izvođenje građevinskih radova održavanja i hitnih intervencija na objektima kojima upravlja Odjel gradske uprave za gospodarenje imovinom (javne, poslovne i stambene namjene) za razdoblje od 2 godine</t>
  </si>
  <si>
    <t>79993000-1</t>
  </si>
  <si>
    <t xml:space="preserve">Geodetski snimak postojećeg stanja  </t>
  </si>
  <si>
    <t>Grupa I. Skudarevo</t>
  </si>
  <si>
    <t>Grupa II. Turanj</t>
  </si>
  <si>
    <t>Grupa III. Trasa Preluk - Centar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</si>
  <si>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7/14, 12/17, 9/18 i 11/18 – pročišćeni tekst), Gradonačelnik Grada Rijeke dana 03. studenog 2020.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</si>
</sst>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Narrow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Arial Narrow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EA69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/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7" applyNumberFormat="0" applyAlignment="0" applyProtection="0"/>
    <xf numFmtId="0" fontId="15" fillId="28" borderId="18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7" applyNumberFormat="0" applyAlignment="0" applyProtection="0"/>
    <xf numFmtId="0" fontId="22" fillId="0" borderId="22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1" fillId="32" borderId="23" applyNumberFormat="0" applyFont="0" applyAlignment="0" applyProtection="0"/>
    <xf numFmtId="0" fontId="24" fillId="27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5" fillId="0" borderId="1" xfId="0" applyNumberFormat="1" applyFont="1" applyBorder="1" applyAlignment="1"/>
    <xf numFmtId="49" fontId="4" fillId="33" borderId="2" xfId="0" applyNumberFormat="1" applyFont="1" applyFill="1" applyBorder="1" applyAlignment="1">
      <alignment horizontal="center" vertical="center" wrapText="1"/>
    </xf>
    <xf numFmtId="4" fontId="4" fillId="33" borderId="2" xfId="0" applyNumberFormat="1" applyFont="1" applyFill="1" applyBorder="1" applyAlignment="1">
      <alignment horizontal="center" vertical="center" wrapText="1"/>
    </xf>
    <xf numFmtId="49" fontId="4" fillId="33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1" fillId="33" borderId="4" xfId="0" applyNumberFormat="1" applyFont="1" applyFill="1" applyBorder="1" applyAlignment="1">
      <alignment horizontal="center" vertical="center"/>
    </xf>
    <xf numFmtId="0" fontId="1" fillId="33" borderId="5" xfId="0" applyNumberFormat="1" applyFont="1" applyFill="1" applyBorder="1" applyAlignment="1">
      <alignment horizontal="center" vertical="center"/>
    </xf>
    <xf numFmtId="0" fontId="1" fillId="33" borderId="6" xfId="0" applyNumberFormat="1" applyFont="1" applyFill="1" applyBorder="1" applyAlignment="1">
      <alignment horizontal="center" vertical="center"/>
    </xf>
    <xf numFmtId="0" fontId="4" fillId="34" borderId="7" xfId="0" applyNumberFormat="1" applyFont="1" applyFill="1" applyBorder="1" applyAlignment="1">
      <alignment horizontal="left" vertical="center"/>
    </xf>
    <xf numFmtId="0" fontId="4" fillId="34" borderId="8" xfId="0" applyNumberFormat="1" applyFont="1" applyFill="1" applyBorder="1" applyAlignment="1">
      <alignment horizontal="left" vertical="top"/>
    </xf>
    <xf numFmtId="0" fontId="4" fillId="34" borderId="8" xfId="0" applyNumberFormat="1" applyFont="1" applyFill="1" applyBorder="1" applyAlignment="1">
      <alignment horizontal="left" vertical="center"/>
    </xf>
    <xf numFmtId="4" fontId="4" fillId="34" borderId="8" xfId="0" applyNumberFormat="1" applyFont="1" applyFill="1" applyBorder="1" applyAlignment="1">
      <alignment horizontal="left" vertical="center"/>
    </xf>
    <xf numFmtId="0" fontId="4" fillId="34" borderId="9" xfId="0" applyNumberFormat="1" applyFont="1" applyFill="1" applyBorder="1" applyAlignment="1">
      <alignment horizontal="left" vertical="center"/>
    </xf>
    <xf numFmtId="0" fontId="4" fillId="33" borderId="7" xfId="0" applyNumberFormat="1" applyFont="1" applyFill="1" applyBorder="1" applyAlignment="1">
      <alignment horizontal="left" vertical="center"/>
    </xf>
    <xf numFmtId="0" fontId="4" fillId="33" borderId="8" xfId="0" applyNumberFormat="1" applyFont="1" applyFill="1" applyBorder="1" applyAlignment="1">
      <alignment horizontal="left" vertical="top"/>
    </xf>
    <xf numFmtId="0" fontId="4" fillId="33" borderId="8" xfId="0" applyNumberFormat="1" applyFont="1" applyFill="1" applyBorder="1" applyAlignment="1">
      <alignment horizontal="left" vertical="center"/>
    </xf>
    <xf numFmtId="4" fontId="4" fillId="33" borderId="8" xfId="0" applyNumberFormat="1" applyFont="1" applyFill="1" applyBorder="1" applyAlignment="1">
      <alignment horizontal="left" vertical="center"/>
    </xf>
    <xf numFmtId="0" fontId="4" fillId="33" borderId="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" fontId="4" fillId="33" borderId="8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top"/>
    </xf>
    <xf numFmtId="0" fontId="4" fillId="0" borderId="8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33" borderId="7" xfId="0" applyNumberFormat="1" applyFont="1" applyFill="1" applyBorder="1" applyAlignment="1">
      <alignment horizontal="left" vertical="top"/>
    </xf>
    <xf numFmtId="4" fontId="4" fillId="34" borderId="8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34" borderId="8" xfId="0" applyNumberFormat="1" applyFont="1" applyFill="1" applyBorder="1" applyAlignment="1">
      <alignment horizontal="left" vertical="top"/>
    </xf>
    <xf numFmtId="0" fontId="7" fillId="34" borderId="8" xfId="0" applyNumberFormat="1" applyFont="1" applyFill="1" applyBorder="1" applyAlignment="1">
      <alignment horizontal="left" vertical="center"/>
    </xf>
    <xf numFmtId="4" fontId="6" fillId="34" borderId="8" xfId="0" applyNumberFormat="1" applyFont="1" applyFill="1" applyBorder="1" applyAlignment="1">
      <alignment horizontal="right" vertical="center"/>
    </xf>
    <xf numFmtId="0" fontId="6" fillId="34" borderId="8" xfId="0" applyNumberFormat="1" applyFont="1" applyFill="1" applyBorder="1" applyAlignment="1">
      <alignment horizontal="left" vertical="center"/>
    </xf>
    <xf numFmtId="0" fontId="6" fillId="34" borderId="9" xfId="0" applyNumberFormat="1" applyFont="1" applyFill="1" applyBorder="1" applyAlignment="1">
      <alignment horizontal="left" vertical="center"/>
    </xf>
    <xf numFmtId="0" fontId="4" fillId="35" borderId="7" xfId="0" applyNumberFormat="1" applyFont="1" applyFill="1" applyBorder="1" applyAlignment="1">
      <alignment horizontal="left" vertical="center"/>
    </xf>
    <xf numFmtId="0" fontId="3" fillId="35" borderId="8" xfId="0" applyFont="1" applyFill="1" applyBorder="1" applyAlignment="1">
      <alignment horizontal="left" vertical="top" wrapText="1"/>
    </xf>
    <xf numFmtId="0" fontId="3" fillId="35" borderId="8" xfId="0" applyFont="1" applyFill="1" applyBorder="1" applyAlignment="1">
      <alignment horizontal="left" vertical="center" wrapText="1"/>
    </xf>
    <xf numFmtId="4" fontId="4" fillId="35" borderId="8" xfId="0" applyNumberFormat="1" applyFont="1" applyFill="1" applyBorder="1" applyAlignment="1">
      <alignment horizontal="right" vertical="center"/>
    </xf>
    <xf numFmtId="49" fontId="3" fillId="35" borderId="8" xfId="0" applyNumberFormat="1" applyFont="1" applyFill="1" applyBorder="1" applyAlignment="1">
      <alignment horizontal="center" vertical="center" wrapText="1"/>
    </xf>
    <xf numFmtId="0" fontId="3" fillId="35" borderId="8" xfId="0" applyFont="1" applyFill="1" applyBorder="1"/>
    <xf numFmtId="0" fontId="3" fillId="35" borderId="9" xfId="0" applyFont="1" applyFill="1" applyBorder="1"/>
    <xf numFmtId="4" fontId="2" fillId="0" borderId="0" xfId="0" applyNumberFormat="1" applyFont="1" applyBorder="1"/>
    <xf numFmtId="2" fontId="2" fillId="0" borderId="0" xfId="0" applyNumberFormat="1" applyFont="1" applyBorder="1"/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14" xfId="0" applyNumberFormat="1" applyFont="1" applyFill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4" fillId="33" borderId="7" xfId="0" applyNumberFormat="1" applyFont="1" applyFill="1" applyBorder="1" applyAlignment="1">
      <alignment horizontal="left" vertical="center" wrapText="1"/>
    </xf>
    <xf numFmtId="0" fontId="4" fillId="33" borderId="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37" applyNumberFormat="1" applyFont="1" applyFill="1" applyBorder="1" applyAlignment="1">
      <alignment horizontal="center" vertical="center" wrapText="1"/>
    </xf>
    <xf numFmtId="0" fontId="4" fillId="34" borderId="7" xfId="0" applyNumberFormat="1" applyFont="1" applyFill="1" applyBorder="1" applyAlignment="1">
      <alignment horizontal="left" vertical="center" wrapText="1"/>
    </xf>
    <xf numFmtId="0" fontId="4" fillId="34" borderId="8" xfId="0" applyNumberFormat="1" applyFont="1" applyFill="1" applyBorder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0"/>
  <sheetViews>
    <sheetView tabSelected="1" topLeftCell="A322" zoomScale="90" zoomScaleNormal="90" zoomScaleSheetLayoutView="75" workbookViewId="0">
      <selection activeCell="B270" sqref="B270"/>
    </sheetView>
  </sheetViews>
  <sheetFormatPr defaultColWidth="16.83203125" defaultRowHeight="15.75" customHeight="1" x14ac:dyDescent="0.25"/>
  <cols>
    <col min="1" max="1" width="23" style="2" bestFit="1" customWidth="1"/>
    <col min="2" max="2" width="52.1640625" style="2" customWidth="1"/>
    <col min="3" max="3" width="18.1640625" style="3" bestFit="1" customWidth="1"/>
    <col min="4" max="4" width="24.33203125" style="2" bestFit="1" customWidth="1"/>
    <col min="5" max="5" width="27.33203125" style="4" bestFit="1" customWidth="1"/>
    <col min="6" max="6" width="29.33203125" style="5" bestFit="1" customWidth="1"/>
    <col min="7" max="7" width="22.1640625" style="5" customWidth="1"/>
    <col min="8" max="8" width="21.83203125" style="6" customWidth="1"/>
    <col min="9" max="9" width="15.1640625" style="1" customWidth="1"/>
    <col min="10" max="10" width="23" style="1" customWidth="1"/>
    <col min="11" max="16384" width="16.83203125" style="1"/>
  </cols>
  <sheetData>
    <row r="1" spans="1:10" s="7" customFormat="1" ht="22.5" customHeight="1" x14ac:dyDescent="0.25">
      <c r="A1" s="8"/>
      <c r="B1" s="8"/>
      <c r="C1" s="8"/>
      <c r="D1" s="8"/>
      <c r="E1" s="9"/>
      <c r="F1" s="8"/>
      <c r="G1" s="8"/>
      <c r="H1" s="8"/>
      <c r="I1" s="8"/>
      <c r="J1" s="8"/>
    </row>
    <row r="2" spans="1:10" s="10" customFormat="1" ht="51" customHeight="1" x14ac:dyDescent="0.25">
      <c r="A2" s="91" t="s">
        <v>1026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5.5" customHeight="1" x14ac:dyDescent="0.25">
      <c r="A3" s="92" t="s">
        <v>948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6.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80.099999999999994" customHeight="1" thickBot="1" x14ac:dyDescent="0.3">
      <c r="A5" s="12" t="s">
        <v>0</v>
      </c>
      <c r="B5" s="12" t="s">
        <v>1</v>
      </c>
      <c r="C5" s="13" t="s">
        <v>2</v>
      </c>
      <c r="D5" s="13" t="s">
        <v>3</v>
      </c>
      <c r="E5" s="13" t="s">
        <v>4</v>
      </c>
      <c r="F5" s="12" t="s">
        <v>5</v>
      </c>
      <c r="G5" s="14" t="s">
        <v>6</v>
      </c>
      <c r="H5" s="14" t="s">
        <v>7</v>
      </c>
      <c r="I5" s="14" t="s">
        <v>8</v>
      </c>
      <c r="J5" s="12" t="s">
        <v>9</v>
      </c>
    </row>
    <row r="6" spans="1:10" s="15" customFormat="1" ht="12.75" customHeight="1" x14ac:dyDescent="0.2">
      <c r="A6" s="16" t="s">
        <v>10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s="15" customFormat="1" ht="24" customHeight="1" x14ac:dyDescent="0.2">
      <c r="A7" s="19" t="s">
        <v>11</v>
      </c>
      <c r="B7" s="20"/>
      <c r="C7" s="21"/>
      <c r="D7" s="22"/>
      <c r="E7" s="22"/>
      <c r="F7" s="21"/>
      <c r="G7" s="21"/>
      <c r="H7" s="21"/>
      <c r="I7" s="21"/>
      <c r="J7" s="23"/>
    </row>
    <row r="8" spans="1:10" s="15" customFormat="1" ht="24" customHeight="1" x14ac:dyDescent="0.2">
      <c r="A8" s="24" t="s">
        <v>12</v>
      </c>
      <c r="B8" s="25"/>
      <c r="C8" s="26"/>
      <c r="D8" s="27"/>
      <c r="E8" s="27"/>
      <c r="F8" s="26"/>
      <c r="G8" s="26"/>
      <c r="H8" s="26"/>
      <c r="I8" s="26"/>
      <c r="J8" s="28"/>
    </row>
    <row r="9" spans="1:10" s="29" customFormat="1" ht="30" customHeight="1" x14ac:dyDescent="0.2">
      <c r="A9" s="30" t="s">
        <v>13</v>
      </c>
      <c r="B9" s="31" t="s">
        <v>14</v>
      </c>
      <c r="C9" s="32" t="s">
        <v>15</v>
      </c>
      <c r="D9" s="32">
        <v>50000</v>
      </c>
      <c r="E9" s="32">
        <v>62500</v>
      </c>
      <c r="F9" s="33" t="s">
        <v>16</v>
      </c>
      <c r="G9" s="34" t="s">
        <v>17</v>
      </c>
      <c r="H9" s="34" t="s">
        <v>18</v>
      </c>
      <c r="I9" s="34" t="s">
        <v>19</v>
      </c>
      <c r="J9" s="33" t="s">
        <v>20</v>
      </c>
    </row>
    <row r="10" spans="1:10" s="29" customFormat="1" ht="60" customHeight="1" x14ac:dyDescent="0.2">
      <c r="A10" s="30" t="s">
        <v>21</v>
      </c>
      <c r="B10" s="31" t="s">
        <v>22</v>
      </c>
      <c r="C10" s="32" t="s">
        <v>23</v>
      </c>
      <c r="D10" s="64">
        <v>222560</v>
      </c>
      <c r="E10" s="64">
        <v>278200</v>
      </c>
      <c r="F10" s="33" t="s">
        <v>24</v>
      </c>
      <c r="G10" s="34" t="s">
        <v>25</v>
      </c>
      <c r="H10" s="34" t="s">
        <v>18</v>
      </c>
      <c r="I10" s="66" t="s">
        <v>26</v>
      </c>
      <c r="J10" s="65" t="s">
        <v>27</v>
      </c>
    </row>
    <row r="11" spans="1:10" s="29" customFormat="1" ht="31.5" x14ac:dyDescent="0.2">
      <c r="A11" s="30" t="s">
        <v>635</v>
      </c>
      <c r="B11" s="31"/>
      <c r="C11" s="32"/>
      <c r="D11" s="32">
        <v>302560</v>
      </c>
      <c r="E11" s="32">
        <v>378200</v>
      </c>
      <c r="F11" s="33"/>
      <c r="G11" s="34"/>
      <c r="H11" s="34"/>
      <c r="I11" s="34" t="s">
        <v>76</v>
      </c>
      <c r="J11" s="33" t="s">
        <v>154</v>
      </c>
    </row>
    <row r="12" spans="1:10" s="29" customFormat="1" ht="45" customHeight="1" x14ac:dyDescent="0.2">
      <c r="A12" s="30"/>
      <c r="B12" s="31" t="s">
        <v>28</v>
      </c>
      <c r="C12" s="32"/>
      <c r="D12" s="32">
        <v>155000</v>
      </c>
      <c r="E12" s="32">
        <v>193750</v>
      </c>
      <c r="F12" s="33"/>
      <c r="G12" s="34"/>
      <c r="H12" s="34"/>
      <c r="I12" s="34"/>
      <c r="J12" s="33"/>
    </row>
    <row r="13" spans="1:10" s="29" customFormat="1" ht="60" customHeight="1" x14ac:dyDescent="0.2">
      <c r="A13" s="30"/>
      <c r="B13" s="31" t="s">
        <v>29</v>
      </c>
      <c r="C13" s="32"/>
      <c r="D13" s="32">
        <v>32800</v>
      </c>
      <c r="E13" s="32">
        <v>41000</v>
      </c>
      <c r="F13" s="33"/>
      <c r="G13" s="34"/>
      <c r="H13" s="34"/>
      <c r="I13" s="34"/>
      <c r="J13" s="33"/>
    </row>
    <row r="14" spans="1:10" s="29" customFormat="1" ht="45" customHeight="1" x14ac:dyDescent="0.2">
      <c r="A14" s="30"/>
      <c r="B14" s="63" t="s">
        <v>30</v>
      </c>
      <c r="C14" s="32"/>
      <c r="D14" s="64">
        <v>9760</v>
      </c>
      <c r="E14" s="64">
        <v>12200</v>
      </c>
      <c r="F14" s="33"/>
      <c r="G14" s="34"/>
      <c r="H14" s="34"/>
      <c r="I14" s="34"/>
      <c r="J14" s="33"/>
    </row>
    <row r="15" spans="1:10" s="29" customFormat="1" ht="75" x14ac:dyDescent="0.2">
      <c r="A15" s="30" t="s">
        <v>635</v>
      </c>
      <c r="B15" s="31" t="s">
        <v>666</v>
      </c>
      <c r="C15" s="32"/>
      <c r="D15" s="32">
        <v>34760</v>
      </c>
      <c r="E15" s="32">
        <v>43450</v>
      </c>
      <c r="F15" s="33"/>
      <c r="G15" s="34"/>
      <c r="H15" s="34"/>
      <c r="I15" s="34"/>
      <c r="J15" s="33"/>
    </row>
    <row r="16" spans="1:10" s="29" customFormat="1" ht="45" customHeight="1" x14ac:dyDescent="0.2">
      <c r="A16" s="30"/>
      <c r="B16" s="63" t="s">
        <v>31</v>
      </c>
      <c r="C16" s="32"/>
      <c r="D16" s="64">
        <v>25000</v>
      </c>
      <c r="E16" s="64">
        <v>31250</v>
      </c>
      <c r="F16" s="33"/>
      <c r="G16" s="34"/>
      <c r="H16" s="34"/>
      <c r="I16" s="34"/>
      <c r="J16" s="33"/>
    </row>
    <row r="17" spans="1:10" s="29" customFormat="1" ht="60" x14ac:dyDescent="0.2">
      <c r="A17" s="30" t="s">
        <v>635</v>
      </c>
      <c r="B17" s="31" t="s">
        <v>667</v>
      </c>
      <c r="C17" s="32"/>
      <c r="D17" s="32">
        <v>80000</v>
      </c>
      <c r="E17" s="32">
        <v>100000</v>
      </c>
      <c r="F17" s="33"/>
      <c r="G17" s="34"/>
      <c r="H17" s="34"/>
      <c r="I17" s="34"/>
      <c r="J17" s="33"/>
    </row>
    <row r="18" spans="1:10" s="29" customFormat="1" ht="90" x14ac:dyDescent="0.2">
      <c r="A18" s="30" t="s">
        <v>32</v>
      </c>
      <c r="B18" s="31" t="s">
        <v>33</v>
      </c>
      <c r="C18" s="32" t="s">
        <v>34</v>
      </c>
      <c r="D18" s="32">
        <v>46400</v>
      </c>
      <c r="E18" s="32">
        <v>58000</v>
      </c>
      <c r="F18" s="33" t="s">
        <v>24</v>
      </c>
      <c r="G18" s="34" t="s">
        <v>25</v>
      </c>
      <c r="H18" s="34" t="s">
        <v>18</v>
      </c>
      <c r="I18" s="66" t="s">
        <v>26</v>
      </c>
      <c r="J18" s="65" t="s">
        <v>35</v>
      </c>
    </row>
    <row r="19" spans="1:10" s="29" customFormat="1" ht="31.5" x14ac:dyDescent="0.2">
      <c r="A19" s="30" t="s">
        <v>635</v>
      </c>
      <c r="B19" s="31"/>
      <c r="C19" s="32"/>
      <c r="D19" s="32"/>
      <c r="E19" s="32"/>
      <c r="F19" s="33"/>
      <c r="G19" s="34"/>
      <c r="H19" s="34"/>
      <c r="I19" s="34" t="s">
        <v>71</v>
      </c>
      <c r="J19" s="33" t="s">
        <v>668</v>
      </c>
    </row>
    <row r="20" spans="1:10" s="29" customFormat="1" ht="30" customHeight="1" x14ac:dyDescent="0.2">
      <c r="A20" s="30" t="s">
        <v>36</v>
      </c>
      <c r="B20" s="31" t="s">
        <v>37</v>
      </c>
      <c r="C20" s="32" t="s">
        <v>38</v>
      </c>
      <c r="D20" s="32">
        <f>SUM(D22:D23)</f>
        <v>4600742.17</v>
      </c>
      <c r="E20" s="32">
        <f>SUM(E22:E23)</f>
        <v>5750927.71</v>
      </c>
      <c r="F20" s="33" t="s">
        <v>24</v>
      </c>
      <c r="G20" s="34" t="s">
        <v>25</v>
      </c>
      <c r="H20" s="34" t="s">
        <v>18</v>
      </c>
      <c r="I20" s="66" t="s">
        <v>39</v>
      </c>
      <c r="J20" s="65" t="s">
        <v>40</v>
      </c>
    </row>
    <row r="21" spans="1:10" s="29" customFormat="1" ht="31.5" x14ac:dyDescent="0.2">
      <c r="A21" s="30" t="s">
        <v>635</v>
      </c>
      <c r="B21" s="31"/>
      <c r="C21" s="32"/>
      <c r="D21" s="32"/>
      <c r="E21" s="32"/>
      <c r="F21" s="33"/>
      <c r="G21" s="34"/>
      <c r="H21" s="34"/>
      <c r="I21" s="34" t="s">
        <v>71</v>
      </c>
      <c r="J21" s="33" t="s">
        <v>669</v>
      </c>
    </row>
    <row r="22" spans="1:10" s="29" customFormat="1" ht="24" customHeight="1" x14ac:dyDescent="0.2">
      <c r="A22" s="30"/>
      <c r="B22" s="31" t="s">
        <v>41</v>
      </c>
      <c r="C22" s="32" t="s">
        <v>38</v>
      </c>
      <c r="D22" s="32">
        <v>4504742.17</v>
      </c>
      <c r="E22" s="32">
        <v>5630927.71</v>
      </c>
      <c r="F22" s="33"/>
      <c r="G22" s="34"/>
      <c r="H22" s="34"/>
      <c r="I22" s="34"/>
      <c r="J22" s="33"/>
    </row>
    <row r="23" spans="1:10" s="29" customFormat="1" ht="24" customHeight="1" x14ac:dyDescent="0.2">
      <c r="A23" s="30"/>
      <c r="B23" s="31" t="s">
        <v>42</v>
      </c>
      <c r="C23" s="32" t="s">
        <v>43</v>
      </c>
      <c r="D23" s="32">
        <v>96000</v>
      </c>
      <c r="E23" s="32">
        <v>120000</v>
      </c>
      <c r="F23" s="33"/>
      <c r="G23" s="34"/>
      <c r="H23" s="34"/>
      <c r="I23" s="34"/>
      <c r="J23" s="33"/>
    </row>
    <row r="24" spans="1:10" s="29" customFormat="1" ht="30" customHeight="1" x14ac:dyDescent="0.2">
      <c r="A24" s="30" t="s">
        <v>44</v>
      </c>
      <c r="B24" s="31" t="s">
        <v>45</v>
      </c>
      <c r="C24" s="32" t="s">
        <v>46</v>
      </c>
      <c r="D24" s="32">
        <v>465200</v>
      </c>
      <c r="E24" s="32">
        <v>581500</v>
      </c>
      <c r="F24" s="33" t="s">
        <v>24</v>
      </c>
      <c r="G24" s="34" t="s">
        <v>25</v>
      </c>
      <c r="H24" s="34" t="s">
        <v>18</v>
      </c>
      <c r="I24" s="34" t="s">
        <v>39</v>
      </c>
      <c r="J24" s="33" t="s">
        <v>47</v>
      </c>
    </row>
    <row r="25" spans="1:10" s="29" customFormat="1" ht="30" customHeight="1" x14ac:dyDescent="0.2">
      <c r="A25" s="30"/>
      <c r="B25" s="31" t="s">
        <v>48</v>
      </c>
      <c r="C25" s="32" t="s">
        <v>46</v>
      </c>
      <c r="D25" s="32">
        <v>417200</v>
      </c>
      <c r="E25" s="32">
        <v>521500</v>
      </c>
      <c r="F25" s="33"/>
      <c r="G25" s="34"/>
      <c r="H25" s="34"/>
      <c r="I25" s="34"/>
      <c r="J25" s="33"/>
    </row>
    <row r="26" spans="1:10" s="29" customFormat="1" ht="24" customHeight="1" x14ac:dyDescent="0.2">
      <c r="A26" s="30"/>
      <c r="B26" s="31" t="s">
        <v>42</v>
      </c>
      <c r="C26" s="32" t="s">
        <v>49</v>
      </c>
      <c r="D26" s="32">
        <v>48000</v>
      </c>
      <c r="E26" s="32">
        <v>60000</v>
      </c>
      <c r="F26" s="33"/>
      <c r="G26" s="34"/>
      <c r="H26" s="34"/>
      <c r="I26" s="34"/>
      <c r="J26" s="33"/>
    </row>
    <row r="27" spans="1:10" s="29" customFormat="1" ht="30" customHeight="1" x14ac:dyDescent="0.2">
      <c r="A27" s="30" t="s">
        <v>50</v>
      </c>
      <c r="B27" s="31" t="s">
        <v>51</v>
      </c>
      <c r="C27" s="32" t="s">
        <v>52</v>
      </c>
      <c r="D27" s="32">
        <v>516800</v>
      </c>
      <c r="E27" s="32">
        <v>646000</v>
      </c>
      <c r="F27" s="33" t="s">
        <v>24</v>
      </c>
      <c r="G27" s="34" t="s">
        <v>17</v>
      </c>
      <c r="H27" s="34" t="s">
        <v>18</v>
      </c>
      <c r="I27" s="66" t="s">
        <v>26</v>
      </c>
      <c r="J27" s="65" t="s">
        <v>53</v>
      </c>
    </row>
    <row r="28" spans="1:10" s="29" customFormat="1" ht="31.5" x14ac:dyDescent="0.2">
      <c r="A28" s="30" t="s">
        <v>635</v>
      </c>
      <c r="B28" s="31"/>
      <c r="C28" s="32"/>
      <c r="D28" s="32"/>
      <c r="E28" s="32"/>
      <c r="F28" s="33"/>
      <c r="G28" s="34"/>
      <c r="H28" s="34"/>
      <c r="I28" s="34" t="s">
        <v>71</v>
      </c>
      <c r="J28" s="33" t="s">
        <v>669</v>
      </c>
    </row>
    <row r="29" spans="1:10" s="29" customFormat="1" ht="30" customHeight="1" x14ac:dyDescent="0.2">
      <c r="A29" s="30" t="s">
        <v>54</v>
      </c>
      <c r="B29" s="31" t="s">
        <v>55</v>
      </c>
      <c r="C29" s="32" t="s">
        <v>56</v>
      </c>
      <c r="D29" s="32">
        <f>SUM(D30:D33)</f>
        <v>272000</v>
      </c>
      <c r="E29" s="32">
        <f>SUM(E30:E33)</f>
        <v>340000</v>
      </c>
      <c r="F29" s="33" t="s">
        <v>24</v>
      </c>
      <c r="G29" s="34" t="s">
        <v>25</v>
      </c>
      <c r="H29" s="34" t="s">
        <v>18</v>
      </c>
      <c r="I29" s="34" t="s">
        <v>26</v>
      </c>
      <c r="J29" s="33" t="s">
        <v>53</v>
      </c>
    </row>
    <row r="30" spans="1:10" s="29" customFormat="1" ht="24" customHeight="1" x14ac:dyDescent="0.2">
      <c r="A30" s="30"/>
      <c r="B30" s="31" t="s">
        <v>57</v>
      </c>
      <c r="C30" s="32"/>
      <c r="D30" s="32">
        <v>88000</v>
      </c>
      <c r="E30" s="32">
        <v>110000</v>
      </c>
      <c r="F30" s="33"/>
      <c r="G30" s="34"/>
      <c r="H30" s="34"/>
      <c r="I30" s="34"/>
      <c r="J30" s="33"/>
    </row>
    <row r="31" spans="1:10" s="29" customFormat="1" ht="30" customHeight="1" x14ac:dyDescent="0.2">
      <c r="A31" s="30"/>
      <c r="B31" s="31" t="s">
        <v>58</v>
      </c>
      <c r="C31" s="32"/>
      <c r="D31" s="32">
        <v>44000</v>
      </c>
      <c r="E31" s="32">
        <v>55000</v>
      </c>
      <c r="F31" s="33"/>
      <c r="G31" s="34"/>
      <c r="H31" s="34"/>
      <c r="I31" s="34"/>
      <c r="J31" s="33"/>
    </row>
    <row r="32" spans="1:10" s="29" customFormat="1" ht="24" customHeight="1" x14ac:dyDescent="0.2">
      <c r="A32" s="30"/>
      <c r="B32" s="31" t="s">
        <v>59</v>
      </c>
      <c r="C32" s="32"/>
      <c r="D32" s="32">
        <v>28000</v>
      </c>
      <c r="E32" s="32">
        <v>35000</v>
      </c>
      <c r="F32" s="33"/>
      <c r="G32" s="34"/>
      <c r="H32" s="34"/>
      <c r="I32" s="34"/>
      <c r="J32" s="33"/>
    </row>
    <row r="33" spans="1:10" s="29" customFormat="1" ht="30" customHeight="1" x14ac:dyDescent="0.2">
      <c r="A33" s="30"/>
      <c r="B33" s="31" t="s">
        <v>60</v>
      </c>
      <c r="C33" s="32"/>
      <c r="D33" s="32">
        <v>112000</v>
      </c>
      <c r="E33" s="32">
        <v>140000</v>
      </c>
      <c r="F33" s="33"/>
      <c r="G33" s="34"/>
      <c r="H33" s="34"/>
      <c r="I33" s="34"/>
      <c r="J33" s="33"/>
    </row>
    <row r="34" spans="1:10" s="29" customFormat="1" ht="30" customHeight="1" x14ac:dyDescent="0.2">
      <c r="A34" s="30" t="s">
        <v>61</v>
      </c>
      <c r="B34" s="31" t="s">
        <v>62</v>
      </c>
      <c r="C34" s="32" t="s">
        <v>63</v>
      </c>
      <c r="D34" s="32">
        <f>SUM(D36:D39)</f>
        <v>217920</v>
      </c>
      <c r="E34" s="32">
        <f>SUM(E36:E39)</f>
        <v>272400</v>
      </c>
      <c r="F34" s="33" t="s">
        <v>24</v>
      </c>
      <c r="G34" s="34" t="s">
        <v>25</v>
      </c>
      <c r="H34" s="34" t="s">
        <v>18</v>
      </c>
      <c r="I34" s="66" t="s">
        <v>39</v>
      </c>
      <c r="J34" s="65" t="s">
        <v>64</v>
      </c>
    </row>
    <row r="35" spans="1:10" s="29" customFormat="1" ht="31.5" x14ac:dyDescent="0.2">
      <c r="A35" s="30" t="s">
        <v>635</v>
      </c>
      <c r="B35" s="31"/>
      <c r="C35" s="32"/>
      <c r="D35" s="32"/>
      <c r="E35" s="32"/>
      <c r="F35" s="33"/>
      <c r="G35" s="34"/>
      <c r="H35" s="34"/>
      <c r="I35" s="34" t="s">
        <v>147</v>
      </c>
      <c r="J35" s="33" t="s">
        <v>154</v>
      </c>
    </row>
    <row r="36" spans="1:10" s="29" customFormat="1" ht="30" customHeight="1" x14ac:dyDescent="0.2">
      <c r="A36" s="30"/>
      <c r="B36" s="31" t="s">
        <v>65</v>
      </c>
      <c r="C36" s="32"/>
      <c r="D36" s="32">
        <v>13920</v>
      </c>
      <c r="E36" s="32">
        <v>17400</v>
      </c>
      <c r="F36" s="33"/>
      <c r="G36" s="34"/>
      <c r="H36" s="34"/>
      <c r="I36" s="34"/>
      <c r="J36" s="33"/>
    </row>
    <row r="37" spans="1:10" s="29" customFormat="1" ht="30" customHeight="1" x14ac:dyDescent="0.2">
      <c r="A37" s="30"/>
      <c r="B37" s="31" t="s">
        <v>66</v>
      </c>
      <c r="C37" s="32"/>
      <c r="D37" s="32">
        <v>18400</v>
      </c>
      <c r="E37" s="32">
        <v>23000</v>
      </c>
      <c r="F37" s="33"/>
      <c r="G37" s="34"/>
      <c r="H37" s="34"/>
      <c r="I37" s="34"/>
      <c r="J37" s="33"/>
    </row>
    <row r="38" spans="1:10" s="29" customFormat="1" ht="15.75" customHeight="1" x14ac:dyDescent="0.2">
      <c r="A38" s="30"/>
      <c r="B38" s="31" t="s">
        <v>67</v>
      </c>
      <c r="C38" s="32"/>
      <c r="D38" s="32">
        <v>166400</v>
      </c>
      <c r="E38" s="32">
        <v>208000</v>
      </c>
      <c r="F38" s="33"/>
      <c r="G38" s="34"/>
      <c r="H38" s="34"/>
      <c r="I38" s="34"/>
      <c r="J38" s="33"/>
    </row>
    <row r="39" spans="1:10" s="29" customFormat="1" ht="30" customHeight="1" x14ac:dyDescent="0.2">
      <c r="A39" s="30"/>
      <c r="B39" s="31" t="s">
        <v>68</v>
      </c>
      <c r="C39" s="32"/>
      <c r="D39" s="32">
        <v>19200</v>
      </c>
      <c r="E39" s="32">
        <v>24000</v>
      </c>
      <c r="F39" s="33"/>
      <c r="G39" s="34"/>
      <c r="H39" s="34"/>
      <c r="I39" s="34"/>
      <c r="J39" s="33"/>
    </row>
    <row r="40" spans="1:10" s="29" customFormat="1" ht="60" customHeight="1" x14ac:dyDescent="0.2">
      <c r="A40" s="30" t="s">
        <v>69</v>
      </c>
      <c r="B40" s="31" t="s">
        <v>70</v>
      </c>
      <c r="C40" s="32" t="s">
        <v>52</v>
      </c>
      <c r="D40" s="32">
        <v>88000</v>
      </c>
      <c r="E40" s="32">
        <v>110000</v>
      </c>
      <c r="F40" s="33" t="s">
        <v>24</v>
      </c>
      <c r="G40" s="34" t="s">
        <v>25</v>
      </c>
      <c r="H40" s="34" t="s">
        <v>18</v>
      </c>
      <c r="I40" s="34" t="s">
        <v>71</v>
      </c>
      <c r="J40" s="33" t="s">
        <v>72</v>
      </c>
    </row>
    <row r="41" spans="1:10" s="29" customFormat="1" ht="30" customHeight="1" x14ac:dyDescent="0.2">
      <c r="A41" s="30" t="s">
        <v>73</v>
      </c>
      <c r="B41" s="31" t="s">
        <v>74</v>
      </c>
      <c r="C41" s="32" t="s">
        <v>75</v>
      </c>
      <c r="D41" s="32">
        <v>80000</v>
      </c>
      <c r="E41" s="32">
        <v>100000</v>
      </c>
      <c r="F41" s="33" t="s">
        <v>16</v>
      </c>
      <c r="G41" s="34" t="s">
        <v>17</v>
      </c>
      <c r="H41" s="34" t="s">
        <v>18</v>
      </c>
      <c r="I41" s="34" t="s">
        <v>76</v>
      </c>
      <c r="J41" s="33" t="s">
        <v>77</v>
      </c>
    </row>
    <row r="42" spans="1:10" s="29" customFormat="1" ht="30" customHeight="1" x14ac:dyDescent="0.2">
      <c r="A42" s="30" t="s">
        <v>78</v>
      </c>
      <c r="B42" s="31" t="s">
        <v>79</v>
      </c>
      <c r="C42" s="32" t="s">
        <v>23</v>
      </c>
      <c r="D42" s="32">
        <v>30000</v>
      </c>
      <c r="E42" s="32">
        <v>37500</v>
      </c>
      <c r="F42" s="33" t="s">
        <v>16</v>
      </c>
      <c r="G42" s="34" t="s">
        <v>17</v>
      </c>
      <c r="H42" s="34" t="s">
        <v>18</v>
      </c>
      <c r="I42" s="34" t="s">
        <v>76</v>
      </c>
      <c r="J42" s="33" t="s">
        <v>80</v>
      </c>
    </row>
    <row r="43" spans="1:10" s="29" customFormat="1" ht="30" customHeight="1" x14ac:dyDescent="0.2">
      <c r="A43" s="30" t="s">
        <v>81</v>
      </c>
      <c r="B43" s="31" t="s">
        <v>82</v>
      </c>
      <c r="C43" s="32" t="s">
        <v>23</v>
      </c>
      <c r="D43" s="32">
        <v>30000</v>
      </c>
      <c r="E43" s="32">
        <v>37500</v>
      </c>
      <c r="F43" s="33" t="s">
        <v>16</v>
      </c>
      <c r="G43" s="34" t="s">
        <v>17</v>
      </c>
      <c r="H43" s="34" t="s">
        <v>18</v>
      </c>
      <c r="I43" s="34" t="s">
        <v>76</v>
      </c>
      <c r="J43" s="33" t="s">
        <v>80</v>
      </c>
    </row>
    <row r="44" spans="1:10" s="29" customFormat="1" ht="30" customHeight="1" x14ac:dyDescent="0.2">
      <c r="A44" s="30" t="s">
        <v>83</v>
      </c>
      <c r="B44" s="31" t="s">
        <v>84</v>
      </c>
      <c r="C44" s="32" t="s">
        <v>85</v>
      </c>
      <c r="D44" s="32">
        <v>80000</v>
      </c>
      <c r="E44" s="32">
        <v>100000</v>
      </c>
      <c r="F44" s="33" t="s">
        <v>16</v>
      </c>
      <c r="G44" s="34" t="s">
        <v>17</v>
      </c>
      <c r="H44" s="34" t="s">
        <v>18</v>
      </c>
      <c r="I44" s="34" t="s">
        <v>19</v>
      </c>
      <c r="J44" s="33" t="s">
        <v>86</v>
      </c>
    </row>
    <row r="45" spans="1:10" s="29" customFormat="1" ht="30" customHeight="1" x14ac:dyDescent="0.2">
      <c r="A45" s="30" t="s">
        <v>87</v>
      </c>
      <c r="B45" s="31" t="s">
        <v>88</v>
      </c>
      <c r="C45" s="32" t="s">
        <v>23</v>
      </c>
      <c r="D45" s="32">
        <v>400000</v>
      </c>
      <c r="E45" s="32">
        <v>500000</v>
      </c>
      <c r="F45" s="33" t="s">
        <v>24</v>
      </c>
      <c r="G45" s="34" t="s">
        <v>17</v>
      </c>
      <c r="H45" s="34" t="s">
        <v>18</v>
      </c>
      <c r="I45" s="34" t="s">
        <v>26</v>
      </c>
      <c r="J45" s="33" t="s">
        <v>27</v>
      </c>
    </row>
    <row r="46" spans="1:10" s="29" customFormat="1" ht="46.5" customHeight="1" x14ac:dyDescent="0.2">
      <c r="A46" s="30" t="s">
        <v>639</v>
      </c>
      <c r="B46" s="31" t="s">
        <v>634</v>
      </c>
      <c r="C46" s="32" t="s">
        <v>356</v>
      </c>
      <c r="D46" s="32">
        <v>185000</v>
      </c>
      <c r="E46" s="32">
        <v>231250</v>
      </c>
      <c r="F46" s="33" t="s">
        <v>16</v>
      </c>
      <c r="G46" s="34" t="s">
        <v>17</v>
      </c>
      <c r="H46" s="34" t="s">
        <v>18</v>
      </c>
      <c r="I46" s="34" t="s">
        <v>19</v>
      </c>
      <c r="J46" s="33" t="s">
        <v>633</v>
      </c>
    </row>
    <row r="47" spans="1:10" s="29" customFormat="1" ht="105" x14ac:dyDescent="0.2">
      <c r="A47" s="30" t="s">
        <v>670</v>
      </c>
      <c r="B47" s="31" t="s">
        <v>722</v>
      </c>
      <c r="C47" s="32" t="s">
        <v>15</v>
      </c>
      <c r="D47" s="32">
        <v>920000</v>
      </c>
      <c r="E47" s="32">
        <v>1150000</v>
      </c>
      <c r="F47" s="33" t="s">
        <v>671</v>
      </c>
      <c r="G47" s="34" t="s">
        <v>17</v>
      </c>
      <c r="H47" s="34" t="s">
        <v>18</v>
      </c>
      <c r="I47" s="34" t="s">
        <v>76</v>
      </c>
      <c r="J47" s="33" t="s">
        <v>672</v>
      </c>
    </row>
    <row r="48" spans="1:10" s="29" customFormat="1" ht="47.25" x14ac:dyDescent="0.2">
      <c r="A48" s="30" t="s">
        <v>858</v>
      </c>
      <c r="B48" s="31" t="s">
        <v>860</v>
      </c>
      <c r="C48" s="32" t="s">
        <v>933</v>
      </c>
      <c r="D48" s="32">
        <v>195000</v>
      </c>
      <c r="E48" s="32">
        <v>243750</v>
      </c>
      <c r="F48" s="33" t="s">
        <v>16</v>
      </c>
      <c r="G48" s="34" t="s">
        <v>17</v>
      </c>
      <c r="H48" s="34" t="s">
        <v>18</v>
      </c>
      <c r="I48" s="34" t="s">
        <v>166</v>
      </c>
      <c r="J48" s="33" t="s">
        <v>862</v>
      </c>
    </row>
    <row r="49" spans="1:10" s="29" customFormat="1" ht="47.25" x14ac:dyDescent="0.2">
      <c r="A49" s="30" t="s">
        <v>859</v>
      </c>
      <c r="B49" s="31" t="s">
        <v>861</v>
      </c>
      <c r="C49" s="32" t="s">
        <v>23</v>
      </c>
      <c r="D49" s="32">
        <v>198000</v>
      </c>
      <c r="E49" s="32">
        <v>247500</v>
      </c>
      <c r="F49" s="33" t="s">
        <v>16</v>
      </c>
      <c r="G49" s="34" t="s">
        <v>17</v>
      </c>
      <c r="H49" s="34" t="s">
        <v>18</v>
      </c>
      <c r="I49" s="34" t="s">
        <v>166</v>
      </c>
      <c r="J49" s="33" t="s">
        <v>863</v>
      </c>
    </row>
    <row r="50" spans="1:10" s="29" customFormat="1" ht="60" customHeight="1" x14ac:dyDescent="0.2">
      <c r="A50" s="30" t="s">
        <v>925</v>
      </c>
      <c r="B50" s="31" t="s">
        <v>926</v>
      </c>
      <c r="C50" s="32" t="s">
        <v>23</v>
      </c>
      <c r="D50" s="64">
        <f>D52+D54</f>
        <v>67560</v>
      </c>
      <c r="E50" s="64">
        <f>E52+E54</f>
        <v>84450</v>
      </c>
      <c r="F50" s="33" t="s">
        <v>24</v>
      </c>
      <c r="G50" s="34" t="s">
        <v>25</v>
      </c>
      <c r="H50" s="34" t="s">
        <v>18</v>
      </c>
      <c r="I50" s="66" t="s">
        <v>179</v>
      </c>
      <c r="J50" s="65" t="s">
        <v>944</v>
      </c>
    </row>
    <row r="51" spans="1:10" s="87" customFormat="1" ht="31.5" x14ac:dyDescent="0.2">
      <c r="A51" s="82" t="s">
        <v>949</v>
      </c>
      <c r="B51" s="83"/>
      <c r="C51" s="84"/>
      <c r="D51" s="84">
        <f>D53+D55</f>
        <v>117560</v>
      </c>
      <c r="E51" s="84">
        <f>E53+E55</f>
        <v>146950</v>
      </c>
      <c r="F51" s="85"/>
      <c r="G51" s="86"/>
      <c r="H51" s="86"/>
      <c r="I51" s="86" t="s">
        <v>39</v>
      </c>
      <c r="J51" s="85" t="s">
        <v>1015</v>
      </c>
    </row>
    <row r="52" spans="1:10" s="29" customFormat="1" ht="60" x14ac:dyDescent="0.2">
      <c r="A52" s="30"/>
      <c r="B52" s="31" t="s">
        <v>929</v>
      </c>
      <c r="C52" s="32"/>
      <c r="D52" s="64">
        <v>32800</v>
      </c>
      <c r="E52" s="64">
        <v>41000</v>
      </c>
      <c r="F52" s="33"/>
      <c r="G52" s="34"/>
      <c r="H52" s="34"/>
      <c r="I52" s="34"/>
      <c r="J52" s="33"/>
    </row>
    <row r="53" spans="1:10" s="87" customFormat="1" ht="31.5" x14ac:dyDescent="0.2">
      <c r="A53" s="82" t="s">
        <v>949</v>
      </c>
      <c r="B53" s="83"/>
      <c r="C53" s="84"/>
      <c r="D53" s="84">
        <v>58000</v>
      </c>
      <c r="E53" s="84">
        <v>72500</v>
      </c>
      <c r="F53" s="85"/>
      <c r="G53" s="86"/>
      <c r="H53" s="86"/>
      <c r="I53" s="86"/>
      <c r="J53" s="85"/>
    </row>
    <row r="54" spans="1:10" s="29" customFormat="1" ht="75" x14ac:dyDescent="0.2">
      <c r="A54" s="30"/>
      <c r="B54" s="31" t="s">
        <v>930</v>
      </c>
      <c r="C54" s="32"/>
      <c r="D54" s="64">
        <v>34760</v>
      </c>
      <c r="E54" s="64">
        <v>43450</v>
      </c>
      <c r="F54" s="33"/>
      <c r="G54" s="34"/>
      <c r="H54" s="34"/>
      <c r="I54" s="34"/>
      <c r="J54" s="33"/>
    </row>
    <row r="55" spans="1:10" s="87" customFormat="1" ht="31.5" x14ac:dyDescent="0.2">
      <c r="A55" s="82" t="s">
        <v>949</v>
      </c>
      <c r="B55" s="83"/>
      <c r="C55" s="84"/>
      <c r="D55" s="84">
        <v>59560</v>
      </c>
      <c r="E55" s="84">
        <v>74450</v>
      </c>
      <c r="F55" s="85"/>
      <c r="G55" s="86"/>
      <c r="H55" s="86"/>
      <c r="I55" s="86"/>
      <c r="J55" s="85"/>
    </row>
    <row r="56" spans="1:10" s="29" customFormat="1" ht="47.25" x14ac:dyDescent="0.2">
      <c r="A56" s="30" t="s">
        <v>927</v>
      </c>
      <c r="B56" s="31" t="s">
        <v>928</v>
      </c>
      <c r="C56" s="32" t="s">
        <v>23</v>
      </c>
      <c r="D56" s="64">
        <v>40000</v>
      </c>
      <c r="E56" s="64">
        <v>50000</v>
      </c>
      <c r="F56" s="33" t="s">
        <v>16</v>
      </c>
      <c r="G56" s="34" t="s">
        <v>17</v>
      </c>
      <c r="H56" s="34" t="s">
        <v>18</v>
      </c>
      <c r="I56" s="34" t="s">
        <v>179</v>
      </c>
      <c r="J56" s="33" t="s">
        <v>888</v>
      </c>
    </row>
    <row r="57" spans="1:10" s="87" customFormat="1" ht="31.5" x14ac:dyDescent="0.2">
      <c r="A57" s="82" t="s">
        <v>949</v>
      </c>
      <c r="B57" s="83"/>
      <c r="C57" s="84"/>
      <c r="D57" s="84">
        <v>50000</v>
      </c>
      <c r="E57" s="84">
        <v>62500</v>
      </c>
      <c r="F57" s="85"/>
      <c r="G57" s="86"/>
      <c r="H57" s="86"/>
      <c r="I57" s="86"/>
      <c r="J57" s="85"/>
    </row>
    <row r="58" spans="1:10" s="87" customFormat="1" ht="47.25" x14ac:dyDescent="0.2">
      <c r="A58" s="82" t="s">
        <v>950</v>
      </c>
      <c r="B58" s="83" t="s">
        <v>952</v>
      </c>
      <c r="C58" s="84" t="s">
        <v>23</v>
      </c>
      <c r="D58" s="84">
        <v>45000</v>
      </c>
      <c r="E58" s="84">
        <v>56250</v>
      </c>
      <c r="F58" s="85" t="s">
        <v>16</v>
      </c>
      <c r="G58" s="86" t="s">
        <v>17</v>
      </c>
      <c r="H58" s="86" t="s">
        <v>18</v>
      </c>
      <c r="I58" s="86" t="s">
        <v>179</v>
      </c>
      <c r="J58" s="85" t="s">
        <v>951</v>
      </c>
    </row>
    <row r="59" spans="1:10" s="87" customFormat="1" ht="47.25" x14ac:dyDescent="0.2">
      <c r="A59" s="82" t="s">
        <v>1001</v>
      </c>
      <c r="B59" s="83" t="s">
        <v>1003</v>
      </c>
      <c r="C59" s="84" t="s">
        <v>15</v>
      </c>
      <c r="D59" s="84">
        <v>70000</v>
      </c>
      <c r="E59" s="84">
        <v>87500</v>
      </c>
      <c r="F59" s="85" t="s">
        <v>16</v>
      </c>
      <c r="G59" s="86" t="s">
        <v>17</v>
      </c>
      <c r="H59" s="86" t="s">
        <v>18</v>
      </c>
      <c r="I59" s="86" t="s">
        <v>39</v>
      </c>
      <c r="J59" s="85" t="s">
        <v>1004</v>
      </c>
    </row>
    <row r="60" spans="1:10" s="87" customFormat="1" ht="47.25" x14ac:dyDescent="0.2">
      <c r="A60" s="82" t="s">
        <v>1002</v>
      </c>
      <c r="B60" s="83" t="s">
        <v>1022</v>
      </c>
      <c r="C60" s="84" t="s">
        <v>120</v>
      </c>
      <c r="D60" s="84">
        <f>SUM(D61:D63)</f>
        <v>197000</v>
      </c>
      <c r="E60" s="84">
        <f>SUM(E61:E63)</f>
        <v>246250</v>
      </c>
      <c r="F60" s="85" t="s">
        <v>16</v>
      </c>
      <c r="G60" s="86" t="s">
        <v>25</v>
      </c>
      <c r="H60" s="86" t="s">
        <v>18</v>
      </c>
      <c r="I60" s="86" t="s">
        <v>39</v>
      </c>
      <c r="J60" s="85" t="s">
        <v>1005</v>
      </c>
    </row>
    <row r="61" spans="1:10" s="87" customFormat="1" ht="37.5" customHeight="1" x14ac:dyDescent="0.2">
      <c r="A61" s="82"/>
      <c r="B61" s="83" t="s">
        <v>1023</v>
      </c>
      <c r="C61" s="84"/>
      <c r="D61" s="84">
        <v>45000</v>
      </c>
      <c r="E61" s="84">
        <v>56250</v>
      </c>
      <c r="F61" s="85"/>
      <c r="G61" s="86"/>
      <c r="H61" s="86"/>
      <c r="I61" s="86"/>
      <c r="J61" s="85"/>
    </row>
    <row r="62" spans="1:10" s="87" customFormat="1" ht="37.5" customHeight="1" x14ac:dyDescent="0.2">
      <c r="A62" s="82"/>
      <c r="B62" s="83" t="s">
        <v>1024</v>
      </c>
      <c r="C62" s="84"/>
      <c r="D62" s="84">
        <v>84000</v>
      </c>
      <c r="E62" s="84">
        <v>105000</v>
      </c>
      <c r="F62" s="85"/>
      <c r="G62" s="86"/>
      <c r="H62" s="86"/>
      <c r="I62" s="86"/>
      <c r="J62" s="85"/>
    </row>
    <row r="63" spans="1:10" s="87" customFormat="1" ht="37.5" customHeight="1" x14ac:dyDescent="0.2">
      <c r="A63" s="82"/>
      <c r="B63" s="83" t="s">
        <v>1025</v>
      </c>
      <c r="C63" s="84"/>
      <c r="D63" s="84">
        <v>68000</v>
      </c>
      <c r="E63" s="84">
        <v>85000</v>
      </c>
      <c r="F63" s="85"/>
      <c r="G63" s="86"/>
      <c r="H63" s="86"/>
      <c r="I63" s="86"/>
      <c r="J63" s="85"/>
    </row>
    <row r="64" spans="1:10" s="87" customFormat="1" ht="47.25" x14ac:dyDescent="0.2">
      <c r="A64" s="82" t="s">
        <v>1006</v>
      </c>
      <c r="B64" s="83" t="s">
        <v>1016</v>
      </c>
      <c r="C64" s="84" t="s">
        <v>23</v>
      </c>
      <c r="D64" s="84">
        <v>100000</v>
      </c>
      <c r="E64" s="84">
        <v>125000</v>
      </c>
      <c r="F64" s="85" t="s">
        <v>16</v>
      </c>
      <c r="G64" s="86" t="s">
        <v>17</v>
      </c>
      <c r="H64" s="86" t="s">
        <v>18</v>
      </c>
      <c r="I64" s="86" t="s">
        <v>39</v>
      </c>
      <c r="J64" s="85" t="s">
        <v>1014</v>
      </c>
    </row>
    <row r="65" spans="1:10" s="87" customFormat="1" ht="47.25" x14ac:dyDescent="0.2">
      <c r="A65" s="82" t="s">
        <v>1007</v>
      </c>
      <c r="B65" s="83" t="s">
        <v>1008</v>
      </c>
      <c r="C65" s="84" t="s">
        <v>15</v>
      </c>
      <c r="D65" s="84">
        <v>40000</v>
      </c>
      <c r="E65" s="84">
        <v>50000</v>
      </c>
      <c r="F65" s="85" t="s">
        <v>16</v>
      </c>
      <c r="G65" s="86" t="s">
        <v>17</v>
      </c>
      <c r="H65" s="86" t="s">
        <v>18</v>
      </c>
      <c r="I65" s="86" t="s">
        <v>39</v>
      </c>
      <c r="J65" s="85" t="s">
        <v>1009</v>
      </c>
    </row>
    <row r="66" spans="1:10" s="29" customFormat="1" ht="24" customHeight="1" x14ac:dyDescent="0.2">
      <c r="A66" s="24" t="s">
        <v>89</v>
      </c>
      <c r="B66" s="25"/>
      <c r="C66" s="26"/>
      <c r="D66" s="35">
        <f>SUM(D9,D11,D18:D20,D24,D27:D29,D34,D40:D49,D51,D57:D60,D64:D65)</f>
        <v>9297182.1699999999</v>
      </c>
      <c r="E66" s="35">
        <f>SUM(E9,E11,E18:E20,E24,E27:E29,E34,E40:E49,E51,E57:E60,E64:E65)</f>
        <v>11621477.710000001</v>
      </c>
      <c r="F66" s="26"/>
      <c r="G66" s="26"/>
      <c r="H66" s="26"/>
      <c r="I66" s="26"/>
      <c r="J66" s="28"/>
    </row>
    <row r="67" spans="1:10" s="29" customFormat="1" ht="15.75" customHeight="1" x14ac:dyDescent="0.2">
      <c r="A67" s="36"/>
      <c r="B67" s="37"/>
      <c r="C67" s="38"/>
      <c r="D67" s="39"/>
      <c r="E67" s="39"/>
      <c r="F67" s="38"/>
      <c r="G67" s="38"/>
      <c r="H67" s="38"/>
      <c r="I67" s="38"/>
      <c r="J67" s="40"/>
    </row>
    <row r="68" spans="1:10" s="29" customFormat="1" ht="24" customHeight="1" x14ac:dyDescent="0.2">
      <c r="A68" s="24" t="s">
        <v>90</v>
      </c>
      <c r="B68" s="25"/>
      <c r="C68" s="26"/>
      <c r="D68" s="27"/>
      <c r="E68" s="27"/>
      <c r="F68" s="26"/>
      <c r="G68" s="26"/>
      <c r="H68" s="26"/>
      <c r="I68" s="26"/>
      <c r="J68" s="28"/>
    </row>
    <row r="69" spans="1:10" s="29" customFormat="1" ht="30" customHeight="1" x14ac:dyDescent="0.2">
      <c r="A69" s="30" t="s">
        <v>91</v>
      </c>
      <c r="B69" s="31" t="s">
        <v>92</v>
      </c>
      <c r="C69" s="32" t="s">
        <v>93</v>
      </c>
      <c r="D69" s="64">
        <v>62400</v>
      </c>
      <c r="E69" s="64">
        <v>78000</v>
      </c>
      <c r="F69" s="33" t="s">
        <v>16</v>
      </c>
      <c r="G69" s="34" t="s">
        <v>17</v>
      </c>
      <c r="H69" s="34" t="s">
        <v>18</v>
      </c>
      <c r="I69" s="66" t="s">
        <v>19</v>
      </c>
      <c r="J69" s="65" t="s">
        <v>94</v>
      </c>
    </row>
    <row r="70" spans="1:10" s="29" customFormat="1" ht="31.5" x14ac:dyDescent="0.2">
      <c r="A70" s="30" t="s">
        <v>864</v>
      </c>
      <c r="B70" s="31"/>
      <c r="C70" s="32"/>
      <c r="D70" s="32">
        <v>142400</v>
      </c>
      <c r="E70" s="32">
        <v>178000</v>
      </c>
      <c r="F70" s="33"/>
      <c r="G70" s="34"/>
      <c r="H70" s="34"/>
      <c r="I70" s="34" t="s">
        <v>170</v>
      </c>
      <c r="J70" s="33" t="s">
        <v>865</v>
      </c>
    </row>
    <row r="71" spans="1:10" s="29" customFormat="1" ht="24" customHeight="1" x14ac:dyDescent="0.2">
      <c r="A71" s="24" t="s">
        <v>95</v>
      </c>
      <c r="B71" s="25"/>
      <c r="C71" s="26"/>
      <c r="D71" s="35">
        <f>D70</f>
        <v>142400</v>
      </c>
      <c r="E71" s="35">
        <f>E70</f>
        <v>178000</v>
      </c>
      <c r="F71" s="26"/>
      <c r="G71" s="26"/>
      <c r="H71" s="26"/>
      <c r="I71" s="26"/>
      <c r="J71" s="28"/>
    </row>
    <row r="72" spans="1:10" s="29" customFormat="1" ht="15.75" customHeight="1" x14ac:dyDescent="0.2">
      <c r="A72" s="36"/>
      <c r="B72" s="37"/>
      <c r="C72" s="38"/>
      <c r="D72" s="39"/>
      <c r="E72" s="39"/>
      <c r="F72" s="38"/>
      <c r="G72" s="38"/>
      <c r="H72" s="38"/>
      <c r="I72" s="38"/>
      <c r="J72" s="40"/>
    </row>
    <row r="73" spans="1:10" s="29" customFormat="1" ht="24" customHeight="1" x14ac:dyDescent="0.2">
      <c r="A73" s="24" t="s">
        <v>96</v>
      </c>
      <c r="B73" s="25"/>
      <c r="C73" s="26"/>
      <c r="D73" s="27"/>
      <c r="E73" s="27"/>
      <c r="F73" s="26"/>
      <c r="G73" s="26"/>
      <c r="H73" s="26"/>
      <c r="I73" s="26"/>
      <c r="J73" s="28"/>
    </row>
    <row r="74" spans="1:10" s="29" customFormat="1" ht="30" customHeight="1" x14ac:dyDescent="0.2">
      <c r="A74" s="30" t="s">
        <v>97</v>
      </c>
      <c r="B74" s="31" t="s">
        <v>98</v>
      </c>
      <c r="C74" s="32" t="s">
        <v>99</v>
      </c>
      <c r="D74" s="32">
        <v>195000</v>
      </c>
      <c r="E74" s="32">
        <v>195000</v>
      </c>
      <c r="F74" s="33" t="s">
        <v>16</v>
      </c>
      <c r="G74" s="34" t="s">
        <v>17</v>
      </c>
      <c r="H74" s="34" t="s">
        <v>18</v>
      </c>
      <c r="I74" s="34" t="s">
        <v>19</v>
      </c>
      <c r="J74" s="33" t="s">
        <v>100</v>
      </c>
    </row>
    <row r="75" spans="1:10" s="29" customFormat="1" ht="75" x14ac:dyDescent="0.2">
      <c r="A75" s="30" t="s">
        <v>101</v>
      </c>
      <c r="B75" s="63" t="s">
        <v>102</v>
      </c>
      <c r="C75" s="32" t="s">
        <v>103</v>
      </c>
      <c r="D75" s="64">
        <v>160000</v>
      </c>
      <c r="E75" s="64">
        <v>200000</v>
      </c>
      <c r="F75" s="33" t="s">
        <v>16</v>
      </c>
      <c r="G75" s="34" t="s">
        <v>17</v>
      </c>
      <c r="H75" s="34" t="s">
        <v>18</v>
      </c>
      <c r="I75" s="66" t="s">
        <v>76</v>
      </c>
      <c r="J75" s="65" t="s">
        <v>80</v>
      </c>
    </row>
    <row r="76" spans="1:10" s="29" customFormat="1" ht="31.5" x14ac:dyDescent="0.2">
      <c r="A76" s="30" t="s">
        <v>635</v>
      </c>
      <c r="B76" s="31"/>
      <c r="C76" s="32"/>
      <c r="D76" s="32"/>
      <c r="E76" s="32"/>
      <c r="F76" s="33"/>
      <c r="G76" s="34"/>
      <c r="H76" s="34"/>
      <c r="I76" s="66" t="s">
        <v>163</v>
      </c>
      <c r="J76" s="65" t="s">
        <v>699</v>
      </c>
    </row>
    <row r="77" spans="1:10" s="29" customFormat="1" ht="31.5" x14ac:dyDescent="0.2">
      <c r="A77" s="30" t="s">
        <v>755</v>
      </c>
      <c r="B77" s="31"/>
      <c r="C77" s="32"/>
      <c r="D77" s="32"/>
      <c r="E77" s="32"/>
      <c r="F77" s="33"/>
      <c r="G77" s="34"/>
      <c r="H77" s="34"/>
      <c r="I77" s="66" t="s">
        <v>179</v>
      </c>
      <c r="J77" s="65" t="s">
        <v>762</v>
      </c>
    </row>
    <row r="78" spans="1:10" s="87" customFormat="1" ht="75" x14ac:dyDescent="0.2">
      <c r="A78" s="82" t="s">
        <v>949</v>
      </c>
      <c r="B78" s="83" t="s">
        <v>953</v>
      </c>
      <c r="C78" s="84"/>
      <c r="D78" s="84">
        <v>180000</v>
      </c>
      <c r="E78" s="84">
        <v>225000</v>
      </c>
      <c r="F78" s="85"/>
      <c r="G78" s="86"/>
      <c r="H78" s="86"/>
      <c r="I78" s="86" t="s">
        <v>26</v>
      </c>
      <c r="J78" s="85" t="s">
        <v>954</v>
      </c>
    </row>
    <row r="79" spans="1:10" s="29" customFormat="1" ht="27" customHeight="1" x14ac:dyDescent="0.2">
      <c r="A79" s="24" t="s">
        <v>104</v>
      </c>
      <c r="B79" s="41"/>
      <c r="C79" s="26"/>
      <c r="D79" s="35">
        <f>D74+D78</f>
        <v>375000</v>
      </c>
      <c r="E79" s="35">
        <f>E74+E78</f>
        <v>420000</v>
      </c>
      <c r="F79" s="26"/>
      <c r="G79" s="26"/>
      <c r="H79" s="26"/>
      <c r="I79" s="26"/>
      <c r="J79" s="28"/>
    </row>
    <row r="80" spans="1:10" s="29" customFormat="1" ht="31.5" customHeight="1" x14ac:dyDescent="0.2">
      <c r="A80" s="93" t="s">
        <v>105</v>
      </c>
      <c r="B80" s="94"/>
      <c r="C80" s="21"/>
      <c r="D80" s="42">
        <f>D66+D71+D79</f>
        <v>9814582.1699999999</v>
      </c>
      <c r="E80" s="42">
        <f>E66+E71+E79</f>
        <v>12219477.710000001</v>
      </c>
      <c r="F80" s="21"/>
      <c r="G80" s="21"/>
      <c r="H80" s="21"/>
      <c r="I80" s="21"/>
      <c r="J80" s="23"/>
    </row>
    <row r="81" spans="1:10" s="29" customFormat="1" ht="15.75" customHeight="1" x14ac:dyDescent="0.2">
      <c r="A81" s="36"/>
      <c r="B81" s="37"/>
      <c r="C81" s="38"/>
      <c r="D81" s="39"/>
      <c r="E81" s="39"/>
      <c r="F81" s="38"/>
      <c r="G81" s="38"/>
      <c r="H81" s="38"/>
      <c r="I81" s="38"/>
      <c r="J81" s="40"/>
    </row>
    <row r="82" spans="1:10" s="29" customFormat="1" ht="27" customHeight="1" x14ac:dyDescent="0.2">
      <c r="A82" s="19" t="s">
        <v>106</v>
      </c>
      <c r="B82" s="20"/>
      <c r="C82" s="21"/>
      <c r="D82" s="22"/>
      <c r="E82" s="22"/>
      <c r="F82" s="21"/>
      <c r="G82" s="21"/>
      <c r="H82" s="21"/>
      <c r="I82" s="21"/>
      <c r="J82" s="23"/>
    </row>
    <row r="83" spans="1:10" s="29" customFormat="1" ht="27" customHeight="1" x14ac:dyDescent="0.2">
      <c r="A83" s="24" t="s">
        <v>107</v>
      </c>
      <c r="B83" s="25"/>
      <c r="C83" s="26"/>
      <c r="D83" s="27"/>
      <c r="E83" s="27"/>
      <c r="F83" s="26"/>
      <c r="G83" s="26"/>
      <c r="H83" s="26"/>
      <c r="I83" s="26"/>
      <c r="J83" s="28"/>
    </row>
    <row r="84" spans="1:10" s="29" customFormat="1" ht="30" customHeight="1" x14ac:dyDescent="0.2">
      <c r="A84" s="30" t="s">
        <v>108</v>
      </c>
      <c r="B84" s="31" t="s">
        <v>109</v>
      </c>
      <c r="C84" s="32" t="s">
        <v>110</v>
      </c>
      <c r="D84" s="64">
        <v>492000</v>
      </c>
      <c r="E84" s="64">
        <v>615000</v>
      </c>
      <c r="F84" s="65" t="s">
        <v>16</v>
      </c>
      <c r="G84" s="34" t="s">
        <v>17</v>
      </c>
      <c r="H84" s="34" t="s">
        <v>18</v>
      </c>
      <c r="I84" s="66" t="s">
        <v>19</v>
      </c>
      <c r="J84" s="65" t="s">
        <v>111</v>
      </c>
    </row>
    <row r="85" spans="1:10" s="29" customFormat="1" ht="30" customHeight="1" x14ac:dyDescent="0.2">
      <c r="A85" s="30" t="s">
        <v>755</v>
      </c>
      <c r="B85" s="31"/>
      <c r="C85" s="32"/>
      <c r="D85" s="32">
        <v>512000</v>
      </c>
      <c r="E85" s="32">
        <v>640000</v>
      </c>
      <c r="F85" s="33" t="s">
        <v>24</v>
      </c>
      <c r="G85" s="34"/>
      <c r="H85" s="34"/>
      <c r="I85" s="34" t="s">
        <v>465</v>
      </c>
      <c r="J85" s="33" t="s">
        <v>807</v>
      </c>
    </row>
    <row r="86" spans="1:10" s="29" customFormat="1" ht="30" customHeight="1" x14ac:dyDescent="0.2">
      <c r="A86" s="30" t="s">
        <v>112</v>
      </c>
      <c r="B86" s="31" t="s">
        <v>113</v>
      </c>
      <c r="C86" s="32" t="s">
        <v>114</v>
      </c>
      <c r="D86" s="32">
        <v>50000</v>
      </c>
      <c r="E86" s="32">
        <v>62500</v>
      </c>
      <c r="F86" s="33" t="s">
        <v>16</v>
      </c>
      <c r="G86" s="34" t="s">
        <v>17</v>
      </c>
      <c r="H86" s="34" t="s">
        <v>18</v>
      </c>
      <c r="I86" s="66" t="s">
        <v>19</v>
      </c>
      <c r="J86" s="65" t="s">
        <v>111</v>
      </c>
    </row>
    <row r="87" spans="1:10" s="29" customFormat="1" ht="30" customHeight="1" x14ac:dyDescent="0.2">
      <c r="A87" s="30" t="s">
        <v>864</v>
      </c>
      <c r="B87" s="31"/>
      <c r="C87" s="32"/>
      <c r="D87" s="32"/>
      <c r="E87" s="32"/>
      <c r="F87" s="33"/>
      <c r="G87" s="34"/>
      <c r="H87" s="34"/>
      <c r="I87" s="34" t="s">
        <v>166</v>
      </c>
      <c r="J87" s="33" t="s">
        <v>866</v>
      </c>
    </row>
    <row r="88" spans="1:10" s="29" customFormat="1" ht="30" customHeight="1" x14ac:dyDescent="0.2">
      <c r="A88" s="30" t="s">
        <v>115</v>
      </c>
      <c r="B88" s="31" t="s">
        <v>116</v>
      </c>
      <c r="C88" s="32" t="s">
        <v>23</v>
      </c>
      <c r="D88" s="32">
        <v>28000</v>
      </c>
      <c r="E88" s="32">
        <v>35000</v>
      </c>
      <c r="F88" s="33" t="s">
        <v>16</v>
      </c>
      <c r="G88" s="34" t="s">
        <v>17</v>
      </c>
      <c r="H88" s="34" t="s">
        <v>18</v>
      </c>
      <c r="I88" s="34" t="s">
        <v>19</v>
      </c>
      <c r="J88" s="33" t="s">
        <v>117</v>
      </c>
    </row>
    <row r="89" spans="1:10" s="29" customFormat="1" ht="75" customHeight="1" x14ac:dyDescent="0.2">
      <c r="A89" s="30" t="s">
        <v>118</v>
      </c>
      <c r="B89" s="63" t="s">
        <v>119</v>
      </c>
      <c r="C89" s="32" t="s">
        <v>120</v>
      </c>
      <c r="D89" s="64">
        <v>98000</v>
      </c>
      <c r="E89" s="64">
        <v>122500</v>
      </c>
      <c r="F89" s="33" t="s">
        <v>16</v>
      </c>
      <c r="G89" s="34" t="s">
        <v>17</v>
      </c>
      <c r="H89" s="34" t="s">
        <v>18</v>
      </c>
      <c r="I89" s="66" t="s">
        <v>19</v>
      </c>
      <c r="J89" s="65" t="s">
        <v>121</v>
      </c>
    </row>
    <row r="90" spans="1:10" s="29" customFormat="1" ht="75" customHeight="1" x14ac:dyDescent="0.2">
      <c r="A90" s="30" t="s">
        <v>755</v>
      </c>
      <c r="B90" s="31" t="s">
        <v>763</v>
      </c>
      <c r="C90" s="32"/>
      <c r="D90" s="32">
        <v>80000</v>
      </c>
      <c r="E90" s="32">
        <v>100000</v>
      </c>
      <c r="F90" s="33"/>
      <c r="G90" s="34"/>
      <c r="H90" s="34"/>
      <c r="I90" s="34" t="s">
        <v>147</v>
      </c>
      <c r="J90" s="33" t="s">
        <v>764</v>
      </c>
    </row>
    <row r="91" spans="1:10" s="29" customFormat="1" ht="60" x14ac:dyDescent="0.2">
      <c r="A91" s="30" t="s">
        <v>122</v>
      </c>
      <c r="B91" s="31" t="s">
        <v>123</v>
      </c>
      <c r="C91" s="32" t="s">
        <v>114</v>
      </c>
      <c r="D91" s="32">
        <v>50000</v>
      </c>
      <c r="E91" s="32">
        <v>62500</v>
      </c>
      <c r="F91" s="33" t="s">
        <v>16</v>
      </c>
      <c r="G91" s="34" t="s">
        <v>17</v>
      </c>
      <c r="H91" s="34" t="s">
        <v>18</v>
      </c>
      <c r="I91" s="34" t="s">
        <v>19</v>
      </c>
      <c r="J91" s="33" t="s">
        <v>124</v>
      </c>
    </row>
    <row r="92" spans="1:10" s="29" customFormat="1" ht="60" x14ac:dyDescent="0.2">
      <c r="A92" s="30" t="s">
        <v>125</v>
      </c>
      <c r="B92" s="31" t="s">
        <v>126</v>
      </c>
      <c r="C92" s="32" t="s">
        <v>120</v>
      </c>
      <c r="D92" s="32">
        <v>50000</v>
      </c>
      <c r="E92" s="32">
        <v>62500</v>
      </c>
      <c r="F92" s="33" t="s">
        <v>16</v>
      </c>
      <c r="G92" s="34" t="s">
        <v>17</v>
      </c>
      <c r="H92" s="34" t="s">
        <v>18</v>
      </c>
      <c r="I92" s="34" t="s">
        <v>19</v>
      </c>
      <c r="J92" s="33" t="s">
        <v>124</v>
      </c>
    </row>
    <row r="93" spans="1:10" s="29" customFormat="1" ht="90" customHeight="1" x14ac:dyDescent="0.2">
      <c r="A93" s="30" t="s">
        <v>127</v>
      </c>
      <c r="B93" s="63" t="s">
        <v>128</v>
      </c>
      <c r="C93" s="32" t="s">
        <v>23</v>
      </c>
      <c r="D93" s="32">
        <v>99000</v>
      </c>
      <c r="E93" s="32">
        <v>123750</v>
      </c>
      <c r="F93" s="33" t="s">
        <v>16</v>
      </c>
      <c r="G93" s="34" t="s">
        <v>17</v>
      </c>
      <c r="H93" s="34" t="s">
        <v>18</v>
      </c>
      <c r="I93" s="34" t="s">
        <v>19</v>
      </c>
      <c r="J93" s="33" t="s">
        <v>129</v>
      </c>
    </row>
    <row r="94" spans="1:10" s="29" customFormat="1" ht="60" x14ac:dyDescent="0.2">
      <c r="A94" s="30" t="s">
        <v>635</v>
      </c>
      <c r="B94" s="31" t="s">
        <v>636</v>
      </c>
      <c r="C94" s="32"/>
      <c r="D94" s="32"/>
      <c r="E94" s="32"/>
      <c r="F94" s="33"/>
      <c r="G94" s="34"/>
      <c r="H94" s="34"/>
      <c r="I94" s="34"/>
      <c r="J94" s="33"/>
    </row>
    <row r="95" spans="1:10" s="29" customFormat="1" ht="60" customHeight="1" x14ac:dyDescent="0.2">
      <c r="A95" s="30" t="s">
        <v>130</v>
      </c>
      <c r="B95" s="31" t="s">
        <v>131</v>
      </c>
      <c r="C95" s="32" t="s">
        <v>23</v>
      </c>
      <c r="D95" s="32">
        <v>300000</v>
      </c>
      <c r="E95" s="32">
        <v>375000</v>
      </c>
      <c r="F95" s="33" t="s">
        <v>24</v>
      </c>
      <c r="G95" s="34" t="s">
        <v>17</v>
      </c>
      <c r="H95" s="34" t="s">
        <v>18</v>
      </c>
      <c r="I95" s="34" t="s">
        <v>132</v>
      </c>
      <c r="J95" s="33" t="s">
        <v>133</v>
      </c>
    </row>
    <row r="96" spans="1:10" s="29" customFormat="1" ht="30" x14ac:dyDescent="0.2">
      <c r="A96" s="30" t="s">
        <v>134</v>
      </c>
      <c r="B96" s="31" t="s">
        <v>135</v>
      </c>
      <c r="C96" s="32" t="s">
        <v>23</v>
      </c>
      <c r="D96" s="64">
        <v>96000</v>
      </c>
      <c r="E96" s="64">
        <v>120000</v>
      </c>
      <c r="F96" s="33" t="s">
        <v>16</v>
      </c>
      <c r="G96" s="34" t="s">
        <v>17</v>
      </c>
      <c r="H96" s="34" t="s">
        <v>18</v>
      </c>
      <c r="I96" s="66" t="s">
        <v>132</v>
      </c>
      <c r="J96" s="65" t="s">
        <v>136</v>
      </c>
    </row>
    <row r="97" spans="1:10" s="87" customFormat="1" ht="51.75" customHeight="1" x14ac:dyDescent="0.2">
      <c r="A97" s="82" t="s">
        <v>949</v>
      </c>
      <c r="B97" s="83"/>
      <c r="C97" s="84"/>
      <c r="D97" s="84">
        <v>64000</v>
      </c>
      <c r="E97" s="84">
        <v>80000</v>
      </c>
      <c r="F97" s="85"/>
      <c r="G97" s="86"/>
      <c r="H97" s="86"/>
      <c r="I97" s="86" t="s">
        <v>39</v>
      </c>
      <c r="J97" s="85" t="s">
        <v>1018</v>
      </c>
    </row>
    <row r="98" spans="1:10" s="29" customFormat="1" ht="30" x14ac:dyDescent="0.2">
      <c r="A98" s="30" t="s">
        <v>137</v>
      </c>
      <c r="B98" s="31" t="s">
        <v>138</v>
      </c>
      <c r="C98" s="32" t="s">
        <v>23</v>
      </c>
      <c r="D98" s="32">
        <v>72000</v>
      </c>
      <c r="E98" s="32">
        <v>90000</v>
      </c>
      <c r="F98" s="33" t="s">
        <v>16</v>
      </c>
      <c r="G98" s="34" t="s">
        <v>17</v>
      </c>
      <c r="H98" s="34" t="s">
        <v>18</v>
      </c>
      <c r="I98" s="34" t="s">
        <v>132</v>
      </c>
      <c r="J98" s="33" t="s">
        <v>136</v>
      </c>
    </row>
    <row r="99" spans="1:10" s="29" customFormat="1" ht="45.75" x14ac:dyDescent="0.2">
      <c r="A99" s="81" t="s">
        <v>139</v>
      </c>
      <c r="B99" s="63" t="s">
        <v>995</v>
      </c>
      <c r="C99" s="64" t="s">
        <v>23</v>
      </c>
      <c r="D99" s="64">
        <v>40000</v>
      </c>
      <c r="E99" s="64">
        <v>50000</v>
      </c>
      <c r="F99" s="65" t="s">
        <v>16</v>
      </c>
      <c r="G99" s="66" t="s">
        <v>17</v>
      </c>
      <c r="H99" s="66" t="s">
        <v>18</v>
      </c>
      <c r="I99" s="66" t="s">
        <v>132</v>
      </c>
      <c r="J99" s="65" t="s">
        <v>136</v>
      </c>
    </row>
    <row r="100" spans="1:10" s="29" customFormat="1" ht="30" x14ac:dyDescent="0.2">
      <c r="A100" s="30" t="s">
        <v>140</v>
      </c>
      <c r="B100" s="31" t="s">
        <v>141</v>
      </c>
      <c r="C100" s="32" t="s">
        <v>23</v>
      </c>
      <c r="D100" s="32">
        <v>80000</v>
      </c>
      <c r="E100" s="32">
        <v>100000</v>
      </c>
      <c r="F100" s="33" t="s">
        <v>16</v>
      </c>
      <c r="G100" s="34" t="s">
        <v>17</v>
      </c>
      <c r="H100" s="34" t="s">
        <v>18</v>
      </c>
      <c r="I100" s="34" t="s">
        <v>19</v>
      </c>
      <c r="J100" s="33" t="s">
        <v>111</v>
      </c>
    </row>
    <row r="101" spans="1:10" s="29" customFormat="1" ht="30" x14ac:dyDescent="0.2">
      <c r="A101" s="30" t="s">
        <v>142</v>
      </c>
      <c r="B101" s="31" t="s">
        <v>143</v>
      </c>
      <c r="C101" s="32" t="s">
        <v>632</v>
      </c>
      <c r="D101" s="64">
        <v>720000</v>
      </c>
      <c r="E101" s="64">
        <v>900000</v>
      </c>
      <c r="F101" s="33" t="s">
        <v>24</v>
      </c>
      <c r="G101" s="34" t="s">
        <v>17</v>
      </c>
      <c r="H101" s="34" t="s">
        <v>18</v>
      </c>
      <c r="I101" s="66" t="s">
        <v>76</v>
      </c>
      <c r="J101" s="65" t="s">
        <v>144</v>
      </c>
    </row>
    <row r="102" spans="1:10" s="29" customFormat="1" ht="31.5" x14ac:dyDescent="0.2">
      <c r="A102" s="30" t="s">
        <v>864</v>
      </c>
      <c r="B102" s="31"/>
      <c r="C102" s="32"/>
      <c r="D102" s="32">
        <v>845000</v>
      </c>
      <c r="E102" s="32">
        <v>1056250</v>
      </c>
      <c r="F102" s="33"/>
      <c r="G102" s="34"/>
      <c r="H102" s="34"/>
      <c r="I102" s="34" t="s">
        <v>166</v>
      </c>
      <c r="J102" s="33" t="s">
        <v>867</v>
      </c>
    </row>
    <row r="103" spans="1:10" s="29" customFormat="1" ht="30" x14ac:dyDescent="0.2">
      <c r="A103" s="30" t="s">
        <v>145</v>
      </c>
      <c r="B103" s="63" t="s">
        <v>146</v>
      </c>
      <c r="C103" s="32" t="s">
        <v>114</v>
      </c>
      <c r="D103" s="64">
        <v>28000</v>
      </c>
      <c r="E103" s="64">
        <v>35000</v>
      </c>
      <c r="F103" s="33" t="s">
        <v>16</v>
      </c>
      <c r="G103" s="34" t="s">
        <v>17</v>
      </c>
      <c r="H103" s="34" t="s">
        <v>18</v>
      </c>
      <c r="I103" s="66" t="s">
        <v>147</v>
      </c>
      <c r="J103" s="65" t="s">
        <v>148</v>
      </c>
    </row>
    <row r="104" spans="1:10" s="29" customFormat="1" ht="30" customHeight="1" x14ac:dyDescent="0.2">
      <c r="A104" s="30" t="s">
        <v>864</v>
      </c>
      <c r="B104" s="31" t="s">
        <v>932</v>
      </c>
      <c r="C104" s="32"/>
      <c r="D104" s="32">
        <v>35000</v>
      </c>
      <c r="E104" s="32">
        <v>43750</v>
      </c>
      <c r="F104" s="33"/>
      <c r="G104" s="34"/>
      <c r="H104" s="34"/>
      <c r="I104" s="34" t="s">
        <v>179</v>
      </c>
      <c r="J104" s="33" t="s">
        <v>867</v>
      </c>
    </row>
    <row r="105" spans="1:10" s="29" customFormat="1" ht="30" x14ac:dyDescent="0.2">
      <c r="A105" s="30" t="s">
        <v>149</v>
      </c>
      <c r="B105" s="31" t="s">
        <v>150</v>
      </c>
      <c r="C105" s="32" t="s">
        <v>120</v>
      </c>
      <c r="D105" s="32">
        <v>24000</v>
      </c>
      <c r="E105" s="32">
        <v>30000</v>
      </c>
      <c r="F105" s="33" t="s">
        <v>16</v>
      </c>
      <c r="G105" s="34" t="s">
        <v>17</v>
      </c>
      <c r="H105" s="34" t="s">
        <v>18</v>
      </c>
      <c r="I105" s="66" t="s">
        <v>147</v>
      </c>
      <c r="J105" s="65" t="s">
        <v>144</v>
      </c>
    </row>
    <row r="106" spans="1:10" s="29" customFormat="1" ht="30" customHeight="1" x14ac:dyDescent="0.2">
      <c r="A106" s="30" t="s">
        <v>864</v>
      </c>
      <c r="B106" s="31"/>
      <c r="C106" s="32"/>
      <c r="D106" s="32"/>
      <c r="E106" s="32"/>
      <c r="F106" s="33"/>
      <c r="G106" s="34"/>
      <c r="H106" s="34"/>
      <c r="I106" s="34" t="s">
        <v>179</v>
      </c>
      <c r="J106" s="33" t="s">
        <v>867</v>
      </c>
    </row>
    <row r="107" spans="1:10" s="29" customFormat="1" ht="30" x14ac:dyDescent="0.2">
      <c r="A107" s="30" t="s">
        <v>151</v>
      </c>
      <c r="B107" s="31" t="s">
        <v>152</v>
      </c>
      <c r="C107" s="32" t="s">
        <v>153</v>
      </c>
      <c r="D107" s="32">
        <v>27757216.800000001</v>
      </c>
      <c r="E107" s="32">
        <v>34696521</v>
      </c>
      <c r="F107" s="33" t="s">
        <v>24</v>
      </c>
      <c r="G107" s="34" t="s">
        <v>17</v>
      </c>
      <c r="H107" s="34" t="s">
        <v>18</v>
      </c>
      <c r="I107" s="34" t="s">
        <v>147</v>
      </c>
      <c r="J107" s="33" t="s">
        <v>154</v>
      </c>
    </row>
    <row r="108" spans="1:10" s="29" customFormat="1" ht="30" x14ac:dyDescent="0.2">
      <c r="A108" s="30" t="s">
        <v>155</v>
      </c>
      <c r="B108" s="31" t="s">
        <v>156</v>
      </c>
      <c r="C108" s="32" t="s">
        <v>114</v>
      </c>
      <c r="D108" s="64">
        <v>1110288.8</v>
      </c>
      <c r="E108" s="64">
        <v>1387861</v>
      </c>
      <c r="F108" s="33" t="s">
        <v>24</v>
      </c>
      <c r="G108" s="34" t="s">
        <v>17</v>
      </c>
      <c r="H108" s="34" t="s">
        <v>18</v>
      </c>
      <c r="I108" s="66" t="s">
        <v>147</v>
      </c>
      <c r="J108" s="65" t="s">
        <v>154</v>
      </c>
    </row>
    <row r="109" spans="1:10" s="87" customFormat="1" ht="51.75" customHeight="1" x14ac:dyDescent="0.2">
      <c r="A109" s="82" t="s">
        <v>949</v>
      </c>
      <c r="B109" s="83"/>
      <c r="C109" s="84"/>
      <c r="D109" s="84">
        <v>909288.8</v>
      </c>
      <c r="E109" s="84">
        <v>1136611</v>
      </c>
      <c r="F109" s="85"/>
      <c r="G109" s="86"/>
      <c r="H109" s="86"/>
      <c r="I109" s="86" t="s">
        <v>26</v>
      </c>
      <c r="J109" s="85" t="s">
        <v>955</v>
      </c>
    </row>
    <row r="110" spans="1:10" s="29" customFormat="1" ht="30" x14ac:dyDescent="0.2">
      <c r="A110" s="30" t="s">
        <v>157</v>
      </c>
      <c r="B110" s="31" t="s">
        <v>158</v>
      </c>
      <c r="C110" s="32" t="s">
        <v>159</v>
      </c>
      <c r="D110" s="32">
        <v>555144</v>
      </c>
      <c r="E110" s="32">
        <v>693930</v>
      </c>
      <c r="F110" s="33" t="s">
        <v>24</v>
      </c>
      <c r="G110" s="34" t="s">
        <v>17</v>
      </c>
      <c r="H110" s="34" t="s">
        <v>18</v>
      </c>
      <c r="I110" s="34" t="s">
        <v>147</v>
      </c>
      <c r="J110" s="33" t="s">
        <v>154</v>
      </c>
    </row>
    <row r="111" spans="1:10" s="29" customFormat="1" ht="30" x14ac:dyDescent="0.2">
      <c r="A111" s="30" t="s">
        <v>160</v>
      </c>
      <c r="B111" s="31" t="s">
        <v>161</v>
      </c>
      <c r="C111" s="32" t="s">
        <v>162</v>
      </c>
      <c r="D111" s="32">
        <v>138786.4</v>
      </c>
      <c r="E111" s="32">
        <v>173483.01</v>
      </c>
      <c r="F111" s="33" t="s">
        <v>16</v>
      </c>
      <c r="G111" s="34" t="s">
        <v>17</v>
      </c>
      <c r="H111" s="34" t="s">
        <v>18</v>
      </c>
      <c r="I111" s="34" t="s">
        <v>163</v>
      </c>
      <c r="J111" s="33" t="s">
        <v>154</v>
      </c>
    </row>
    <row r="112" spans="1:10" s="29" customFormat="1" ht="45" x14ac:dyDescent="0.2">
      <c r="A112" s="30" t="s">
        <v>164</v>
      </c>
      <c r="B112" s="31" t="s">
        <v>165</v>
      </c>
      <c r="C112" s="32" t="s">
        <v>110</v>
      </c>
      <c r="D112" s="32">
        <v>1640000</v>
      </c>
      <c r="E112" s="32">
        <v>2050000</v>
      </c>
      <c r="F112" s="33" t="s">
        <v>24</v>
      </c>
      <c r="G112" s="34" t="s">
        <v>17</v>
      </c>
      <c r="H112" s="34" t="s">
        <v>18</v>
      </c>
      <c r="I112" s="34" t="s">
        <v>166</v>
      </c>
      <c r="J112" s="33" t="s">
        <v>167</v>
      </c>
    </row>
    <row r="113" spans="1:10" s="29" customFormat="1" ht="60" customHeight="1" x14ac:dyDescent="0.2">
      <c r="A113" s="30" t="s">
        <v>168</v>
      </c>
      <c r="B113" s="31" t="s">
        <v>169</v>
      </c>
      <c r="C113" s="32" t="s">
        <v>114</v>
      </c>
      <c r="D113" s="32">
        <v>56000</v>
      </c>
      <c r="E113" s="32">
        <v>70000</v>
      </c>
      <c r="F113" s="33" t="s">
        <v>16</v>
      </c>
      <c r="G113" s="34" t="s">
        <v>17</v>
      </c>
      <c r="H113" s="34" t="s">
        <v>18</v>
      </c>
      <c r="I113" s="34" t="s">
        <v>170</v>
      </c>
      <c r="J113" s="33" t="s">
        <v>171</v>
      </c>
    </row>
    <row r="114" spans="1:10" s="29" customFormat="1" ht="45" x14ac:dyDescent="0.2">
      <c r="A114" s="30" t="s">
        <v>172</v>
      </c>
      <c r="B114" s="31" t="s">
        <v>173</v>
      </c>
      <c r="C114" s="32" t="s">
        <v>120</v>
      </c>
      <c r="D114" s="32">
        <v>32000</v>
      </c>
      <c r="E114" s="32">
        <v>40000</v>
      </c>
      <c r="F114" s="33" t="s">
        <v>16</v>
      </c>
      <c r="G114" s="34" t="s">
        <v>17</v>
      </c>
      <c r="H114" s="34" t="s">
        <v>18</v>
      </c>
      <c r="I114" s="34" t="s">
        <v>170</v>
      </c>
      <c r="J114" s="33" t="s">
        <v>171</v>
      </c>
    </row>
    <row r="115" spans="1:10" s="29" customFormat="1" ht="45" x14ac:dyDescent="0.2">
      <c r="A115" s="30" t="s">
        <v>174</v>
      </c>
      <c r="B115" s="31" t="s">
        <v>175</v>
      </c>
      <c r="C115" s="32" t="s">
        <v>110</v>
      </c>
      <c r="D115" s="32">
        <v>2080000</v>
      </c>
      <c r="E115" s="32">
        <v>2600000</v>
      </c>
      <c r="F115" s="33" t="s">
        <v>24</v>
      </c>
      <c r="G115" s="34" t="s">
        <v>17</v>
      </c>
      <c r="H115" s="34" t="s">
        <v>18</v>
      </c>
      <c r="I115" s="34" t="s">
        <v>170</v>
      </c>
      <c r="J115" s="33" t="s">
        <v>176</v>
      </c>
    </row>
    <row r="116" spans="1:10" s="29" customFormat="1" ht="45" x14ac:dyDescent="0.2">
      <c r="A116" s="30" t="s">
        <v>177</v>
      </c>
      <c r="B116" s="31" t="s">
        <v>178</v>
      </c>
      <c r="C116" s="32" t="s">
        <v>114</v>
      </c>
      <c r="D116" s="32">
        <v>48000</v>
      </c>
      <c r="E116" s="32">
        <v>60000</v>
      </c>
      <c r="F116" s="33" t="s">
        <v>16</v>
      </c>
      <c r="G116" s="34" t="s">
        <v>17</v>
      </c>
      <c r="H116" s="34" t="s">
        <v>18</v>
      </c>
      <c r="I116" s="34" t="s">
        <v>179</v>
      </c>
      <c r="J116" s="33" t="s">
        <v>176</v>
      </c>
    </row>
    <row r="117" spans="1:10" s="29" customFormat="1" ht="45" x14ac:dyDescent="0.2">
      <c r="A117" s="30" t="s">
        <v>180</v>
      </c>
      <c r="B117" s="31" t="s">
        <v>181</v>
      </c>
      <c r="C117" s="32" t="s">
        <v>120</v>
      </c>
      <c r="D117" s="32">
        <v>40000</v>
      </c>
      <c r="E117" s="32">
        <v>50000</v>
      </c>
      <c r="F117" s="33" t="s">
        <v>16</v>
      </c>
      <c r="G117" s="34" t="s">
        <v>17</v>
      </c>
      <c r="H117" s="34" t="s">
        <v>18</v>
      </c>
      <c r="I117" s="34" t="s">
        <v>179</v>
      </c>
      <c r="J117" s="33" t="s">
        <v>176</v>
      </c>
    </row>
    <row r="118" spans="1:10" s="29" customFormat="1" ht="45" x14ac:dyDescent="0.2">
      <c r="A118" s="30" t="s">
        <v>182</v>
      </c>
      <c r="B118" s="31" t="s">
        <v>183</v>
      </c>
      <c r="C118" s="32" t="s">
        <v>114</v>
      </c>
      <c r="D118" s="32">
        <v>32000</v>
      </c>
      <c r="E118" s="32">
        <v>40000</v>
      </c>
      <c r="F118" s="33" t="s">
        <v>16</v>
      </c>
      <c r="G118" s="34" t="s">
        <v>17</v>
      </c>
      <c r="H118" s="34" t="s">
        <v>18</v>
      </c>
      <c r="I118" s="34" t="s">
        <v>132</v>
      </c>
      <c r="J118" s="33" t="s">
        <v>184</v>
      </c>
    </row>
    <row r="119" spans="1:10" s="29" customFormat="1" ht="45" x14ac:dyDescent="0.2">
      <c r="A119" s="30" t="s">
        <v>185</v>
      </c>
      <c r="B119" s="31" t="s">
        <v>186</v>
      </c>
      <c r="C119" s="32" t="s">
        <v>110</v>
      </c>
      <c r="D119" s="32">
        <v>1051000</v>
      </c>
      <c r="E119" s="32">
        <v>1313750</v>
      </c>
      <c r="F119" s="33" t="s">
        <v>24</v>
      </c>
      <c r="G119" s="34" t="s">
        <v>17</v>
      </c>
      <c r="H119" s="34" t="s">
        <v>18</v>
      </c>
      <c r="I119" s="34" t="s">
        <v>19</v>
      </c>
      <c r="J119" s="33" t="s">
        <v>187</v>
      </c>
    </row>
    <row r="120" spans="1:10" s="29" customFormat="1" ht="90" customHeight="1" x14ac:dyDescent="0.2">
      <c r="A120" s="30" t="s">
        <v>188</v>
      </c>
      <c r="B120" s="63" t="s">
        <v>189</v>
      </c>
      <c r="C120" s="32" t="s">
        <v>23</v>
      </c>
      <c r="D120" s="32">
        <v>195000</v>
      </c>
      <c r="E120" s="32">
        <v>243750</v>
      </c>
      <c r="F120" s="33" t="s">
        <v>16</v>
      </c>
      <c r="G120" s="34" t="s">
        <v>17</v>
      </c>
      <c r="H120" s="34" t="s">
        <v>18</v>
      </c>
      <c r="I120" s="66" t="s">
        <v>19</v>
      </c>
      <c r="J120" s="65" t="s">
        <v>190</v>
      </c>
    </row>
    <row r="121" spans="1:10" s="29" customFormat="1" ht="105" x14ac:dyDescent="0.2">
      <c r="A121" s="30" t="s">
        <v>755</v>
      </c>
      <c r="B121" s="31" t="s">
        <v>766</v>
      </c>
      <c r="C121" s="32"/>
      <c r="D121" s="32"/>
      <c r="E121" s="32"/>
      <c r="F121" s="33"/>
      <c r="G121" s="34"/>
      <c r="H121" s="34"/>
      <c r="I121" s="34" t="s">
        <v>147</v>
      </c>
      <c r="J121" s="65" t="s">
        <v>767</v>
      </c>
    </row>
    <row r="122" spans="1:10" s="29" customFormat="1" ht="30" customHeight="1" x14ac:dyDescent="0.2">
      <c r="A122" s="30" t="s">
        <v>864</v>
      </c>
      <c r="B122" s="31"/>
      <c r="C122" s="32"/>
      <c r="D122" s="32"/>
      <c r="E122" s="32"/>
      <c r="F122" s="33"/>
      <c r="G122" s="34"/>
      <c r="H122" s="34"/>
      <c r="I122" s="34"/>
      <c r="J122" s="33" t="s">
        <v>868</v>
      </c>
    </row>
    <row r="123" spans="1:10" s="29" customFormat="1" ht="47.25" x14ac:dyDescent="0.2">
      <c r="A123" s="30" t="s">
        <v>765</v>
      </c>
      <c r="B123" s="31" t="s">
        <v>742</v>
      </c>
      <c r="C123" s="32" t="s">
        <v>743</v>
      </c>
      <c r="D123" s="32">
        <v>65000</v>
      </c>
      <c r="E123" s="32">
        <v>81250</v>
      </c>
      <c r="F123" s="33" t="s">
        <v>16</v>
      </c>
      <c r="G123" s="34" t="s">
        <v>17</v>
      </c>
      <c r="H123" s="34" t="s">
        <v>18</v>
      </c>
      <c r="I123" s="34" t="s">
        <v>744</v>
      </c>
      <c r="J123" s="33" t="s">
        <v>745</v>
      </c>
    </row>
    <row r="124" spans="1:10" s="29" customFormat="1" ht="105" x14ac:dyDescent="0.2">
      <c r="A124" s="30" t="s">
        <v>836</v>
      </c>
      <c r="B124" s="31" t="s">
        <v>848</v>
      </c>
      <c r="C124" s="32" t="s">
        <v>93</v>
      </c>
      <c r="D124" s="32">
        <v>450000</v>
      </c>
      <c r="E124" s="32">
        <v>562500</v>
      </c>
      <c r="F124" s="33" t="s">
        <v>16</v>
      </c>
      <c r="G124" s="34" t="s">
        <v>17</v>
      </c>
      <c r="H124" s="34" t="s">
        <v>18</v>
      </c>
      <c r="I124" s="34" t="s">
        <v>837</v>
      </c>
      <c r="J124" s="33" t="s">
        <v>838</v>
      </c>
    </row>
    <row r="125" spans="1:10" s="87" customFormat="1" ht="47.25" x14ac:dyDescent="0.2">
      <c r="A125" s="82" t="s">
        <v>956</v>
      </c>
      <c r="B125" s="83" t="s">
        <v>957</v>
      </c>
      <c r="C125" s="84" t="s">
        <v>114</v>
      </c>
      <c r="D125" s="84">
        <v>201000</v>
      </c>
      <c r="E125" s="84">
        <v>251250</v>
      </c>
      <c r="F125" s="85" t="s">
        <v>490</v>
      </c>
      <c r="G125" s="86" t="s">
        <v>17</v>
      </c>
      <c r="H125" s="86" t="s">
        <v>18</v>
      </c>
      <c r="I125" s="86" t="s">
        <v>26</v>
      </c>
      <c r="J125" s="85" t="s">
        <v>955</v>
      </c>
    </row>
    <row r="126" spans="1:10" s="87" customFormat="1" ht="47.25" x14ac:dyDescent="0.2">
      <c r="A126" s="82" t="s">
        <v>992</v>
      </c>
      <c r="B126" s="83" t="s">
        <v>993</v>
      </c>
      <c r="C126" s="84" t="s">
        <v>120</v>
      </c>
      <c r="D126" s="84">
        <v>40000</v>
      </c>
      <c r="E126" s="84">
        <v>50000</v>
      </c>
      <c r="F126" s="85" t="s">
        <v>16</v>
      </c>
      <c r="G126" s="86" t="s">
        <v>17</v>
      </c>
      <c r="H126" s="86" t="s">
        <v>18</v>
      </c>
      <c r="I126" s="86" t="s">
        <v>26</v>
      </c>
      <c r="J126" s="85" t="s">
        <v>994</v>
      </c>
    </row>
    <row r="127" spans="1:10" s="29" customFormat="1" ht="24" customHeight="1" x14ac:dyDescent="0.2">
      <c r="A127" s="89" t="s">
        <v>191</v>
      </c>
      <c r="B127" s="90"/>
      <c r="C127" s="26"/>
      <c r="D127" s="35">
        <f>SUM(D85:D88,D90:D95,D97:D98,D100,D102,D104:D107,D109:D126)</f>
        <v>37579436</v>
      </c>
      <c r="E127" s="35">
        <f>SUM(E85:E88,E90:E95,E97:E98,E100,E102,E104:E107,E109:E126)</f>
        <v>46974295.009999998</v>
      </c>
      <c r="F127" s="26"/>
      <c r="G127" s="26"/>
      <c r="H127" s="26"/>
      <c r="I127" s="26"/>
      <c r="J127" s="28"/>
    </row>
    <row r="128" spans="1:10" s="29" customFormat="1" ht="15.75" customHeight="1" x14ac:dyDescent="0.2">
      <c r="A128" s="36"/>
      <c r="B128" s="37"/>
      <c r="C128" s="38"/>
      <c r="D128" s="39"/>
      <c r="E128" s="39"/>
      <c r="F128" s="38"/>
      <c r="G128" s="38"/>
      <c r="H128" s="38"/>
      <c r="I128" s="38"/>
      <c r="J128" s="40"/>
    </row>
    <row r="129" spans="1:10" s="29" customFormat="1" ht="24" customHeight="1" x14ac:dyDescent="0.2">
      <c r="A129" s="89" t="s">
        <v>192</v>
      </c>
      <c r="B129" s="90"/>
      <c r="C129" s="26"/>
      <c r="D129" s="27"/>
      <c r="E129" s="27"/>
      <c r="F129" s="26"/>
      <c r="G129" s="26"/>
      <c r="H129" s="26"/>
      <c r="I129" s="26"/>
      <c r="J129" s="28"/>
    </row>
    <row r="130" spans="1:10" s="29" customFormat="1" ht="45" customHeight="1" x14ac:dyDescent="0.2">
      <c r="A130" s="30" t="s">
        <v>193</v>
      </c>
      <c r="B130" s="31" t="s">
        <v>194</v>
      </c>
      <c r="C130" s="32" t="s">
        <v>195</v>
      </c>
      <c r="D130" s="32">
        <v>48000</v>
      </c>
      <c r="E130" s="32">
        <v>60000</v>
      </c>
      <c r="F130" s="33" t="s">
        <v>16</v>
      </c>
      <c r="G130" s="34" t="s">
        <v>17</v>
      </c>
      <c r="H130" s="34" t="s">
        <v>18</v>
      </c>
      <c r="I130" s="34" t="s">
        <v>132</v>
      </c>
      <c r="J130" s="33" t="s">
        <v>196</v>
      </c>
    </row>
    <row r="131" spans="1:10" s="29" customFormat="1" ht="30" customHeight="1" x14ac:dyDescent="0.2">
      <c r="A131" s="30" t="s">
        <v>197</v>
      </c>
      <c r="B131" s="31" t="s">
        <v>198</v>
      </c>
      <c r="C131" s="32" t="s">
        <v>199</v>
      </c>
      <c r="D131" s="32">
        <v>41600</v>
      </c>
      <c r="E131" s="32">
        <v>52000</v>
      </c>
      <c r="F131" s="33" t="s">
        <v>16</v>
      </c>
      <c r="G131" s="34" t="s">
        <v>17</v>
      </c>
      <c r="H131" s="34" t="s">
        <v>18</v>
      </c>
      <c r="I131" s="34" t="s">
        <v>19</v>
      </c>
      <c r="J131" s="33" t="s">
        <v>200</v>
      </c>
    </row>
    <row r="132" spans="1:10" s="29" customFormat="1" ht="75" customHeight="1" x14ac:dyDescent="0.2">
      <c r="A132" s="30" t="s">
        <v>201</v>
      </c>
      <c r="B132" s="31" t="s">
        <v>202</v>
      </c>
      <c r="C132" s="32" t="s">
        <v>203</v>
      </c>
      <c r="D132" s="32">
        <v>370400</v>
      </c>
      <c r="E132" s="32">
        <v>463000</v>
      </c>
      <c r="F132" s="33" t="s">
        <v>16</v>
      </c>
      <c r="G132" s="34" t="s">
        <v>17</v>
      </c>
      <c r="H132" s="34" t="s">
        <v>18</v>
      </c>
      <c r="I132" s="34" t="s">
        <v>19</v>
      </c>
      <c r="J132" s="33" t="s">
        <v>200</v>
      </c>
    </row>
    <row r="133" spans="1:10" s="29" customFormat="1" ht="45" customHeight="1" x14ac:dyDescent="0.2">
      <c r="A133" s="30" t="s">
        <v>204</v>
      </c>
      <c r="B133" s="31" t="s">
        <v>205</v>
      </c>
      <c r="C133" s="32" t="s">
        <v>23</v>
      </c>
      <c r="D133" s="32">
        <v>24000</v>
      </c>
      <c r="E133" s="32">
        <v>30000</v>
      </c>
      <c r="F133" s="33" t="s">
        <v>16</v>
      </c>
      <c r="G133" s="34" t="s">
        <v>17</v>
      </c>
      <c r="H133" s="34" t="s">
        <v>18</v>
      </c>
      <c r="I133" s="34" t="s">
        <v>132</v>
      </c>
      <c r="J133" s="33" t="s">
        <v>206</v>
      </c>
    </row>
    <row r="134" spans="1:10" s="29" customFormat="1" ht="30" customHeight="1" x14ac:dyDescent="0.2">
      <c r="A134" s="30" t="s">
        <v>207</v>
      </c>
      <c r="B134" s="31" t="s">
        <v>208</v>
      </c>
      <c r="C134" s="32" t="s">
        <v>209</v>
      </c>
      <c r="D134" s="32">
        <v>22400</v>
      </c>
      <c r="E134" s="32">
        <v>28000</v>
      </c>
      <c r="F134" s="33" t="s">
        <v>16</v>
      </c>
      <c r="G134" s="34" t="s">
        <v>17</v>
      </c>
      <c r="H134" s="34" t="s">
        <v>18</v>
      </c>
      <c r="I134" s="34" t="s">
        <v>76</v>
      </c>
      <c r="J134" s="33" t="s">
        <v>210</v>
      </c>
    </row>
    <row r="135" spans="1:10" s="29" customFormat="1" ht="30" customHeight="1" x14ac:dyDescent="0.2">
      <c r="A135" s="30" t="s">
        <v>211</v>
      </c>
      <c r="B135" s="31" t="s">
        <v>212</v>
      </c>
      <c r="C135" s="32" t="s">
        <v>213</v>
      </c>
      <c r="D135" s="32">
        <v>136000</v>
      </c>
      <c r="E135" s="32">
        <v>170000</v>
      </c>
      <c r="F135" s="33" t="s">
        <v>16</v>
      </c>
      <c r="G135" s="34" t="s">
        <v>17</v>
      </c>
      <c r="H135" s="34" t="s">
        <v>18</v>
      </c>
      <c r="I135" s="34" t="s">
        <v>179</v>
      </c>
      <c r="J135" s="33" t="s">
        <v>214</v>
      </c>
    </row>
    <row r="136" spans="1:10" s="29" customFormat="1" ht="45" customHeight="1" x14ac:dyDescent="0.2">
      <c r="A136" s="30" t="s">
        <v>215</v>
      </c>
      <c r="B136" s="31" t="s">
        <v>216</v>
      </c>
      <c r="C136" s="32" t="s">
        <v>217</v>
      </c>
      <c r="D136" s="32">
        <v>96000</v>
      </c>
      <c r="E136" s="32">
        <v>120000</v>
      </c>
      <c r="F136" s="33" t="s">
        <v>16</v>
      </c>
      <c r="G136" s="34" t="s">
        <v>17</v>
      </c>
      <c r="H136" s="34" t="s">
        <v>18</v>
      </c>
      <c r="I136" s="34" t="s">
        <v>76</v>
      </c>
      <c r="J136" s="33" t="s">
        <v>218</v>
      </c>
    </row>
    <row r="137" spans="1:10" s="29" customFormat="1" ht="30" customHeight="1" x14ac:dyDescent="0.2">
      <c r="A137" s="30" t="s">
        <v>219</v>
      </c>
      <c r="B137" s="31" t="s">
        <v>220</v>
      </c>
      <c r="C137" s="32" t="s">
        <v>221</v>
      </c>
      <c r="D137" s="32">
        <v>144000</v>
      </c>
      <c r="E137" s="32">
        <v>180000</v>
      </c>
      <c r="F137" s="33" t="s">
        <v>16</v>
      </c>
      <c r="G137" s="34" t="s">
        <v>17</v>
      </c>
      <c r="H137" s="34" t="s">
        <v>18</v>
      </c>
      <c r="I137" s="66" t="s">
        <v>132</v>
      </c>
      <c r="J137" s="65" t="s">
        <v>222</v>
      </c>
    </row>
    <row r="138" spans="1:10" s="29" customFormat="1" ht="31.5" x14ac:dyDescent="0.2">
      <c r="A138" s="30" t="s">
        <v>635</v>
      </c>
      <c r="B138" s="31"/>
      <c r="C138" s="32"/>
      <c r="D138" s="32"/>
      <c r="E138" s="32"/>
      <c r="F138" s="33"/>
      <c r="G138" s="34"/>
      <c r="H138" s="34"/>
      <c r="I138" s="34" t="s">
        <v>76</v>
      </c>
      <c r="J138" s="33" t="s">
        <v>210</v>
      </c>
    </row>
    <row r="139" spans="1:10" s="29" customFormat="1" ht="45" customHeight="1" x14ac:dyDescent="0.2">
      <c r="A139" s="30" t="s">
        <v>223</v>
      </c>
      <c r="B139" s="31" t="s">
        <v>224</v>
      </c>
      <c r="C139" s="32" t="s">
        <v>23</v>
      </c>
      <c r="D139" s="32">
        <v>20000</v>
      </c>
      <c r="E139" s="32">
        <v>25000</v>
      </c>
      <c r="F139" s="33" t="s">
        <v>16</v>
      </c>
      <c r="G139" s="34" t="s">
        <v>17</v>
      </c>
      <c r="H139" s="34" t="s">
        <v>18</v>
      </c>
      <c r="I139" s="34" t="s">
        <v>132</v>
      </c>
      <c r="J139" s="33" t="s">
        <v>206</v>
      </c>
    </row>
    <row r="140" spans="1:10" s="29" customFormat="1" ht="45" customHeight="1" x14ac:dyDescent="0.2">
      <c r="A140" s="30" t="s">
        <v>225</v>
      </c>
      <c r="B140" s="31" t="s">
        <v>226</v>
      </c>
      <c r="C140" s="32" t="s">
        <v>23</v>
      </c>
      <c r="D140" s="32">
        <v>20000</v>
      </c>
      <c r="E140" s="32">
        <v>25000</v>
      </c>
      <c r="F140" s="33" t="s">
        <v>16</v>
      </c>
      <c r="G140" s="34" t="s">
        <v>17</v>
      </c>
      <c r="H140" s="34" t="s">
        <v>18</v>
      </c>
      <c r="I140" s="34" t="s">
        <v>132</v>
      </c>
      <c r="J140" s="33" t="s">
        <v>206</v>
      </c>
    </row>
    <row r="141" spans="1:10" s="29" customFormat="1" ht="45" customHeight="1" x14ac:dyDescent="0.2">
      <c r="A141" s="30" t="s">
        <v>227</v>
      </c>
      <c r="B141" s="31" t="s">
        <v>228</v>
      </c>
      <c r="C141" s="32" t="s">
        <v>23</v>
      </c>
      <c r="D141" s="32">
        <v>40000</v>
      </c>
      <c r="E141" s="32">
        <v>50000</v>
      </c>
      <c r="F141" s="33" t="s">
        <v>16</v>
      </c>
      <c r="G141" s="34" t="s">
        <v>17</v>
      </c>
      <c r="H141" s="34" t="s">
        <v>18</v>
      </c>
      <c r="I141" s="66" t="s">
        <v>163</v>
      </c>
      <c r="J141" s="65" t="s">
        <v>229</v>
      </c>
    </row>
    <row r="142" spans="1:10" s="87" customFormat="1" ht="31.5" x14ac:dyDescent="0.2">
      <c r="A142" s="82" t="s">
        <v>949</v>
      </c>
      <c r="B142" s="83"/>
      <c r="C142" s="84"/>
      <c r="D142" s="84"/>
      <c r="E142" s="84"/>
      <c r="F142" s="85"/>
      <c r="G142" s="86"/>
      <c r="H142" s="86"/>
      <c r="I142" s="86" t="s">
        <v>26</v>
      </c>
      <c r="J142" s="85" t="s">
        <v>804</v>
      </c>
    </row>
    <row r="143" spans="1:10" s="29" customFormat="1" ht="30" customHeight="1" x14ac:dyDescent="0.2">
      <c r="A143" s="30" t="s">
        <v>230</v>
      </c>
      <c r="B143" s="31" t="s">
        <v>231</v>
      </c>
      <c r="C143" s="32" t="s">
        <v>232</v>
      </c>
      <c r="D143" s="64">
        <v>136000</v>
      </c>
      <c r="E143" s="64">
        <v>170000</v>
      </c>
      <c r="F143" s="33" t="s">
        <v>16</v>
      </c>
      <c r="G143" s="34" t="s">
        <v>17</v>
      </c>
      <c r="H143" s="34" t="s">
        <v>18</v>
      </c>
      <c r="I143" s="66" t="s">
        <v>132</v>
      </c>
      <c r="J143" s="65" t="s">
        <v>222</v>
      </c>
    </row>
    <row r="144" spans="1:10" s="29" customFormat="1" ht="31.5" x14ac:dyDescent="0.2">
      <c r="A144" s="30" t="s">
        <v>635</v>
      </c>
      <c r="B144" s="31"/>
      <c r="C144" s="32"/>
      <c r="D144" s="32"/>
      <c r="E144" s="32"/>
      <c r="F144" s="33"/>
      <c r="G144" s="34"/>
      <c r="H144" s="34"/>
      <c r="I144" s="66" t="s">
        <v>76</v>
      </c>
      <c r="J144" s="65" t="s">
        <v>210</v>
      </c>
    </row>
    <row r="145" spans="1:10" s="87" customFormat="1" ht="31.5" x14ac:dyDescent="0.2">
      <c r="A145" s="82" t="s">
        <v>949</v>
      </c>
      <c r="B145" s="83"/>
      <c r="C145" s="84"/>
      <c r="D145" s="84">
        <v>276000</v>
      </c>
      <c r="E145" s="84">
        <v>345000</v>
      </c>
      <c r="F145" s="85"/>
      <c r="G145" s="86"/>
      <c r="H145" s="86"/>
      <c r="I145" s="86" t="s">
        <v>26</v>
      </c>
      <c r="J145" s="85" t="s">
        <v>401</v>
      </c>
    </row>
    <row r="146" spans="1:10" s="29" customFormat="1" ht="30" customHeight="1" x14ac:dyDescent="0.2">
      <c r="A146" s="30" t="s">
        <v>233</v>
      </c>
      <c r="B146" s="31" t="s">
        <v>234</v>
      </c>
      <c r="C146" s="32" t="s">
        <v>232</v>
      </c>
      <c r="D146" s="64">
        <v>64000</v>
      </c>
      <c r="E146" s="64">
        <v>80000</v>
      </c>
      <c r="F146" s="33" t="s">
        <v>16</v>
      </c>
      <c r="G146" s="34" t="s">
        <v>17</v>
      </c>
      <c r="H146" s="34" t="s">
        <v>18</v>
      </c>
      <c r="I146" s="66" t="s">
        <v>132</v>
      </c>
      <c r="J146" s="65" t="s">
        <v>222</v>
      </c>
    </row>
    <row r="147" spans="1:10" s="29" customFormat="1" ht="31.5" x14ac:dyDescent="0.2">
      <c r="A147" s="30" t="s">
        <v>635</v>
      </c>
      <c r="B147" s="31"/>
      <c r="C147" s="32"/>
      <c r="D147" s="64">
        <v>53600</v>
      </c>
      <c r="E147" s="64">
        <v>67000</v>
      </c>
      <c r="F147" s="33"/>
      <c r="G147" s="34"/>
      <c r="H147" s="34"/>
      <c r="I147" s="66" t="s">
        <v>76</v>
      </c>
      <c r="J147" s="65" t="s">
        <v>294</v>
      </c>
    </row>
    <row r="148" spans="1:10" s="87" customFormat="1" ht="31.5" x14ac:dyDescent="0.2">
      <c r="A148" s="82" t="s">
        <v>949</v>
      </c>
      <c r="B148" s="83"/>
      <c r="C148" s="84"/>
      <c r="D148" s="84">
        <v>208000</v>
      </c>
      <c r="E148" s="84">
        <v>260000</v>
      </c>
      <c r="F148" s="85"/>
      <c r="G148" s="86"/>
      <c r="H148" s="86"/>
      <c r="I148" s="86" t="s">
        <v>26</v>
      </c>
      <c r="J148" s="85" t="s">
        <v>401</v>
      </c>
    </row>
    <row r="149" spans="1:10" s="29" customFormat="1" ht="30" customHeight="1" x14ac:dyDescent="0.2">
      <c r="A149" s="30" t="s">
        <v>235</v>
      </c>
      <c r="B149" s="31" t="s">
        <v>236</v>
      </c>
      <c r="C149" s="32" t="s">
        <v>232</v>
      </c>
      <c r="D149" s="32">
        <v>164800</v>
      </c>
      <c r="E149" s="32">
        <v>206000</v>
      </c>
      <c r="F149" s="33" t="s">
        <v>16</v>
      </c>
      <c r="G149" s="34" t="s">
        <v>17</v>
      </c>
      <c r="H149" s="34" t="s">
        <v>18</v>
      </c>
      <c r="I149" s="34" t="s">
        <v>132</v>
      </c>
      <c r="J149" s="33" t="s">
        <v>237</v>
      </c>
    </row>
    <row r="150" spans="1:10" s="29" customFormat="1" ht="30" customHeight="1" x14ac:dyDescent="0.2">
      <c r="A150" s="30" t="s">
        <v>238</v>
      </c>
      <c r="B150" s="31" t="s">
        <v>239</v>
      </c>
      <c r="C150" s="32" t="s">
        <v>232</v>
      </c>
      <c r="D150" s="32">
        <v>135200</v>
      </c>
      <c r="E150" s="32">
        <v>169000</v>
      </c>
      <c r="F150" s="33" t="s">
        <v>16</v>
      </c>
      <c r="G150" s="34" t="s">
        <v>17</v>
      </c>
      <c r="H150" s="34" t="s">
        <v>18</v>
      </c>
      <c r="I150" s="34" t="s">
        <v>132</v>
      </c>
      <c r="J150" s="33" t="s">
        <v>240</v>
      </c>
    </row>
    <row r="151" spans="1:10" s="29" customFormat="1" ht="30" customHeight="1" x14ac:dyDescent="0.2">
      <c r="A151" s="30" t="s">
        <v>241</v>
      </c>
      <c r="B151" s="31" t="s">
        <v>242</v>
      </c>
      <c r="C151" s="32" t="s">
        <v>232</v>
      </c>
      <c r="D151" s="32">
        <v>176000</v>
      </c>
      <c r="E151" s="32">
        <v>220000</v>
      </c>
      <c r="F151" s="33" t="s">
        <v>16</v>
      </c>
      <c r="G151" s="34" t="s">
        <v>17</v>
      </c>
      <c r="H151" s="34" t="s">
        <v>18</v>
      </c>
      <c r="I151" s="66" t="s">
        <v>132</v>
      </c>
      <c r="J151" s="65" t="s">
        <v>187</v>
      </c>
    </row>
    <row r="152" spans="1:10" s="29" customFormat="1" ht="31.5" x14ac:dyDescent="0.2">
      <c r="A152" s="30" t="s">
        <v>635</v>
      </c>
      <c r="B152" s="31"/>
      <c r="C152" s="32"/>
      <c r="D152" s="32"/>
      <c r="E152" s="32"/>
      <c r="F152" s="33"/>
      <c r="G152" s="34"/>
      <c r="H152" s="34"/>
      <c r="I152" s="34" t="s">
        <v>76</v>
      </c>
      <c r="J152" s="33" t="s">
        <v>136</v>
      </c>
    </row>
    <row r="153" spans="1:10" s="29" customFormat="1" ht="30" customHeight="1" x14ac:dyDescent="0.2">
      <c r="A153" s="30" t="s">
        <v>243</v>
      </c>
      <c r="B153" s="31" t="s">
        <v>244</v>
      </c>
      <c r="C153" s="64" t="s">
        <v>245</v>
      </c>
      <c r="D153" s="32">
        <v>400000</v>
      </c>
      <c r="E153" s="32">
        <v>500000</v>
      </c>
      <c r="F153" s="65" t="s">
        <v>16</v>
      </c>
      <c r="G153" s="34" t="s">
        <v>17</v>
      </c>
      <c r="H153" s="34" t="s">
        <v>18</v>
      </c>
      <c r="I153" s="66" t="s">
        <v>132</v>
      </c>
      <c r="J153" s="33" t="s">
        <v>187</v>
      </c>
    </row>
    <row r="154" spans="1:10" s="29" customFormat="1" ht="31.5" x14ac:dyDescent="0.2">
      <c r="A154" s="30" t="s">
        <v>635</v>
      </c>
      <c r="B154" s="31"/>
      <c r="C154" s="32" t="s">
        <v>723</v>
      </c>
      <c r="D154" s="32"/>
      <c r="E154" s="32"/>
      <c r="F154" s="33" t="s">
        <v>24</v>
      </c>
      <c r="G154" s="34"/>
      <c r="H154" s="34"/>
      <c r="I154" s="34" t="s">
        <v>19</v>
      </c>
      <c r="J154" s="33"/>
    </row>
    <row r="155" spans="1:10" s="29" customFormat="1" ht="30" customHeight="1" x14ac:dyDescent="0.2">
      <c r="A155" s="30" t="s">
        <v>246</v>
      </c>
      <c r="B155" s="31" t="s">
        <v>247</v>
      </c>
      <c r="C155" s="32" t="s">
        <v>248</v>
      </c>
      <c r="D155" s="32">
        <v>44000</v>
      </c>
      <c r="E155" s="32">
        <v>55000</v>
      </c>
      <c r="F155" s="33" t="s">
        <v>16</v>
      </c>
      <c r="G155" s="34" t="s">
        <v>17</v>
      </c>
      <c r="H155" s="34" t="s">
        <v>18</v>
      </c>
      <c r="I155" s="66" t="s">
        <v>132</v>
      </c>
      <c r="J155" s="65" t="s">
        <v>240</v>
      </c>
    </row>
    <row r="156" spans="1:10" s="29" customFormat="1" ht="31.5" x14ac:dyDescent="0.2">
      <c r="A156" s="30" t="s">
        <v>635</v>
      </c>
      <c r="B156" s="31"/>
      <c r="C156" s="32"/>
      <c r="D156" s="32"/>
      <c r="E156" s="32"/>
      <c r="F156" s="33"/>
      <c r="G156" s="34"/>
      <c r="H156" s="34"/>
      <c r="I156" s="34" t="s">
        <v>76</v>
      </c>
      <c r="J156" s="33" t="s">
        <v>689</v>
      </c>
    </row>
    <row r="157" spans="1:10" s="29" customFormat="1" ht="30" customHeight="1" x14ac:dyDescent="0.2">
      <c r="A157" s="30" t="s">
        <v>249</v>
      </c>
      <c r="B157" s="31" t="s">
        <v>250</v>
      </c>
      <c r="C157" s="32" t="s">
        <v>251</v>
      </c>
      <c r="D157" s="32">
        <v>80000</v>
      </c>
      <c r="E157" s="32">
        <v>100000</v>
      </c>
      <c r="F157" s="33" t="s">
        <v>16</v>
      </c>
      <c r="G157" s="34" t="s">
        <v>17</v>
      </c>
      <c r="H157" s="34" t="s">
        <v>18</v>
      </c>
      <c r="I157" s="34" t="s">
        <v>19</v>
      </c>
      <c r="J157" s="33" t="s">
        <v>252</v>
      </c>
    </row>
    <row r="158" spans="1:10" s="29" customFormat="1" ht="45" customHeight="1" x14ac:dyDescent="0.2">
      <c r="A158" s="30" t="s">
        <v>253</v>
      </c>
      <c r="B158" s="31" t="s">
        <v>254</v>
      </c>
      <c r="C158" s="32" t="s">
        <v>255</v>
      </c>
      <c r="D158" s="32">
        <v>56000</v>
      </c>
      <c r="E158" s="32">
        <v>70000</v>
      </c>
      <c r="F158" s="33" t="s">
        <v>16</v>
      </c>
      <c r="G158" s="34" t="s">
        <v>17</v>
      </c>
      <c r="H158" s="34" t="s">
        <v>18</v>
      </c>
      <c r="I158" s="34" t="s">
        <v>19</v>
      </c>
      <c r="J158" s="33" t="s">
        <v>256</v>
      </c>
    </row>
    <row r="159" spans="1:10" s="29" customFormat="1" ht="30" customHeight="1" x14ac:dyDescent="0.2">
      <c r="A159" s="30" t="s">
        <v>257</v>
      </c>
      <c r="B159" s="31" t="s">
        <v>258</v>
      </c>
      <c r="C159" s="32" t="s">
        <v>120</v>
      </c>
      <c r="D159" s="32">
        <v>160000</v>
      </c>
      <c r="E159" s="32">
        <v>200000</v>
      </c>
      <c r="F159" s="33" t="s">
        <v>16</v>
      </c>
      <c r="G159" s="34" t="s">
        <v>17</v>
      </c>
      <c r="H159" s="34" t="s">
        <v>18</v>
      </c>
      <c r="I159" s="34" t="s">
        <v>132</v>
      </c>
      <c r="J159" s="33" t="s">
        <v>187</v>
      </c>
    </row>
    <row r="160" spans="1:10" s="29" customFormat="1" ht="45" customHeight="1" x14ac:dyDescent="0.2">
      <c r="A160" s="30" t="s">
        <v>259</v>
      </c>
      <c r="B160" s="63" t="s">
        <v>260</v>
      </c>
      <c r="C160" s="32" t="s">
        <v>261</v>
      </c>
      <c r="D160" s="32">
        <v>2960000</v>
      </c>
      <c r="E160" s="32">
        <v>3700000</v>
      </c>
      <c r="F160" s="33" t="s">
        <v>262</v>
      </c>
      <c r="G160" s="34" t="s">
        <v>17</v>
      </c>
      <c r="H160" s="34" t="s">
        <v>18</v>
      </c>
      <c r="I160" s="34" t="s">
        <v>19</v>
      </c>
      <c r="J160" s="33" t="s">
        <v>136</v>
      </c>
    </row>
    <row r="161" spans="1:10" s="29" customFormat="1" ht="45" x14ac:dyDescent="0.2">
      <c r="A161" s="30" t="s">
        <v>635</v>
      </c>
      <c r="B161" s="31" t="s">
        <v>637</v>
      </c>
      <c r="C161" s="32"/>
      <c r="D161" s="32"/>
      <c r="E161" s="32"/>
      <c r="F161" s="33"/>
      <c r="G161" s="34"/>
      <c r="H161" s="34"/>
      <c r="I161" s="34"/>
      <c r="J161" s="33"/>
    </row>
    <row r="162" spans="1:10" s="29" customFormat="1" ht="30" customHeight="1" x14ac:dyDescent="0.2">
      <c r="A162" s="30" t="s">
        <v>263</v>
      </c>
      <c r="B162" s="31" t="s">
        <v>264</v>
      </c>
      <c r="C162" s="32" t="s">
        <v>217</v>
      </c>
      <c r="D162" s="32">
        <v>152000</v>
      </c>
      <c r="E162" s="32">
        <v>190000</v>
      </c>
      <c r="F162" s="33" t="s">
        <v>16</v>
      </c>
      <c r="G162" s="34" t="s">
        <v>17</v>
      </c>
      <c r="H162" s="34" t="s">
        <v>18</v>
      </c>
      <c r="I162" s="66" t="s">
        <v>19</v>
      </c>
      <c r="J162" s="65" t="s">
        <v>200</v>
      </c>
    </row>
    <row r="163" spans="1:10" s="29" customFormat="1" ht="51.75" customHeight="1" x14ac:dyDescent="0.2">
      <c r="A163" s="30" t="s">
        <v>635</v>
      </c>
      <c r="B163" s="31"/>
      <c r="C163" s="32"/>
      <c r="D163" s="32"/>
      <c r="E163" s="32"/>
      <c r="F163" s="33"/>
      <c r="G163" s="34"/>
      <c r="H163" s="34"/>
      <c r="I163" s="34" t="s">
        <v>132</v>
      </c>
      <c r="J163" s="33" t="s">
        <v>685</v>
      </c>
    </row>
    <row r="164" spans="1:10" s="29" customFormat="1" ht="30" customHeight="1" x14ac:dyDescent="0.2">
      <c r="A164" s="30" t="s">
        <v>265</v>
      </c>
      <c r="B164" s="31" t="s">
        <v>266</v>
      </c>
      <c r="C164" s="32" t="s">
        <v>267</v>
      </c>
      <c r="D164" s="64">
        <v>496000</v>
      </c>
      <c r="E164" s="64">
        <v>620000</v>
      </c>
      <c r="F164" s="65" t="s">
        <v>16</v>
      </c>
      <c r="G164" s="34" t="s">
        <v>17</v>
      </c>
      <c r="H164" s="34" t="s">
        <v>18</v>
      </c>
      <c r="I164" s="66" t="s">
        <v>163</v>
      </c>
      <c r="J164" s="65" t="s">
        <v>268</v>
      </c>
    </row>
    <row r="165" spans="1:10" s="29" customFormat="1" ht="31.5" x14ac:dyDescent="0.2">
      <c r="A165" s="30" t="s">
        <v>755</v>
      </c>
      <c r="B165" s="31"/>
      <c r="C165" s="32"/>
      <c r="D165" s="32"/>
      <c r="E165" s="32"/>
      <c r="F165" s="33"/>
      <c r="G165" s="34"/>
      <c r="H165" s="34"/>
      <c r="I165" s="66" t="s">
        <v>166</v>
      </c>
      <c r="J165" s="33"/>
    </row>
    <row r="166" spans="1:10" s="29" customFormat="1" ht="31.5" x14ac:dyDescent="0.2">
      <c r="A166" s="30" t="s">
        <v>864</v>
      </c>
      <c r="B166" s="31"/>
      <c r="C166" s="32"/>
      <c r="D166" s="32">
        <v>712000</v>
      </c>
      <c r="E166" s="32">
        <v>890000</v>
      </c>
      <c r="F166" s="33" t="s">
        <v>24</v>
      </c>
      <c r="G166" s="34"/>
      <c r="H166" s="34"/>
      <c r="I166" s="34" t="s">
        <v>179</v>
      </c>
      <c r="J166" s="33" t="s">
        <v>887</v>
      </c>
    </row>
    <row r="167" spans="1:10" s="29" customFormat="1" ht="30" customHeight="1" x14ac:dyDescent="0.2">
      <c r="A167" s="30" t="s">
        <v>269</v>
      </c>
      <c r="B167" s="63" t="s">
        <v>270</v>
      </c>
      <c r="C167" s="64" t="s">
        <v>38</v>
      </c>
      <c r="D167" s="32">
        <v>84000</v>
      </c>
      <c r="E167" s="32">
        <v>105000</v>
      </c>
      <c r="F167" s="33" t="s">
        <v>16</v>
      </c>
      <c r="G167" s="34" t="s">
        <v>17</v>
      </c>
      <c r="H167" s="34" t="s">
        <v>18</v>
      </c>
      <c r="I167" s="66" t="s">
        <v>179</v>
      </c>
      <c r="J167" s="33" t="s">
        <v>214</v>
      </c>
    </row>
    <row r="168" spans="1:10" s="87" customFormat="1" ht="31.5" x14ac:dyDescent="0.2">
      <c r="A168" s="82" t="s">
        <v>949</v>
      </c>
      <c r="B168" s="83" t="s">
        <v>958</v>
      </c>
      <c r="C168" s="84" t="s">
        <v>959</v>
      </c>
      <c r="D168" s="84"/>
      <c r="E168" s="84"/>
      <c r="F168" s="85"/>
      <c r="G168" s="86"/>
      <c r="H168" s="86"/>
      <c r="I168" s="86" t="s">
        <v>26</v>
      </c>
      <c r="J168" s="85"/>
    </row>
    <row r="169" spans="1:10" s="29" customFormat="1" ht="45" customHeight="1" x14ac:dyDescent="0.2">
      <c r="A169" s="30" t="s">
        <v>271</v>
      </c>
      <c r="B169" s="31" t="s">
        <v>272</v>
      </c>
      <c r="C169" s="32" t="s">
        <v>267</v>
      </c>
      <c r="D169" s="32">
        <v>432000</v>
      </c>
      <c r="E169" s="32">
        <v>540000</v>
      </c>
      <c r="F169" s="33" t="s">
        <v>16</v>
      </c>
      <c r="G169" s="34" t="s">
        <v>17</v>
      </c>
      <c r="H169" s="34" t="s">
        <v>18</v>
      </c>
      <c r="I169" s="66" t="s">
        <v>163</v>
      </c>
      <c r="J169" s="33" t="s">
        <v>214</v>
      </c>
    </row>
    <row r="170" spans="1:10" s="29" customFormat="1" ht="31.5" x14ac:dyDescent="0.2">
      <c r="A170" s="30" t="s">
        <v>755</v>
      </c>
      <c r="B170" s="31"/>
      <c r="C170" s="32"/>
      <c r="D170" s="32"/>
      <c r="E170" s="32"/>
      <c r="F170" s="33"/>
      <c r="G170" s="34"/>
      <c r="H170" s="34"/>
      <c r="I170" s="34" t="s">
        <v>465</v>
      </c>
      <c r="J170" s="33"/>
    </row>
    <row r="171" spans="1:10" s="29" customFormat="1" ht="30" customHeight="1" x14ac:dyDescent="0.2">
      <c r="A171" s="30" t="s">
        <v>273</v>
      </c>
      <c r="B171" s="63" t="s">
        <v>274</v>
      </c>
      <c r="C171" s="32" t="s">
        <v>213</v>
      </c>
      <c r="D171" s="32">
        <v>160000</v>
      </c>
      <c r="E171" s="32">
        <v>200000</v>
      </c>
      <c r="F171" s="33" t="s">
        <v>16</v>
      </c>
      <c r="G171" s="34" t="s">
        <v>17</v>
      </c>
      <c r="H171" s="34" t="s">
        <v>18</v>
      </c>
      <c r="I171" s="66" t="s">
        <v>163</v>
      </c>
      <c r="J171" s="33" t="s">
        <v>214</v>
      </c>
    </row>
    <row r="172" spans="1:10" s="29" customFormat="1" ht="31.5" x14ac:dyDescent="0.2">
      <c r="A172" s="30" t="s">
        <v>755</v>
      </c>
      <c r="B172" s="31" t="s">
        <v>839</v>
      </c>
      <c r="C172" s="32"/>
      <c r="D172" s="32"/>
      <c r="E172" s="32"/>
      <c r="F172" s="33"/>
      <c r="G172" s="34"/>
      <c r="H172" s="34"/>
      <c r="I172" s="34" t="s">
        <v>465</v>
      </c>
      <c r="J172" s="33"/>
    </row>
    <row r="173" spans="1:10" s="29" customFormat="1" ht="30" customHeight="1" x14ac:dyDescent="0.2">
      <c r="A173" s="30" t="s">
        <v>275</v>
      </c>
      <c r="B173" s="63" t="s">
        <v>276</v>
      </c>
      <c r="C173" s="32" t="s">
        <v>277</v>
      </c>
      <c r="D173" s="32">
        <v>560000</v>
      </c>
      <c r="E173" s="32">
        <v>700000</v>
      </c>
      <c r="F173" s="33" t="s">
        <v>24</v>
      </c>
      <c r="G173" s="34" t="s">
        <v>17</v>
      </c>
      <c r="H173" s="34" t="s">
        <v>18</v>
      </c>
      <c r="I173" s="66" t="s">
        <v>19</v>
      </c>
      <c r="J173" s="65" t="s">
        <v>196</v>
      </c>
    </row>
    <row r="174" spans="1:10" s="29" customFormat="1" ht="31.5" x14ac:dyDescent="0.2">
      <c r="A174" s="30" t="s">
        <v>635</v>
      </c>
      <c r="B174" s="31"/>
      <c r="C174" s="32"/>
      <c r="D174" s="32"/>
      <c r="E174" s="32"/>
      <c r="F174" s="33"/>
      <c r="G174" s="34"/>
      <c r="H174" s="34"/>
      <c r="I174" s="34" t="s">
        <v>76</v>
      </c>
      <c r="J174" s="33" t="s">
        <v>294</v>
      </c>
    </row>
    <row r="175" spans="1:10" s="29" customFormat="1" ht="31.5" x14ac:dyDescent="0.2">
      <c r="A175" s="30" t="s">
        <v>755</v>
      </c>
      <c r="B175" s="31" t="s">
        <v>746</v>
      </c>
      <c r="C175" s="32"/>
      <c r="D175" s="32"/>
      <c r="E175" s="32"/>
      <c r="F175" s="33"/>
      <c r="G175" s="34"/>
      <c r="H175" s="34"/>
      <c r="I175" s="34"/>
      <c r="J175" s="33"/>
    </row>
    <row r="176" spans="1:10" s="29" customFormat="1" ht="30" customHeight="1" x14ac:dyDescent="0.2">
      <c r="A176" s="30" t="s">
        <v>278</v>
      </c>
      <c r="B176" s="31" t="s">
        <v>279</v>
      </c>
      <c r="C176" s="32" t="s">
        <v>280</v>
      </c>
      <c r="D176" s="64">
        <v>80000</v>
      </c>
      <c r="E176" s="64">
        <v>100000</v>
      </c>
      <c r="F176" s="33" t="s">
        <v>16</v>
      </c>
      <c r="G176" s="34" t="s">
        <v>17</v>
      </c>
      <c r="H176" s="34" t="s">
        <v>18</v>
      </c>
      <c r="I176" s="66" t="s">
        <v>132</v>
      </c>
      <c r="J176" s="65" t="s">
        <v>196</v>
      </c>
    </row>
    <row r="177" spans="1:10" s="29" customFormat="1" ht="31.5" x14ac:dyDescent="0.2">
      <c r="A177" s="30" t="s">
        <v>635</v>
      </c>
      <c r="B177" s="31"/>
      <c r="C177" s="32"/>
      <c r="D177" s="32">
        <v>48000</v>
      </c>
      <c r="E177" s="32">
        <v>60000</v>
      </c>
      <c r="F177" s="33"/>
      <c r="G177" s="34"/>
      <c r="H177" s="34"/>
      <c r="I177" s="34" t="s">
        <v>76</v>
      </c>
      <c r="J177" s="33" t="s">
        <v>690</v>
      </c>
    </row>
    <row r="178" spans="1:10" s="29" customFormat="1" ht="30" customHeight="1" x14ac:dyDescent="0.2">
      <c r="A178" s="30" t="s">
        <v>281</v>
      </c>
      <c r="B178" s="63" t="s">
        <v>282</v>
      </c>
      <c r="C178" s="32" t="s">
        <v>283</v>
      </c>
      <c r="D178" s="32">
        <v>96000</v>
      </c>
      <c r="E178" s="32">
        <v>120000</v>
      </c>
      <c r="F178" s="33" t="s">
        <v>16</v>
      </c>
      <c r="G178" s="34" t="s">
        <v>17</v>
      </c>
      <c r="H178" s="34" t="s">
        <v>18</v>
      </c>
      <c r="I178" s="66" t="s">
        <v>147</v>
      </c>
      <c r="J178" s="65" t="s">
        <v>284</v>
      </c>
    </row>
    <row r="179" spans="1:10" s="29" customFormat="1" ht="31.5" x14ac:dyDescent="0.2">
      <c r="A179" s="30" t="s">
        <v>755</v>
      </c>
      <c r="B179" s="31"/>
      <c r="C179" s="32"/>
      <c r="D179" s="32"/>
      <c r="E179" s="32"/>
      <c r="F179" s="33"/>
      <c r="G179" s="34"/>
      <c r="H179" s="34"/>
      <c r="I179" s="66" t="s">
        <v>166</v>
      </c>
      <c r="J179" s="65" t="s">
        <v>840</v>
      </c>
    </row>
    <row r="180" spans="1:10" s="29" customFormat="1" ht="60" x14ac:dyDescent="0.2">
      <c r="A180" s="30" t="s">
        <v>864</v>
      </c>
      <c r="B180" s="31" t="s">
        <v>931</v>
      </c>
      <c r="C180" s="32"/>
      <c r="D180" s="32"/>
      <c r="E180" s="32"/>
      <c r="F180" s="33"/>
      <c r="G180" s="34"/>
      <c r="H180" s="34"/>
      <c r="I180" s="34" t="s">
        <v>179</v>
      </c>
      <c r="J180" s="33" t="s">
        <v>401</v>
      </c>
    </row>
    <row r="181" spans="1:10" s="29" customFormat="1" ht="30" customHeight="1" x14ac:dyDescent="0.2">
      <c r="A181" s="30" t="s">
        <v>285</v>
      </c>
      <c r="B181" s="31" t="s">
        <v>286</v>
      </c>
      <c r="C181" s="32" t="s">
        <v>120</v>
      </c>
      <c r="D181" s="32">
        <v>80000</v>
      </c>
      <c r="E181" s="32">
        <v>100000</v>
      </c>
      <c r="F181" s="33" t="s">
        <v>16</v>
      </c>
      <c r="G181" s="34" t="s">
        <v>17</v>
      </c>
      <c r="H181" s="34" t="s">
        <v>18</v>
      </c>
      <c r="I181" s="66" t="s">
        <v>76</v>
      </c>
      <c r="J181" s="65" t="s">
        <v>136</v>
      </c>
    </row>
    <row r="182" spans="1:10" s="29" customFormat="1" ht="31.5" x14ac:dyDescent="0.2">
      <c r="A182" s="30" t="s">
        <v>755</v>
      </c>
      <c r="B182" s="31"/>
      <c r="C182" s="32"/>
      <c r="D182" s="32"/>
      <c r="E182" s="32"/>
      <c r="F182" s="33"/>
      <c r="G182" s="34"/>
      <c r="H182" s="34"/>
      <c r="I182" s="66" t="s">
        <v>26</v>
      </c>
      <c r="J182" s="65" t="s">
        <v>804</v>
      </c>
    </row>
    <row r="183" spans="1:10" s="87" customFormat="1" ht="31.5" x14ac:dyDescent="0.2">
      <c r="A183" s="82" t="s">
        <v>949</v>
      </c>
      <c r="B183" s="83"/>
      <c r="C183" s="84"/>
      <c r="D183" s="84"/>
      <c r="E183" s="84"/>
      <c r="F183" s="85"/>
      <c r="G183" s="86"/>
      <c r="H183" s="86"/>
      <c r="I183" s="86" t="s">
        <v>39</v>
      </c>
      <c r="J183" s="85" t="s">
        <v>214</v>
      </c>
    </row>
    <row r="184" spans="1:10" s="29" customFormat="1" ht="30" customHeight="1" x14ac:dyDescent="0.2">
      <c r="A184" s="30" t="s">
        <v>287</v>
      </c>
      <c r="B184" s="31" t="s">
        <v>288</v>
      </c>
      <c r="C184" s="32" t="s">
        <v>289</v>
      </c>
      <c r="D184" s="32">
        <v>64000</v>
      </c>
      <c r="E184" s="32">
        <v>80000</v>
      </c>
      <c r="F184" s="33" t="s">
        <v>16</v>
      </c>
      <c r="G184" s="34" t="s">
        <v>17</v>
      </c>
      <c r="H184" s="34" t="s">
        <v>18</v>
      </c>
      <c r="I184" s="66" t="s">
        <v>19</v>
      </c>
      <c r="J184" s="65" t="s">
        <v>290</v>
      </c>
    </row>
    <row r="185" spans="1:10" s="29" customFormat="1" ht="51.75" customHeight="1" x14ac:dyDescent="0.2">
      <c r="A185" s="30" t="s">
        <v>635</v>
      </c>
      <c r="B185" s="31"/>
      <c r="C185" s="32"/>
      <c r="D185" s="32"/>
      <c r="E185" s="32"/>
      <c r="F185" s="33"/>
      <c r="G185" s="34"/>
      <c r="H185" s="34"/>
      <c r="I185" s="34" t="s">
        <v>76</v>
      </c>
      <c r="J185" s="33" t="s">
        <v>691</v>
      </c>
    </row>
    <row r="186" spans="1:10" s="29" customFormat="1" ht="30" customHeight="1" x14ac:dyDescent="0.2">
      <c r="A186" s="30" t="s">
        <v>291</v>
      </c>
      <c r="B186" s="31" t="s">
        <v>292</v>
      </c>
      <c r="C186" s="32" t="s">
        <v>293</v>
      </c>
      <c r="D186" s="32">
        <v>136000</v>
      </c>
      <c r="E186" s="32">
        <v>170000</v>
      </c>
      <c r="F186" s="33" t="s">
        <v>16</v>
      </c>
      <c r="G186" s="34" t="s">
        <v>17</v>
      </c>
      <c r="H186" s="34" t="s">
        <v>18</v>
      </c>
      <c r="I186" s="34" t="s">
        <v>76</v>
      </c>
      <c r="J186" s="33" t="s">
        <v>294</v>
      </c>
    </row>
    <row r="187" spans="1:10" s="29" customFormat="1" ht="45" customHeight="1" x14ac:dyDescent="0.2">
      <c r="A187" s="30" t="s">
        <v>295</v>
      </c>
      <c r="B187" s="31" t="s">
        <v>296</v>
      </c>
      <c r="C187" s="32" t="s">
        <v>217</v>
      </c>
      <c r="D187" s="32">
        <v>913600</v>
      </c>
      <c r="E187" s="32">
        <v>1142000</v>
      </c>
      <c r="F187" s="33" t="s">
        <v>24</v>
      </c>
      <c r="G187" s="34" t="s">
        <v>17</v>
      </c>
      <c r="H187" s="34" t="s">
        <v>18</v>
      </c>
      <c r="I187" s="34" t="s">
        <v>76</v>
      </c>
      <c r="J187" s="33" t="s">
        <v>297</v>
      </c>
    </row>
    <row r="188" spans="1:10" s="29" customFormat="1" ht="47.25" x14ac:dyDescent="0.2">
      <c r="A188" s="30" t="s">
        <v>673</v>
      </c>
      <c r="B188" s="31" t="s">
        <v>724</v>
      </c>
      <c r="C188" s="32" t="s">
        <v>232</v>
      </c>
      <c r="D188" s="32">
        <v>135200</v>
      </c>
      <c r="E188" s="32">
        <v>169000</v>
      </c>
      <c r="F188" s="33" t="s">
        <v>16</v>
      </c>
      <c r="G188" s="34" t="s">
        <v>17</v>
      </c>
      <c r="H188" s="34" t="s">
        <v>18</v>
      </c>
      <c r="I188" s="34" t="s">
        <v>76</v>
      </c>
      <c r="J188" s="33" t="s">
        <v>692</v>
      </c>
    </row>
    <row r="189" spans="1:10" s="29" customFormat="1" ht="47.25" x14ac:dyDescent="0.2">
      <c r="A189" s="30" t="s">
        <v>674</v>
      </c>
      <c r="B189" s="31" t="s">
        <v>725</v>
      </c>
      <c r="C189" s="32" t="s">
        <v>232</v>
      </c>
      <c r="D189" s="32">
        <v>164800</v>
      </c>
      <c r="E189" s="32">
        <v>206000</v>
      </c>
      <c r="F189" s="33" t="s">
        <v>16</v>
      </c>
      <c r="G189" s="34" t="s">
        <v>17</v>
      </c>
      <c r="H189" s="34" t="s">
        <v>18</v>
      </c>
      <c r="I189" s="34" t="s">
        <v>76</v>
      </c>
      <c r="J189" s="33" t="s">
        <v>693</v>
      </c>
    </row>
    <row r="190" spans="1:10" s="29" customFormat="1" ht="47.25" x14ac:dyDescent="0.2">
      <c r="A190" s="30" t="s">
        <v>768</v>
      </c>
      <c r="B190" s="31" t="s">
        <v>751</v>
      </c>
      <c r="C190" s="32" t="s">
        <v>280</v>
      </c>
      <c r="D190" s="32">
        <v>48000</v>
      </c>
      <c r="E190" s="32">
        <v>60000</v>
      </c>
      <c r="F190" s="33" t="s">
        <v>16</v>
      </c>
      <c r="G190" s="34" t="s">
        <v>17</v>
      </c>
      <c r="H190" s="34" t="s">
        <v>18</v>
      </c>
      <c r="I190" s="34" t="s">
        <v>76</v>
      </c>
      <c r="J190" s="33" t="s">
        <v>748</v>
      </c>
    </row>
    <row r="191" spans="1:10" s="29" customFormat="1" ht="47.25" x14ac:dyDescent="0.2">
      <c r="A191" s="30" t="s">
        <v>769</v>
      </c>
      <c r="B191" s="31" t="s">
        <v>752</v>
      </c>
      <c r="C191" s="32" t="s">
        <v>217</v>
      </c>
      <c r="D191" s="32">
        <v>152000</v>
      </c>
      <c r="E191" s="32">
        <v>190000</v>
      </c>
      <c r="F191" s="33" t="s">
        <v>16</v>
      </c>
      <c r="G191" s="34" t="s">
        <v>17</v>
      </c>
      <c r="H191" s="34" t="s">
        <v>18</v>
      </c>
      <c r="I191" s="34" t="s">
        <v>76</v>
      </c>
      <c r="J191" s="33" t="s">
        <v>749</v>
      </c>
    </row>
    <row r="192" spans="1:10" s="29" customFormat="1" ht="47.25" x14ac:dyDescent="0.2">
      <c r="A192" s="30" t="s">
        <v>770</v>
      </c>
      <c r="B192" s="31" t="s">
        <v>747</v>
      </c>
      <c r="C192" s="32" t="s">
        <v>232</v>
      </c>
      <c r="D192" s="32">
        <v>164000</v>
      </c>
      <c r="E192" s="32">
        <v>205000</v>
      </c>
      <c r="F192" s="33" t="s">
        <v>16</v>
      </c>
      <c r="G192" s="34" t="s">
        <v>17</v>
      </c>
      <c r="H192" s="34" t="s">
        <v>18</v>
      </c>
      <c r="I192" s="34" t="s">
        <v>147</v>
      </c>
      <c r="J192" s="33" t="s">
        <v>750</v>
      </c>
    </row>
    <row r="193" spans="1:10" s="29" customFormat="1" ht="47.25" x14ac:dyDescent="0.2">
      <c r="A193" s="30" t="s">
        <v>808</v>
      </c>
      <c r="B193" s="31" t="s">
        <v>889</v>
      </c>
      <c r="C193" s="64" t="s">
        <v>203</v>
      </c>
      <c r="D193" s="32">
        <v>88000</v>
      </c>
      <c r="E193" s="32">
        <v>110000</v>
      </c>
      <c r="F193" s="33" t="s">
        <v>16</v>
      </c>
      <c r="G193" s="34" t="s">
        <v>17</v>
      </c>
      <c r="H193" s="34" t="s">
        <v>18</v>
      </c>
      <c r="I193" s="66" t="s">
        <v>465</v>
      </c>
      <c r="J193" s="65" t="s">
        <v>809</v>
      </c>
    </row>
    <row r="194" spans="1:10" s="29" customFormat="1" ht="31.5" x14ac:dyDescent="0.2">
      <c r="A194" s="30" t="s">
        <v>864</v>
      </c>
      <c r="B194" s="31"/>
      <c r="C194" s="32" t="s">
        <v>890</v>
      </c>
      <c r="D194" s="32"/>
      <c r="E194" s="32"/>
      <c r="F194" s="33"/>
      <c r="G194" s="34"/>
      <c r="H194" s="34"/>
      <c r="I194" s="34" t="s">
        <v>179</v>
      </c>
      <c r="J194" s="33" t="s">
        <v>888</v>
      </c>
    </row>
    <row r="195" spans="1:10" s="87" customFormat="1" ht="47.25" x14ac:dyDescent="0.2">
      <c r="A195" s="82" t="s">
        <v>960</v>
      </c>
      <c r="B195" s="83" t="s">
        <v>989</v>
      </c>
      <c r="C195" s="84" t="s">
        <v>890</v>
      </c>
      <c r="D195" s="84">
        <v>88000</v>
      </c>
      <c r="E195" s="84">
        <v>110000</v>
      </c>
      <c r="F195" s="85" t="s">
        <v>16</v>
      </c>
      <c r="G195" s="86" t="s">
        <v>17</v>
      </c>
      <c r="H195" s="86" t="s">
        <v>18</v>
      </c>
      <c r="I195" s="86" t="s">
        <v>26</v>
      </c>
      <c r="J195" s="85" t="s">
        <v>962</v>
      </c>
    </row>
    <row r="196" spans="1:10" s="87" customFormat="1" ht="47.25" x14ac:dyDescent="0.2">
      <c r="A196" s="82" t="s">
        <v>961</v>
      </c>
      <c r="B196" s="83" t="s">
        <v>990</v>
      </c>
      <c r="C196" s="84" t="s">
        <v>890</v>
      </c>
      <c r="D196" s="84">
        <v>88000</v>
      </c>
      <c r="E196" s="84">
        <v>110000</v>
      </c>
      <c r="F196" s="85" t="s">
        <v>16</v>
      </c>
      <c r="G196" s="86" t="s">
        <v>17</v>
      </c>
      <c r="H196" s="86" t="s">
        <v>18</v>
      </c>
      <c r="I196" s="86" t="s">
        <v>26</v>
      </c>
      <c r="J196" s="85" t="s">
        <v>991</v>
      </c>
    </row>
    <row r="197" spans="1:10" s="29" customFormat="1" ht="24" customHeight="1" x14ac:dyDescent="0.2">
      <c r="A197" s="89" t="s">
        <v>298</v>
      </c>
      <c r="B197" s="90"/>
      <c r="C197" s="26"/>
      <c r="D197" s="35">
        <f>SUM(D130:D141,D145,D148:D162,D166:D173,D177:D196)</f>
        <v>9988000</v>
      </c>
      <c r="E197" s="35">
        <f>SUM(E130:E141,E145,E148:E162,E166:E173,E177:E196)</f>
        <v>12485000</v>
      </c>
      <c r="F197" s="26"/>
      <c r="G197" s="26"/>
      <c r="H197" s="26"/>
      <c r="I197" s="26"/>
      <c r="J197" s="28"/>
    </row>
    <row r="198" spans="1:10" s="29" customFormat="1" ht="15.75" customHeight="1" x14ac:dyDescent="0.2">
      <c r="A198" s="36"/>
      <c r="B198" s="37"/>
      <c r="C198" s="38"/>
      <c r="D198" s="39"/>
      <c r="E198" s="39"/>
      <c r="F198" s="38"/>
      <c r="G198" s="38"/>
      <c r="H198" s="38"/>
      <c r="I198" s="38"/>
      <c r="J198" s="40"/>
    </row>
    <row r="199" spans="1:10" s="29" customFormat="1" ht="24" customHeight="1" x14ac:dyDescent="0.2">
      <c r="A199" s="89" t="s">
        <v>299</v>
      </c>
      <c r="B199" s="90"/>
      <c r="C199" s="26"/>
      <c r="D199" s="27"/>
      <c r="E199" s="27"/>
      <c r="F199" s="26"/>
      <c r="G199" s="26"/>
      <c r="H199" s="26"/>
      <c r="I199" s="26"/>
      <c r="J199" s="28"/>
    </row>
    <row r="200" spans="1:10" s="29" customFormat="1" ht="45" customHeight="1" x14ac:dyDescent="0.2">
      <c r="A200" s="30" t="s">
        <v>300</v>
      </c>
      <c r="B200" s="31" t="s">
        <v>301</v>
      </c>
      <c r="C200" s="32" t="s">
        <v>302</v>
      </c>
      <c r="D200" s="32">
        <v>24000</v>
      </c>
      <c r="E200" s="32">
        <v>30000</v>
      </c>
      <c r="F200" s="33" t="s">
        <v>16</v>
      </c>
      <c r="G200" s="34" t="s">
        <v>17</v>
      </c>
      <c r="H200" s="34" t="s">
        <v>18</v>
      </c>
      <c r="I200" s="34" t="s">
        <v>39</v>
      </c>
      <c r="J200" s="33" t="s">
        <v>214</v>
      </c>
    </row>
    <row r="201" spans="1:10" s="29" customFormat="1" ht="24" customHeight="1" x14ac:dyDescent="0.2">
      <c r="A201" s="89" t="s">
        <v>303</v>
      </c>
      <c r="B201" s="90"/>
      <c r="C201" s="26"/>
      <c r="D201" s="35">
        <f>D200</f>
        <v>24000</v>
      </c>
      <c r="E201" s="35">
        <f>E200</f>
        <v>30000</v>
      </c>
      <c r="F201" s="26"/>
      <c r="G201" s="26"/>
      <c r="H201" s="26"/>
      <c r="I201" s="26"/>
      <c r="J201" s="28"/>
    </row>
    <row r="202" spans="1:10" s="29" customFormat="1" ht="15.75" customHeight="1" x14ac:dyDescent="0.2">
      <c r="A202" s="36"/>
      <c r="B202" s="37"/>
      <c r="C202" s="38"/>
      <c r="D202" s="39"/>
      <c r="E202" s="39"/>
      <c r="F202" s="38"/>
      <c r="G202" s="38"/>
      <c r="H202" s="38"/>
      <c r="I202" s="38"/>
      <c r="J202" s="40"/>
    </row>
    <row r="203" spans="1:10" s="29" customFormat="1" ht="24" customHeight="1" x14ac:dyDescent="0.2">
      <c r="A203" s="19" t="s">
        <v>304</v>
      </c>
      <c r="B203" s="20"/>
      <c r="C203" s="21"/>
      <c r="D203" s="42">
        <f>D127+D197+D201</f>
        <v>47591436</v>
      </c>
      <c r="E203" s="42">
        <f>E127+E197+E201</f>
        <v>59489295.009999998</v>
      </c>
      <c r="F203" s="21"/>
      <c r="G203" s="21"/>
      <c r="H203" s="21"/>
      <c r="I203" s="21"/>
      <c r="J203" s="23"/>
    </row>
    <row r="204" spans="1:10" s="29" customFormat="1" ht="15.75" customHeight="1" x14ac:dyDescent="0.2">
      <c r="A204" s="43"/>
      <c r="B204" s="44"/>
      <c r="C204" s="45"/>
      <c r="D204" s="46"/>
      <c r="E204" s="46"/>
      <c r="F204" s="47"/>
      <c r="G204" s="47"/>
      <c r="H204" s="47"/>
      <c r="I204" s="47"/>
      <c r="J204" s="48"/>
    </row>
    <row r="205" spans="1:10" s="29" customFormat="1" ht="24" customHeight="1" x14ac:dyDescent="0.2">
      <c r="A205" s="19" t="s">
        <v>305</v>
      </c>
      <c r="B205" s="20"/>
      <c r="C205" s="21"/>
      <c r="D205" s="42"/>
      <c r="E205" s="42"/>
      <c r="F205" s="21"/>
      <c r="G205" s="21"/>
      <c r="H205" s="21"/>
      <c r="I205" s="21"/>
      <c r="J205" s="23"/>
    </row>
    <row r="206" spans="1:10" s="29" customFormat="1" ht="45" customHeight="1" x14ac:dyDescent="0.2">
      <c r="A206" s="30" t="s">
        <v>306</v>
      </c>
      <c r="B206" s="63" t="s">
        <v>307</v>
      </c>
      <c r="C206" s="32" t="s">
        <v>308</v>
      </c>
      <c r="D206" s="64">
        <v>7824800</v>
      </c>
      <c r="E206" s="64">
        <v>9781000</v>
      </c>
      <c r="F206" s="33" t="s">
        <v>24</v>
      </c>
      <c r="G206" s="34" t="s">
        <v>17</v>
      </c>
      <c r="H206" s="34" t="s">
        <v>18</v>
      </c>
      <c r="I206" s="66" t="s">
        <v>19</v>
      </c>
      <c r="J206" s="65" t="s">
        <v>309</v>
      </c>
    </row>
    <row r="207" spans="1:10" s="29" customFormat="1" ht="31.5" x14ac:dyDescent="0.2">
      <c r="A207" s="30" t="s">
        <v>635</v>
      </c>
      <c r="B207" s="31"/>
      <c r="C207" s="32"/>
      <c r="D207" s="64">
        <v>7809800</v>
      </c>
      <c r="E207" s="64">
        <v>9762250</v>
      </c>
      <c r="F207" s="33"/>
      <c r="G207" s="34"/>
      <c r="H207" s="34"/>
      <c r="I207" s="66" t="s">
        <v>465</v>
      </c>
      <c r="J207" s="65" t="s">
        <v>700</v>
      </c>
    </row>
    <row r="208" spans="1:10" s="29" customFormat="1" ht="60" x14ac:dyDescent="0.2">
      <c r="A208" s="30" t="s">
        <v>755</v>
      </c>
      <c r="B208" s="31" t="s">
        <v>841</v>
      </c>
      <c r="C208" s="32"/>
      <c r="D208" s="32">
        <v>8267340</v>
      </c>
      <c r="E208" s="32">
        <v>10334175</v>
      </c>
      <c r="F208" s="33"/>
      <c r="G208" s="34"/>
      <c r="H208" s="34"/>
      <c r="I208" s="34" t="s">
        <v>166</v>
      </c>
      <c r="J208" s="65" t="s">
        <v>853</v>
      </c>
    </row>
    <row r="209" spans="1:10" s="87" customFormat="1" ht="31.5" x14ac:dyDescent="0.2">
      <c r="A209" s="82" t="s">
        <v>949</v>
      </c>
      <c r="B209" s="83"/>
      <c r="C209" s="84"/>
      <c r="D209" s="84"/>
      <c r="E209" s="84"/>
      <c r="F209" s="85"/>
      <c r="G209" s="86"/>
      <c r="H209" s="86"/>
      <c r="I209" s="86"/>
      <c r="J209" s="85" t="s">
        <v>996</v>
      </c>
    </row>
    <row r="210" spans="1:10" s="29" customFormat="1" ht="45" customHeight="1" x14ac:dyDescent="0.2">
      <c r="A210" s="30" t="s">
        <v>310</v>
      </c>
      <c r="B210" s="31" t="s">
        <v>311</v>
      </c>
      <c r="C210" s="32" t="s">
        <v>114</v>
      </c>
      <c r="D210" s="32">
        <v>313040</v>
      </c>
      <c r="E210" s="32">
        <v>391300</v>
      </c>
      <c r="F210" s="33" t="s">
        <v>24</v>
      </c>
      <c r="G210" s="34" t="s">
        <v>17</v>
      </c>
      <c r="H210" s="34" t="s">
        <v>18</v>
      </c>
      <c r="I210" s="66" t="s">
        <v>19</v>
      </c>
      <c r="J210" s="65" t="s">
        <v>309</v>
      </c>
    </row>
    <row r="211" spans="1:10" s="29" customFormat="1" ht="51.75" customHeight="1" x14ac:dyDescent="0.2">
      <c r="A211" s="30" t="s">
        <v>635</v>
      </c>
      <c r="B211" s="31"/>
      <c r="C211" s="32"/>
      <c r="D211" s="32"/>
      <c r="E211" s="32"/>
      <c r="F211" s="33"/>
      <c r="G211" s="34"/>
      <c r="H211" s="34"/>
      <c r="I211" s="66" t="s">
        <v>465</v>
      </c>
      <c r="J211" s="65" t="s">
        <v>700</v>
      </c>
    </row>
    <row r="212" spans="1:10" s="29" customFormat="1" ht="31.5" x14ac:dyDescent="0.2">
      <c r="A212" s="30" t="s">
        <v>755</v>
      </c>
      <c r="B212" s="31"/>
      <c r="C212" s="32"/>
      <c r="D212" s="32"/>
      <c r="E212" s="32"/>
      <c r="F212" s="33"/>
      <c r="G212" s="34"/>
      <c r="H212" s="34"/>
      <c r="I212" s="66" t="s">
        <v>179</v>
      </c>
      <c r="J212" s="65" t="s">
        <v>853</v>
      </c>
    </row>
    <row r="213" spans="1:10" s="87" customFormat="1" ht="31.5" x14ac:dyDescent="0.2">
      <c r="A213" s="82" t="s">
        <v>949</v>
      </c>
      <c r="B213" s="83"/>
      <c r="C213" s="84"/>
      <c r="D213" s="84"/>
      <c r="E213" s="84"/>
      <c r="F213" s="85"/>
      <c r="G213" s="86"/>
      <c r="H213" s="86"/>
      <c r="I213" s="86" t="s">
        <v>39</v>
      </c>
      <c r="J213" s="85" t="s">
        <v>996</v>
      </c>
    </row>
    <row r="214" spans="1:10" s="29" customFormat="1" ht="45" customHeight="1" x14ac:dyDescent="0.2">
      <c r="A214" s="30" t="s">
        <v>312</v>
      </c>
      <c r="B214" s="63" t="s">
        <v>313</v>
      </c>
      <c r="C214" s="32" t="s">
        <v>314</v>
      </c>
      <c r="D214" s="32">
        <f>SUM(D216:D217)</f>
        <v>54672</v>
      </c>
      <c r="E214" s="32">
        <f>SUM(E216:E217)</f>
        <v>68340</v>
      </c>
      <c r="F214" s="33" t="s">
        <v>16</v>
      </c>
      <c r="G214" s="34" t="s">
        <v>25</v>
      </c>
      <c r="H214" s="34" t="s">
        <v>18</v>
      </c>
      <c r="I214" s="66" t="s">
        <v>19</v>
      </c>
      <c r="J214" s="65" t="s">
        <v>315</v>
      </c>
    </row>
    <row r="215" spans="1:10" s="29" customFormat="1" ht="31.5" x14ac:dyDescent="0.2">
      <c r="A215" s="30" t="s">
        <v>635</v>
      </c>
      <c r="B215" s="31"/>
      <c r="C215" s="32"/>
      <c r="D215" s="32"/>
      <c r="E215" s="32"/>
      <c r="F215" s="33"/>
      <c r="G215" s="34"/>
      <c r="H215" s="34"/>
      <c r="I215" s="66" t="s">
        <v>465</v>
      </c>
      <c r="J215" s="65" t="s">
        <v>701</v>
      </c>
    </row>
    <row r="216" spans="1:10" s="29" customFormat="1" ht="30" customHeight="1" x14ac:dyDescent="0.2">
      <c r="A216" s="30"/>
      <c r="B216" s="63" t="s">
        <v>316</v>
      </c>
      <c r="C216" s="32"/>
      <c r="D216" s="64">
        <v>1200</v>
      </c>
      <c r="E216" s="64">
        <v>1500</v>
      </c>
      <c r="F216" s="33"/>
      <c r="G216" s="34"/>
      <c r="H216" s="34"/>
      <c r="I216" s="34"/>
      <c r="J216" s="33"/>
    </row>
    <row r="217" spans="1:10" s="29" customFormat="1" ht="30" customHeight="1" x14ac:dyDescent="0.2">
      <c r="A217" s="30"/>
      <c r="B217" s="63" t="s">
        <v>317</v>
      </c>
      <c r="C217" s="32"/>
      <c r="D217" s="64">
        <v>53472</v>
      </c>
      <c r="E217" s="64">
        <v>66840</v>
      </c>
      <c r="F217" s="33"/>
      <c r="G217" s="34"/>
      <c r="H217" s="34"/>
      <c r="I217" s="34"/>
      <c r="J217" s="33"/>
    </row>
    <row r="218" spans="1:10" s="87" customFormat="1" ht="63" customHeight="1" x14ac:dyDescent="0.2">
      <c r="A218" s="82" t="s">
        <v>949</v>
      </c>
      <c r="B218" s="83" t="s">
        <v>964</v>
      </c>
      <c r="C218" s="84"/>
      <c r="D218" s="84"/>
      <c r="E218" s="84"/>
      <c r="F218" s="85"/>
      <c r="G218" s="86"/>
      <c r="H218" s="86"/>
      <c r="I218" s="86" t="s">
        <v>26</v>
      </c>
      <c r="J218" s="85" t="s">
        <v>963</v>
      </c>
    </row>
    <row r="219" spans="1:10" s="87" customFormat="1" ht="30" customHeight="1" x14ac:dyDescent="0.2">
      <c r="A219" s="82"/>
      <c r="B219" s="83" t="s">
        <v>965</v>
      </c>
      <c r="C219" s="84"/>
      <c r="D219" s="84">
        <v>53472</v>
      </c>
      <c r="E219" s="84">
        <v>66840</v>
      </c>
      <c r="F219" s="85"/>
      <c r="G219" s="86"/>
      <c r="H219" s="86"/>
      <c r="I219" s="86"/>
      <c r="J219" s="85"/>
    </row>
    <row r="220" spans="1:10" s="87" customFormat="1" ht="30" customHeight="1" x14ac:dyDescent="0.2">
      <c r="A220" s="82"/>
      <c r="B220" s="83" t="s">
        <v>966</v>
      </c>
      <c r="C220" s="84"/>
      <c r="D220" s="84">
        <v>1200</v>
      </c>
      <c r="E220" s="84">
        <v>1500</v>
      </c>
      <c r="F220" s="85"/>
      <c r="G220" s="86"/>
      <c r="H220" s="86"/>
      <c r="I220" s="86"/>
      <c r="J220" s="85"/>
    </row>
    <row r="221" spans="1:10" s="29" customFormat="1" ht="45" customHeight="1" x14ac:dyDescent="0.2">
      <c r="A221" s="30" t="s">
        <v>318</v>
      </c>
      <c r="B221" s="31" t="s">
        <v>319</v>
      </c>
      <c r="C221" s="32" t="s">
        <v>120</v>
      </c>
      <c r="D221" s="32">
        <v>96000</v>
      </c>
      <c r="E221" s="32">
        <v>120000</v>
      </c>
      <c r="F221" s="33" t="s">
        <v>16</v>
      </c>
      <c r="G221" s="34" t="s">
        <v>17</v>
      </c>
      <c r="H221" s="34" t="s">
        <v>18</v>
      </c>
      <c r="I221" s="66" t="s">
        <v>19</v>
      </c>
      <c r="J221" s="65" t="s">
        <v>309</v>
      </c>
    </row>
    <row r="222" spans="1:10" s="29" customFormat="1" ht="31.5" x14ac:dyDescent="0.2">
      <c r="A222" s="30" t="s">
        <v>635</v>
      </c>
      <c r="B222" s="31"/>
      <c r="C222" s="32"/>
      <c r="D222" s="32"/>
      <c r="E222" s="32"/>
      <c r="F222" s="33"/>
      <c r="G222" s="34"/>
      <c r="H222" s="34"/>
      <c r="I222" s="66" t="s">
        <v>465</v>
      </c>
      <c r="J222" s="65" t="s">
        <v>700</v>
      </c>
    </row>
    <row r="223" spans="1:10" s="87" customFormat="1" ht="31.5" x14ac:dyDescent="0.2">
      <c r="A223" s="82" t="s">
        <v>949</v>
      </c>
      <c r="B223" s="83"/>
      <c r="C223" s="84"/>
      <c r="D223" s="84"/>
      <c r="E223" s="84"/>
      <c r="F223" s="85"/>
      <c r="G223" s="86"/>
      <c r="H223" s="86"/>
      <c r="I223" s="86" t="s">
        <v>39</v>
      </c>
      <c r="J223" s="85" t="s">
        <v>996</v>
      </c>
    </row>
    <row r="224" spans="1:10" s="29" customFormat="1" ht="45" customHeight="1" x14ac:dyDescent="0.2">
      <c r="A224" s="30" t="s">
        <v>320</v>
      </c>
      <c r="B224" s="31" t="s">
        <v>321</v>
      </c>
      <c r="C224" s="32" t="s">
        <v>322</v>
      </c>
      <c r="D224" s="32">
        <v>78240</v>
      </c>
      <c r="E224" s="32">
        <v>97800</v>
      </c>
      <c r="F224" s="33" t="s">
        <v>16</v>
      </c>
      <c r="G224" s="34" t="s">
        <v>17</v>
      </c>
      <c r="H224" s="34" t="s">
        <v>18</v>
      </c>
      <c r="I224" s="66" t="s">
        <v>19</v>
      </c>
      <c r="J224" s="65" t="s">
        <v>309</v>
      </c>
    </row>
    <row r="225" spans="1:10" s="29" customFormat="1" ht="31.5" x14ac:dyDescent="0.2">
      <c r="A225" s="30" t="s">
        <v>635</v>
      </c>
      <c r="B225" s="31"/>
      <c r="C225" s="32"/>
      <c r="D225" s="32"/>
      <c r="E225" s="32"/>
      <c r="F225" s="33"/>
      <c r="G225" s="34"/>
      <c r="H225" s="34"/>
      <c r="I225" s="66" t="s">
        <v>465</v>
      </c>
      <c r="J225" s="65" t="s">
        <v>700</v>
      </c>
    </row>
    <row r="226" spans="1:10" s="29" customFormat="1" ht="31.5" x14ac:dyDescent="0.2">
      <c r="A226" s="30" t="s">
        <v>755</v>
      </c>
      <c r="B226" s="31"/>
      <c r="C226" s="32"/>
      <c r="D226" s="32"/>
      <c r="E226" s="32"/>
      <c r="F226" s="33"/>
      <c r="G226" s="34"/>
      <c r="H226" s="34"/>
      <c r="I226" s="34" t="s">
        <v>179</v>
      </c>
      <c r="J226" s="33" t="s">
        <v>853</v>
      </c>
    </row>
    <row r="227" spans="1:10" s="87" customFormat="1" ht="31.5" x14ac:dyDescent="0.2">
      <c r="A227" s="82" t="s">
        <v>949</v>
      </c>
      <c r="B227" s="83"/>
      <c r="C227" s="84"/>
      <c r="D227" s="84"/>
      <c r="E227" s="84"/>
      <c r="F227" s="85"/>
      <c r="G227" s="86"/>
      <c r="H227" s="86"/>
      <c r="I227" s="86" t="s">
        <v>39</v>
      </c>
      <c r="J227" s="85" t="s">
        <v>996</v>
      </c>
    </row>
    <row r="228" spans="1:10" s="29" customFormat="1" ht="45" customHeight="1" x14ac:dyDescent="0.2">
      <c r="A228" s="30" t="s">
        <v>323</v>
      </c>
      <c r="B228" s="31" t="s">
        <v>324</v>
      </c>
      <c r="C228" s="32" t="s">
        <v>325</v>
      </c>
      <c r="D228" s="32">
        <v>19200000</v>
      </c>
      <c r="E228" s="32">
        <v>24000000</v>
      </c>
      <c r="F228" s="33" t="s">
        <v>24</v>
      </c>
      <c r="G228" s="34" t="s">
        <v>17</v>
      </c>
      <c r="H228" s="34" t="s">
        <v>18</v>
      </c>
      <c r="I228" s="66" t="s">
        <v>132</v>
      </c>
      <c r="J228" s="65" t="s">
        <v>326</v>
      </c>
    </row>
    <row r="229" spans="1:10" s="29" customFormat="1" ht="31.5" x14ac:dyDescent="0.2">
      <c r="A229" s="30" t="s">
        <v>635</v>
      </c>
      <c r="B229" s="31"/>
      <c r="C229" s="32"/>
      <c r="D229" s="32"/>
      <c r="E229" s="32"/>
      <c r="F229" s="33"/>
      <c r="G229" s="34"/>
      <c r="H229" s="34"/>
      <c r="I229" s="34" t="s">
        <v>166</v>
      </c>
      <c r="J229" s="33" t="s">
        <v>704</v>
      </c>
    </row>
    <row r="230" spans="1:10" s="29" customFormat="1" ht="45" customHeight="1" x14ac:dyDescent="0.2">
      <c r="A230" s="30" t="s">
        <v>327</v>
      </c>
      <c r="B230" s="31" t="s">
        <v>328</v>
      </c>
      <c r="C230" s="32" t="s">
        <v>329</v>
      </c>
      <c r="D230" s="32">
        <v>130000</v>
      </c>
      <c r="E230" s="32">
        <v>162500</v>
      </c>
      <c r="F230" s="33" t="s">
        <v>16</v>
      </c>
      <c r="G230" s="34" t="s">
        <v>17</v>
      </c>
      <c r="H230" s="34" t="s">
        <v>18</v>
      </c>
      <c r="I230" s="66" t="s">
        <v>132</v>
      </c>
      <c r="J230" s="65" t="s">
        <v>330</v>
      </c>
    </row>
    <row r="231" spans="1:10" s="29" customFormat="1" ht="31.5" x14ac:dyDescent="0.2">
      <c r="A231" s="30" t="s">
        <v>635</v>
      </c>
      <c r="B231" s="31"/>
      <c r="C231" s="32"/>
      <c r="D231" s="32"/>
      <c r="E231" s="32"/>
      <c r="F231" s="33"/>
      <c r="G231" s="34"/>
      <c r="H231" s="34"/>
      <c r="I231" s="34" t="s">
        <v>166</v>
      </c>
      <c r="J231" s="33" t="s">
        <v>705</v>
      </c>
    </row>
    <row r="232" spans="1:10" s="29" customFormat="1" ht="45" customHeight="1" x14ac:dyDescent="0.2">
      <c r="A232" s="30" t="s">
        <v>331</v>
      </c>
      <c r="B232" s="31" t="s">
        <v>332</v>
      </c>
      <c r="C232" s="32" t="s">
        <v>333</v>
      </c>
      <c r="D232" s="32">
        <v>250000</v>
      </c>
      <c r="E232" s="32">
        <v>312500</v>
      </c>
      <c r="F232" s="33" t="s">
        <v>24</v>
      </c>
      <c r="G232" s="34" t="s">
        <v>17</v>
      </c>
      <c r="H232" s="34" t="s">
        <v>18</v>
      </c>
      <c r="I232" s="66" t="s">
        <v>132</v>
      </c>
      <c r="J232" s="65" t="s">
        <v>326</v>
      </c>
    </row>
    <row r="233" spans="1:10" s="29" customFormat="1" ht="31.5" x14ac:dyDescent="0.2">
      <c r="A233" s="30" t="s">
        <v>635</v>
      </c>
      <c r="B233" s="31"/>
      <c r="C233" s="32"/>
      <c r="D233" s="32"/>
      <c r="E233" s="32"/>
      <c r="F233" s="33"/>
      <c r="G233" s="34"/>
      <c r="H233" s="34"/>
      <c r="I233" s="34" t="s">
        <v>166</v>
      </c>
      <c r="J233" s="33" t="s">
        <v>704</v>
      </c>
    </row>
    <row r="234" spans="1:10" s="29" customFormat="1" ht="45" customHeight="1" x14ac:dyDescent="0.2">
      <c r="A234" s="30" t="s">
        <v>334</v>
      </c>
      <c r="B234" s="31" t="s">
        <v>335</v>
      </c>
      <c r="C234" s="32" t="s">
        <v>322</v>
      </c>
      <c r="D234" s="32">
        <v>115200</v>
      </c>
      <c r="E234" s="32">
        <v>144000</v>
      </c>
      <c r="F234" s="33" t="s">
        <v>16</v>
      </c>
      <c r="G234" s="34" t="s">
        <v>17</v>
      </c>
      <c r="H234" s="34" t="s">
        <v>18</v>
      </c>
      <c r="I234" s="66" t="s">
        <v>132</v>
      </c>
      <c r="J234" s="65" t="s">
        <v>326</v>
      </c>
    </row>
    <row r="235" spans="1:10" s="29" customFormat="1" ht="31.5" x14ac:dyDescent="0.2">
      <c r="A235" s="30" t="s">
        <v>635</v>
      </c>
      <c r="B235" s="31"/>
      <c r="C235" s="32"/>
      <c r="D235" s="32"/>
      <c r="E235" s="32"/>
      <c r="F235" s="33"/>
      <c r="G235" s="34"/>
      <c r="H235" s="34"/>
      <c r="I235" s="34" t="s">
        <v>166</v>
      </c>
      <c r="J235" s="33" t="s">
        <v>704</v>
      </c>
    </row>
    <row r="236" spans="1:10" s="29" customFormat="1" ht="45" customHeight="1" x14ac:dyDescent="0.2">
      <c r="A236" s="30" t="s">
        <v>336</v>
      </c>
      <c r="B236" s="31" t="s">
        <v>337</v>
      </c>
      <c r="C236" s="32" t="s">
        <v>338</v>
      </c>
      <c r="D236" s="32">
        <v>190000</v>
      </c>
      <c r="E236" s="32">
        <v>237500</v>
      </c>
      <c r="F236" s="33" t="s">
        <v>16</v>
      </c>
      <c r="G236" s="34" t="s">
        <v>17</v>
      </c>
      <c r="H236" s="34" t="s">
        <v>18</v>
      </c>
      <c r="I236" s="66" t="s">
        <v>163</v>
      </c>
      <c r="J236" s="65" t="s">
        <v>339</v>
      </c>
    </row>
    <row r="237" spans="1:10" s="29" customFormat="1" ht="31.5" x14ac:dyDescent="0.2">
      <c r="A237" s="30" t="s">
        <v>635</v>
      </c>
      <c r="B237" s="31"/>
      <c r="C237" s="32"/>
      <c r="D237" s="32"/>
      <c r="E237" s="32"/>
      <c r="F237" s="33"/>
      <c r="G237" s="34"/>
      <c r="H237" s="34"/>
      <c r="I237" s="34" t="s">
        <v>179</v>
      </c>
      <c r="J237" s="33" t="s">
        <v>706</v>
      </c>
    </row>
    <row r="238" spans="1:10" s="29" customFormat="1" ht="45" customHeight="1" x14ac:dyDescent="0.2">
      <c r="A238" s="30" t="s">
        <v>340</v>
      </c>
      <c r="B238" s="31" t="s">
        <v>341</v>
      </c>
      <c r="C238" s="32" t="s">
        <v>342</v>
      </c>
      <c r="D238" s="32">
        <v>80000</v>
      </c>
      <c r="E238" s="32">
        <v>100000</v>
      </c>
      <c r="F238" s="33" t="s">
        <v>16</v>
      </c>
      <c r="G238" s="34" t="s">
        <v>17</v>
      </c>
      <c r="H238" s="34" t="s">
        <v>18</v>
      </c>
      <c r="I238" s="66" t="s">
        <v>76</v>
      </c>
      <c r="J238" s="65" t="s">
        <v>206</v>
      </c>
    </row>
    <row r="239" spans="1:10" s="29" customFormat="1" ht="31.5" x14ac:dyDescent="0.2">
      <c r="A239" s="30" t="s">
        <v>635</v>
      </c>
      <c r="B239" s="31"/>
      <c r="C239" s="32"/>
      <c r="D239" s="32"/>
      <c r="E239" s="32"/>
      <c r="F239" s="33"/>
      <c r="G239" s="34"/>
      <c r="H239" s="34"/>
      <c r="I239" s="34" t="s">
        <v>26</v>
      </c>
      <c r="J239" s="33" t="s">
        <v>707</v>
      </c>
    </row>
    <row r="240" spans="1:10" s="29" customFormat="1" ht="60" customHeight="1" x14ac:dyDescent="0.2">
      <c r="A240" s="30" t="s">
        <v>343</v>
      </c>
      <c r="B240" s="31" t="s">
        <v>344</v>
      </c>
      <c r="C240" s="32" t="s">
        <v>345</v>
      </c>
      <c r="D240" s="32">
        <v>75000</v>
      </c>
      <c r="E240" s="32">
        <v>93750</v>
      </c>
      <c r="F240" s="33" t="s">
        <v>16</v>
      </c>
      <c r="G240" s="34" t="s">
        <v>17</v>
      </c>
      <c r="H240" s="34" t="s">
        <v>18</v>
      </c>
      <c r="I240" s="66" t="s">
        <v>76</v>
      </c>
      <c r="J240" s="65" t="s">
        <v>346</v>
      </c>
    </row>
    <row r="241" spans="1:10" s="29" customFormat="1" ht="31.5" x14ac:dyDescent="0.2">
      <c r="A241" s="30" t="s">
        <v>635</v>
      </c>
      <c r="B241" s="31"/>
      <c r="C241" s="32"/>
      <c r="D241" s="32"/>
      <c r="E241" s="32"/>
      <c r="F241" s="33"/>
      <c r="G241" s="34"/>
      <c r="H241" s="34"/>
      <c r="I241" s="34" t="s">
        <v>163</v>
      </c>
      <c r="J241" s="33" t="s">
        <v>708</v>
      </c>
    </row>
    <row r="242" spans="1:10" s="29" customFormat="1" ht="45" customHeight="1" x14ac:dyDescent="0.2">
      <c r="A242" s="30" t="s">
        <v>347</v>
      </c>
      <c r="B242" s="31" t="s">
        <v>348</v>
      </c>
      <c r="C242" s="32" t="s">
        <v>56</v>
      </c>
      <c r="D242" s="32">
        <v>84000</v>
      </c>
      <c r="E242" s="32">
        <v>105000</v>
      </c>
      <c r="F242" s="33" t="s">
        <v>16</v>
      </c>
      <c r="G242" s="34" t="s">
        <v>17</v>
      </c>
      <c r="H242" s="34" t="s">
        <v>18</v>
      </c>
      <c r="I242" s="66" t="s">
        <v>76</v>
      </c>
      <c r="J242" s="65" t="s">
        <v>349</v>
      </c>
    </row>
    <row r="243" spans="1:10" s="29" customFormat="1" ht="31.5" x14ac:dyDescent="0.2">
      <c r="A243" s="30" t="s">
        <v>635</v>
      </c>
      <c r="B243" s="31"/>
      <c r="C243" s="32"/>
      <c r="D243" s="32"/>
      <c r="E243" s="32"/>
      <c r="F243" s="33"/>
      <c r="G243" s="34"/>
      <c r="H243" s="34"/>
      <c r="I243" s="34" t="s">
        <v>166</v>
      </c>
      <c r="J243" s="33" t="s">
        <v>709</v>
      </c>
    </row>
    <row r="244" spans="1:10" s="29" customFormat="1" ht="45" customHeight="1" x14ac:dyDescent="0.2">
      <c r="A244" s="30" t="s">
        <v>350</v>
      </c>
      <c r="B244" s="31" t="s">
        <v>351</v>
      </c>
      <c r="C244" s="32" t="s">
        <v>352</v>
      </c>
      <c r="D244" s="32">
        <v>30000</v>
      </c>
      <c r="E244" s="32">
        <v>37500</v>
      </c>
      <c r="F244" s="33" t="s">
        <v>16</v>
      </c>
      <c r="G244" s="34" t="s">
        <v>17</v>
      </c>
      <c r="H244" s="34" t="s">
        <v>18</v>
      </c>
      <c r="I244" s="66" t="s">
        <v>76</v>
      </c>
      <c r="J244" s="65" t="s">
        <v>353</v>
      </c>
    </row>
    <row r="245" spans="1:10" s="29" customFormat="1" ht="31.5" x14ac:dyDescent="0.2">
      <c r="A245" s="30" t="s">
        <v>635</v>
      </c>
      <c r="B245" s="31"/>
      <c r="C245" s="32"/>
      <c r="D245" s="32"/>
      <c r="E245" s="32"/>
      <c r="F245" s="33"/>
      <c r="G245" s="34"/>
      <c r="H245" s="34"/>
      <c r="I245" s="34" t="s">
        <v>179</v>
      </c>
      <c r="J245" s="33" t="s">
        <v>710</v>
      </c>
    </row>
    <row r="246" spans="1:10" s="29" customFormat="1" ht="78.75" customHeight="1" x14ac:dyDescent="0.2">
      <c r="A246" s="30" t="s">
        <v>354</v>
      </c>
      <c r="B246" s="63" t="s">
        <v>355</v>
      </c>
      <c r="C246" s="32" t="s">
        <v>356</v>
      </c>
      <c r="D246" s="64">
        <v>404200</v>
      </c>
      <c r="E246" s="64">
        <v>505250</v>
      </c>
      <c r="F246" s="33" t="s">
        <v>24</v>
      </c>
      <c r="G246" s="34" t="s">
        <v>17</v>
      </c>
      <c r="H246" s="34" t="s">
        <v>18</v>
      </c>
      <c r="I246" s="34" t="s">
        <v>19</v>
      </c>
      <c r="J246" s="33" t="s">
        <v>357</v>
      </c>
    </row>
    <row r="247" spans="1:10" s="29" customFormat="1" ht="60" x14ac:dyDescent="0.2">
      <c r="A247" s="30" t="s">
        <v>635</v>
      </c>
      <c r="B247" s="31" t="s">
        <v>638</v>
      </c>
      <c r="C247" s="32"/>
      <c r="D247" s="32">
        <v>289000</v>
      </c>
      <c r="E247" s="32">
        <v>361250</v>
      </c>
      <c r="F247" s="33"/>
      <c r="G247" s="34"/>
      <c r="H247" s="34"/>
      <c r="I247" s="34"/>
      <c r="J247" s="33"/>
    </row>
    <row r="248" spans="1:10" s="29" customFormat="1" ht="47.25" x14ac:dyDescent="0.2">
      <c r="A248" s="30" t="s">
        <v>703</v>
      </c>
      <c r="B248" s="31" t="s">
        <v>702</v>
      </c>
      <c r="C248" s="32" t="s">
        <v>120</v>
      </c>
      <c r="D248" s="32">
        <v>15000</v>
      </c>
      <c r="E248" s="32">
        <v>18750</v>
      </c>
      <c r="F248" s="33" t="s">
        <v>16</v>
      </c>
      <c r="G248" s="34" t="s">
        <v>17</v>
      </c>
      <c r="H248" s="34" t="s">
        <v>18</v>
      </c>
      <c r="I248" s="34" t="s">
        <v>465</v>
      </c>
      <c r="J248" s="33" t="s">
        <v>700</v>
      </c>
    </row>
    <row r="249" spans="1:10" s="29" customFormat="1" ht="60" x14ac:dyDescent="0.2">
      <c r="A249" s="30" t="s">
        <v>711</v>
      </c>
      <c r="B249" s="31" t="s">
        <v>727</v>
      </c>
      <c r="C249" s="32" t="s">
        <v>726</v>
      </c>
      <c r="D249" s="32">
        <v>60000</v>
      </c>
      <c r="E249" s="32">
        <v>75000</v>
      </c>
      <c r="F249" s="33" t="s">
        <v>16</v>
      </c>
      <c r="G249" s="34" t="s">
        <v>17</v>
      </c>
      <c r="H249" s="34" t="s">
        <v>18</v>
      </c>
      <c r="I249" s="34" t="s">
        <v>163</v>
      </c>
      <c r="J249" s="33" t="s">
        <v>712</v>
      </c>
    </row>
    <row r="250" spans="1:10" s="29" customFormat="1" ht="47.25" x14ac:dyDescent="0.2">
      <c r="A250" s="30" t="s">
        <v>786</v>
      </c>
      <c r="B250" s="31" t="s">
        <v>771</v>
      </c>
      <c r="C250" s="32" t="s">
        <v>772</v>
      </c>
      <c r="D250" s="32">
        <v>520000</v>
      </c>
      <c r="E250" s="32">
        <v>650000</v>
      </c>
      <c r="F250" s="33" t="s">
        <v>24</v>
      </c>
      <c r="G250" s="34" t="s">
        <v>17</v>
      </c>
      <c r="H250" s="34" t="s">
        <v>18</v>
      </c>
      <c r="I250" s="34" t="s">
        <v>163</v>
      </c>
      <c r="J250" s="33" t="s">
        <v>773</v>
      </c>
    </row>
    <row r="251" spans="1:10" s="29" customFormat="1" ht="47.25" x14ac:dyDescent="0.2">
      <c r="A251" s="30" t="s">
        <v>854</v>
      </c>
      <c r="B251" s="31" t="s">
        <v>855</v>
      </c>
      <c r="C251" s="32" t="s">
        <v>333</v>
      </c>
      <c r="D251" s="32">
        <v>15000</v>
      </c>
      <c r="E251" s="32">
        <v>18750</v>
      </c>
      <c r="F251" s="33" t="s">
        <v>16</v>
      </c>
      <c r="G251" s="34" t="s">
        <v>17</v>
      </c>
      <c r="H251" s="34" t="s">
        <v>18</v>
      </c>
      <c r="I251" s="34" t="s">
        <v>163</v>
      </c>
      <c r="J251" s="33" t="s">
        <v>773</v>
      </c>
    </row>
    <row r="252" spans="1:10" s="29" customFormat="1" ht="24" customHeight="1" x14ac:dyDescent="0.2">
      <c r="A252" s="19" t="s">
        <v>358</v>
      </c>
      <c r="B252" s="20"/>
      <c r="C252" s="21"/>
      <c r="D252" s="42">
        <f>SUM(D208:D214,D221:D244,D247:D251)</f>
        <v>29862492</v>
      </c>
      <c r="E252" s="42">
        <f>SUM(E208:E214,E221:E244,E247:E251)</f>
        <v>37328115</v>
      </c>
      <c r="F252" s="21"/>
      <c r="G252" s="21"/>
      <c r="H252" s="21"/>
      <c r="I252" s="21"/>
      <c r="J252" s="23"/>
    </row>
    <row r="253" spans="1:10" s="29" customFormat="1" ht="15.75" customHeight="1" x14ac:dyDescent="0.2">
      <c r="A253" s="36"/>
      <c r="B253" s="37"/>
      <c r="C253" s="38"/>
      <c r="D253" s="39"/>
      <c r="E253" s="39"/>
      <c r="F253" s="38"/>
      <c r="G253" s="38"/>
      <c r="H253" s="38"/>
      <c r="I253" s="38"/>
      <c r="J253" s="40"/>
    </row>
    <row r="254" spans="1:10" s="29" customFormat="1" ht="24" customHeight="1" x14ac:dyDescent="0.2">
      <c r="A254" s="19" t="s">
        <v>359</v>
      </c>
      <c r="B254" s="20"/>
      <c r="C254" s="21"/>
      <c r="D254" s="42"/>
      <c r="E254" s="42"/>
      <c r="F254" s="21"/>
      <c r="G254" s="21"/>
      <c r="H254" s="21"/>
      <c r="I254" s="21"/>
      <c r="J254" s="23"/>
    </row>
    <row r="255" spans="1:10" s="29" customFormat="1" ht="30" customHeight="1" x14ac:dyDescent="0.2">
      <c r="A255" s="30" t="s">
        <v>360</v>
      </c>
      <c r="B255" s="31" t="s">
        <v>361</v>
      </c>
      <c r="C255" s="32" t="s">
        <v>352</v>
      </c>
      <c r="D255" s="32">
        <v>167348</v>
      </c>
      <c r="E255" s="32">
        <v>209185</v>
      </c>
      <c r="F255" s="33" t="s">
        <v>16</v>
      </c>
      <c r="G255" s="34" t="s">
        <v>17</v>
      </c>
      <c r="H255" s="34" t="s">
        <v>18</v>
      </c>
      <c r="I255" s="34" t="s">
        <v>19</v>
      </c>
      <c r="J255" s="33" t="s">
        <v>362</v>
      </c>
    </row>
    <row r="256" spans="1:10" s="29" customFormat="1" ht="47.25" x14ac:dyDescent="0.2">
      <c r="A256" s="30" t="s">
        <v>869</v>
      </c>
      <c r="B256" s="31" t="s">
        <v>934</v>
      </c>
      <c r="C256" s="32" t="s">
        <v>935</v>
      </c>
      <c r="D256" s="32">
        <v>65000</v>
      </c>
      <c r="E256" s="32">
        <v>81250</v>
      </c>
      <c r="F256" s="33" t="s">
        <v>16</v>
      </c>
      <c r="G256" s="34" t="s">
        <v>17</v>
      </c>
      <c r="H256" s="34" t="s">
        <v>18</v>
      </c>
      <c r="I256" s="34" t="s">
        <v>170</v>
      </c>
      <c r="J256" s="33" t="s">
        <v>870</v>
      </c>
    </row>
    <row r="257" spans="1:10" s="87" customFormat="1" ht="60" x14ac:dyDescent="0.2">
      <c r="A257" s="82" t="s">
        <v>967</v>
      </c>
      <c r="B257" s="83" t="s">
        <v>1017</v>
      </c>
      <c r="C257" s="84" t="s">
        <v>404</v>
      </c>
      <c r="D257" s="84">
        <v>32000</v>
      </c>
      <c r="E257" s="84">
        <v>40000</v>
      </c>
      <c r="F257" s="85" t="s">
        <v>16</v>
      </c>
      <c r="G257" s="86" t="s">
        <v>17</v>
      </c>
      <c r="H257" s="86" t="s">
        <v>18</v>
      </c>
      <c r="I257" s="86" t="s">
        <v>179</v>
      </c>
      <c r="J257" s="85" t="s">
        <v>968</v>
      </c>
    </row>
    <row r="258" spans="1:10" s="29" customFormat="1" ht="24" customHeight="1" x14ac:dyDescent="0.2">
      <c r="A258" s="19" t="s">
        <v>363</v>
      </c>
      <c r="B258" s="20"/>
      <c r="C258" s="21"/>
      <c r="D258" s="42">
        <f>D255+D256+D257</f>
        <v>264348</v>
      </c>
      <c r="E258" s="42">
        <f>E255+E256+E257</f>
        <v>330435</v>
      </c>
      <c r="F258" s="21"/>
      <c r="G258" s="21"/>
      <c r="H258" s="21"/>
      <c r="I258" s="21"/>
      <c r="J258" s="23"/>
    </row>
    <row r="259" spans="1:10" s="29" customFormat="1" ht="15.75" customHeight="1" x14ac:dyDescent="0.2">
      <c r="A259" s="36"/>
      <c r="B259" s="37"/>
      <c r="C259" s="38"/>
      <c r="D259" s="39"/>
      <c r="E259" s="39"/>
      <c r="F259" s="38"/>
      <c r="G259" s="38"/>
      <c r="H259" s="38"/>
      <c r="I259" s="38"/>
      <c r="J259" s="40"/>
    </row>
    <row r="260" spans="1:10" s="29" customFormat="1" ht="24" customHeight="1" x14ac:dyDescent="0.2">
      <c r="A260" s="19" t="s">
        <v>364</v>
      </c>
      <c r="B260" s="20"/>
      <c r="C260" s="21"/>
      <c r="D260" s="42"/>
      <c r="E260" s="42"/>
      <c r="F260" s="21"/>
      <c r="G260" s="21"/>
      <c r="H260" s="21"/>
      <c r="I260" s="21"/>
      <c r="J260" s="23"/>
    </row>
    <row r="261" spans="1:10" s="29" customFormat="1" ht="30" customHeight="1" x14ac:dyDescent="0.2">
      <c r="A261" s="30" t="s">
        <v>365</v>
      </c>
      <c r="B261" s="31" t="s">
        <v>366</v>
      </c>
      <c r="C261" s="32" t="s">
        <v>367</v>
      </c>
      <c r="D261" s="32">
        <v>320000</v>
      </c>
      <c r="E261" s="32">
        <v>400000</v>
      </c>
      <c r="F261" s="33" t="s">
        <v>24</v>
      </c>
      <c r="G261" s="34" t="s">
        <v>17</v>
      </c>
      <c r="H261" s="34" t="s">
        <v>18</v>
      </c>
      <c r="I261" s="66" t="s">
        <v>132</v>
      </c>
      <c r="J261" s="65" t="s">
        <v>368</v>
      </c>
    </row>
    <row r="262" spans="1:10" s="87" customFormat="1" ht="31.5" x14ac:dyDescent="0.2">
      <c r="A262" s="82" t="s">
        <v>949</v>
      </c>
      <c r="B262" s="83"/>
      <c r="C262" s="84"/>
      <c r="D262" s="84"/>
      <c r="E262" s="84"/>
      <c r="F262" s="85"/>
      <c r="G262" s="86"/>
      <c r="H262" s="86"/>
      <c r="I262" s="86" t="s">
        <v>179</v>
      </c>
      <c r="J262" s="85" t="s">
        <v>997</v>
      </c>
    </row>
    <row r="263" spans="1:10" s="29" customFormat="1" ht="30" customHeight="1" x14ac:dyDescent="0.2">
      <c r="A263" s="30" t="s">
        <v>369</v>
      </c>
      <c r="B263" s="31" t="s">
        <v>370</v>
      </c>
      <c r="C263" s="32" t="s">
        <v>371</v>
      </c>
      <c r="D263" s="64">
        <v>79500</v>
      </c>
      <c r="E263" s="64">
        <v>99375</v>
      </c>
      <c r="F263" s="33" t="s">
        <v>16</v>
      </c>
      <c r="G263" s="34" t="s">
        <v>17</v>
      </c>
      <c r="H263" s="34" t="s">
        <v>18</v>
      </c>
      <c r="I263" s="66" t="s">
        <v>132</v>
      </c>
      <c r="J263" s="65" t="s">
        <v>372</v>
      </c>
    </row>
    <row r="264" spans="1:10" s="29" customFormat="1" ht="31.5" x14ac:dyDescent="0.2">
      <c r="A264" s="30" t="s">
        <v>755</v>
      </c>
      <c r="B264" s="31"/>
      <c r="C264" s="32"/>
      <c r="D264" s="32">
        <v>119000</v>
      </c>
      <c r="E264" s="32">
        <v>148750</v>
      </c>
      <c r="F264" s="33"/>
      <c r="G264" s="34"/>
      <c r="H264" s="34"/>
      <c r="I264" s="34" t="s">
        <v>166</v>
      </c>
      <c r="J264" s="33" t="s">
        <v>856</v>
      </c>
    </row>
    <row r="265" spans="1:10" s="29" customFormat="1" ht="45" customHeight="1" x14ac:dyDescent="0.2">
      <c r="A265" s="30" t="s">
        <v>373</v>
      </c>
      <c r="B265" s="31" t="s">
        <v>374</v>
      </c>
      <c r="C265" s="32" t="s">
        <v>103</v>
      </c>
      <c r="D265" s="32">
        <v>76800</v>
      </c>
      <c r="E265" s="32">
        <v>96000</v>
      </c>
      <c r="F265" s="33" t="s">
        <v>16</v>
      </c>
      <c r="G265" s="34" t="s">
        <v>17</v>
      </c>
      <c r="H265" s="34" t="s">
        <v>18</v>
      </c>
      <c r="I265" s="66" t="s">
        <v>132</v>
      </c>
      <c r="J265" s="65" t="s">
        <v>375</v>
      </c>
    </row>
    <row r="266" spans="1:10" s="29" customFormat="1" ht="31.5" x14ac:dyDescent="0.2">
      <c r="A266" s="30" t="s">
        <v>755</v>
      </c>
      <c r="B266" s="31"/>
      <c r="C266" s="32"/>
      <c r="D266" s="32"/>
      <c r="E266" s="32"/>
      <c r="F266" s="33"/>
      <c r="G266" s="34"/>
      <c r="H266" s="34"/>
      <c r="I266" s="34" t="s">
        <v>163</v>
      </c>
      <c r="J266" s="33" t="s">
        <v>842</v>
      </c>
    </row>
    <row r="267" spans="1:10" s="29" customFormat="1" ht="47.25" x14ac:dyDescent="0.2">
      <c r="A267" s="30" t="s">
        <v>810</v>
      </c>
      <c r="B267" s="31" t="s">
        <v>791</v>
      </c>
      <c r="C267" s="32" t="s">
        <v>794</v>
      </c>
      <c r="D267" s="32">
        <v>24000</v>
      </c>
      <c r="E267" s="32">
        <v>30000</v>
      </c>
      <c r="F267" s="33" t="s">
        <v>16</v>
      </c>
      <c r="G267" s="34" t="s">
        <v>17</v>
      </c>
      <c r="H267" s="34" t="s">
        <v>18</v>
      </c>
      <c r="I267" s="34" t="s">
        <v>465</v>
      </c>
      <c r="J267" s="33" t="s">
        <v>796</v>
      </c>
    </row>
    <row r="268" spans="1:10" s="29" customFormat="1" ht="47.25" x14ac:dyDescent="0.2">
      <c r="A268" s="30" t="s">
        <v>811</v>
      </c>
      <c r="B268" s="31" t="s">
        <v>792</v>
      </c>
      <c r="C268" s="32" t="s">
        <v>404</v>
      </c>
      <c r="D268" s="32">
        <v>6400</v>
      </c>
      <c r="E268" s="32">
        <v>8000</v>
      </c>
      <c r="F268" s="33" t="s">
        <v>16</v>
      </c>
      <c r="G268" s="34" t="s">
        <v>17</v>
      </c>
      <c r="H268" s="34" t="s">
        <v>18</v>
      </c>
      <c r="I268" s="34" t="s">
        <v>163</v>
      </c>
      <c r="J268" s="33" t="s">
        <v>797</v>
      </c>
    </row>
    <row r="269" spans="1:10" s="29" customFormat="1" ht="47.25" x14ac:dyDescent="0.2">
      <c r="A269" s="30" t="s">
        <v>812</v>
      </c>
      <c r="B269" s="31" t="s">
        <v>793</v>
      </c>
      <c r="C269" s="32" t="s">
        <v>795</v>
      </c>
      <c r="D269" s="32">
        <v>19200</v>
      </c>
      <c r="E269" s="32">
        <v>19200</v>
      </c>
      <c r="F269" s="33" t="s">
        <v>16</v>
      </c>
      <c r="G269" s="34" t="s">
        <v>17</v>
      </c>
      <c r="H269" s="34" t="s">
        <v>18</v>
      </c>
      <c r="I269" s="34" t="s">
        <v>163</v>
      </c>
      <c r="J269" s="33" t="s">
        <v>798</v>
      </c>
    </row>
    <row r="270" spans="1:10" s="29" customFormat="1" ht="47.25" x14ac:dyDescent="0.2">
      <c r="A270" s="30" t="s">
        <v>815</v>
      </c>
      <c r="B270" s="31" t="s">
        <v>816</v>
      </c>
      <c r="C270" s="32" t="s">
        <v>795</v>
      </c>
      <c r="D270" s="32">
        <v>9000</v>
      </c>
      <c r="E270" s="32">
        <v>9000</v>
      </c>
      <c r="F270" s="33" t="s">
        <v>16</v>
      </c>
      <c r="G270" s="34" t="s">
        <v>17</v>
      </c>
      <c r="H270" s="34" t="s">
        <v>18</v>
      </c>
      <c r="I270" s="34" t="s">
        <v>465</v>
      </c>
      <c r="J270" s="33" t="s">
        <v>824</v>
      </c>
    </row>
    <row r="271" spans="1:10" s="29" customFormat="1" ht="47.25" x14ac:dyDescent="0.2">
      <c r="A271" s="30" t="s">
        <v>813</v>
      </c>
      <c r="B271" s="31" t="s">
        <v>817</v>
      </c>
      <c r="C271" s="32" t="s">
        <v>449</v>
      </c>
      <c r="D271" s="32">
        <v>15400</v>
      </c>
      <c r="E271" s="32">
        <v>19250</v>
      </c>
      <c r="F271" s="33" t="s">
        <v>16</v>
      </c>
      <c r="G271" s="34" t="s">
        <v>17</v>
      </c>
      <c r="H271" s="34" t="s">
        <v>18</v>
      </c>
      <c r="I271" s="34" t="s">
        <v>179</v>
      </c>
      <c r="J271" s="33" t="s">
        <v>825</v>
      </c>
    </row>
    <row r="272" spans="1:10" s="29" customFormat="1" ht="47.25" x14ac:dyDescent="0.2">
      <c r="A272" s="30" t="s">
        <v>814</v>
      </c>
      <c r="B272" s="31" t="s">
        <v>818</v>
      </c>
      <c r="C272" s="32" t="s">
        <v>821</v>
      </c>
      <c r="D272" s="32">
        <v>13000</v>
      </c>
      <c r="E272" s="32">
        <v>16250</v>
      </c>
      <c r="F272" s="33" t="s">
        <v>16</v>
      </c>
      <c r="G272" s="34" t="s">
        <v>17</v>
      </c>
      <c r="H272" s="34" t="s">
        <v>18</v>
      </c>
      <c r="I272" s="34" t="s">
        <v>179</v>
      </c>
      <c r="J272" s="33" t="s">
        <v>826</v>
      </c>
    </row>
    <row r="273" spans="1:10" s="29" customFormat="1" ht="47.25" x14ac:dyDescent="0.2">
      <c r="A273" s="30" t="s">
        <v>829</v>
      </c>
      <c r="B273" s="31" t="s">
        <v>819</v>
      </c>
      <c r="C273" s="32" t="s">
        <v>822</v>
      </c>
      <c r="D273" s="32">
        <v>3600</v>
      </c>
      <c r="E273" s="32">
        <v>4500</v>
      </c>
      <c r="F273" s="33" t="s">
        <v>16</v>
      </c>
      <c r="G273" s="34" t="s">
        <v>17</v>
      </c>
      <c r="H273" s="34" t="s">
        <v>18</v>
      </c>
      <c r="I273" s="34" t="s">
        <v>179</v>
      </c>
      <c r="J273" s="33" t="s">
        <v>827</v>
      </c>
    </row>
    <row r="274" spans="1:10" s="29" customFormat="1" ht="60" x14ac:dyDescent="0.2">
      <c r="A274" s="30" t="s">
        <v>830</v>
      </c>
      <c r="B274" s="31" t="s">
        <v>820</v>
      </c>
      <c r="C274" s="32" t="s">
        <v>823</v>
      </c>
      <c r="D274" s="32">
        <v>16960</v>
      </c>
      <c r="E274" s="32">
        <v>21200</v>
      </c>
      <c r="F274" s="33" t="s">
        <v>16</v>
      </c>
      <c r="G274" s="34" t="s">
        <v>17</v>
      </c>
      <c r="H274" s="34" t="s">
        <v>18</v>
      </c>
      <c r="I274" s="34" t="s">
        <v>465</v>
      </c>
      <c r="J274" s="33" t="s">
        <v>828</v>
      </c>
    </row>
    <row r="275" spans="1:10" s="29" customFormat="1" ht="24" customHeight="1" x14ac:dyDescent="0.2">
      <c r="A275" s="19" t="s">
        <v>376</v>
      </c>
      <c r="B275" s="20"/>
      <c r="C275" s="21"/>
      <c r="D275" s="42">
        <f>SUM(D261,D264:D274)</f>
        <v>623360</v>
      </c>
      <c r="E275" s="42">
        <f>SUM(E261,E264:E274)</f>
        <v>772150</v>
      </c>
      <c r="F275" s="21"/>
      <c r="G275" s="21"/>
      <c r="H275" s="21"/>
      <c r="I275" s="21"/>
      <c r="J275" s="23"/>
    </row>
    <row r="276" spans="1:10" s="29" customFormat="1" ht="21" customHeight="1" x14ac:dyDescent="0.2">
      <c r="A276" s="36"/>
      <c r="B276" s="37"/>
      <c r="C276" s="38"/>
      <c r="D276" s="39"/>
      <c r="E276" s="39"/>
      <c r="F276" s="38"/>
      <c r="G276" s="38"/>
      <c r="H276" s="38"/>
      <c r="I276" s="38"/>
      <c r="J276" s="40"/>
    </row>
    <row r="277" spans="1:10" s="29" customFormat="1" ht="24" customHeight="1" x14ac:dyDescent="0.2">
      <c r="A277" s="19" t="s">
        <v>377</v>
      </c>
      <c r="B277" s="20"/>
      <c r="C277" s="21"/>
      <c r="D277" s="42"/>
      <c r="E277" s="42"/>
      <c r="F277" s="21"/>
      <c r="G277" s="21"/>
      <c r="H277" s="21"/>
      <c r="I277" s="21"/>
      <c r="J277" s="23"/>
    </row>
    <row r="278" spans="1:10" s="29" customFormat="1" ht="21" customHeight="1" x14ac:dyDescent="0.2">
      <c r="A278" s="36"/>
      <c r="B278" s="37"/>
      <c r="C278" s="38"/>
      <c r="D278" s="39"/>
      <c r="E278" s="39"/>
      <c r="F278" s="38"/>
      <c r="G278" s="38"/>
      <c r="H278" s="38"/>
      <c r="I278" s="38"/>
      <c r="J278" s="40"/>
    </row>
    <row r="279" spans="1:10" s="29" customFormat="1" ht="24" customHeight="1" x14ac:dyDescent="0.2">
      <c r="A279" s="24" t="s">
        <v>378</v>
      </c>
      <c r="B279" s="25"/>
      <c r="C279" s="26"/>
      <c r="D279" s="27"/>
      <c r="E279" s="27"/>
      <c r="F279" s="26"/>
      <c r="G279" s="26"/>
      <c r="H279" s="26"/>
      <c r="I279" s="26"/>
      <c r="J279" s="28"/>
    </row>
    <row r="280" spans="1:10" s="29" customFormat="1" ht="45" customHeight="1" x14ac:dyDescent="0.2">
      <c r="A280" s="30" t="s">
        <v>379</v>
      </c>
      <c r="B280" s="31" t="s">
        <v>380</v>
      </c>
      <c r="C280" s="32" t="s">
        <v>23</v>
      </c>
      <c r="D280" s="32">
        <v>79000</v>
      </c>
      <c r="E280" s="32">
        <v>98750</v>
      </c>
      <c r="F280" s="33" t="s">
        <v>16</v>
      </c>
      <c r="G280" s="34" t="s">
        <v>17</v>
      </c>
      <c r="H280" s="34" t="s">
        <v>18</v>
      </c>
      <c r="I280" s="34" t="s">
        <v>19</v>
      </c>
      <c r="J280" s="33" t="s">
        <v>381</v>
      </c>
    </row>
    <row r="281" spans="1:10" s="29" customFormat="1" ht="30" customHeight="1" x14ac:dyDescent="0.2">
      <c r="A281" s="30" t="s">
        <v>382</v>
      </c>
      <c r="B281" s="31" t="s">
        <v>383</v>
      </c>
      <c r="C281" s="32" t="s">
        <v>384</v>
      </c>
      <c r="D281" s="32">
        <v>32000</v>
      </c>
      <c r="E281" s="32">
        <v>40000</v>
      </c>
      <c r="F281" s="33" t="s">
        <v>16</v>
      </c>
      <c r="G281" s="34" t="s">
        <v>17</v>
      </c>
      <c r="H281" s="34" t="s">
        <v>18</v>
      </c>
      <c r="I281" s="34" t="s">
        <v>76</v>
      </c>
      <c r="J281" s="33" t="s">
        <v>385</v>
      </c>
    </row>
    <row r="282" spans="1:10" s="29" customFormat="1" ht="30" customHeight="1" x14ac:dyDescent="0.2">
      <c r="A282" s="30" t="s">
        <v>386</v>
      </c>
      <c r="B282" s="31" t="s">
        <v>387</v>
      </c>
      <c r="C282" s="32" t="s">
        <v>23</v>
      </c>
      <c r="D282" s="32">
        <v>160000</v>
      </c>
      <c r="E282" s="32">
        <v>200000</v>
      </c>
      <c r="F282" s="33" t="s">
        <v>16</v>
      </c>
      <c r="G282" s="34" t="s">
        <v>17</v>
      </c>
      <c r="H282" s="34" t="s">
        <v>18</v>
      </c>
      <c r="I282" s="34" t="s">
        <v>19</v>
      </c>
      <c r="J282" s="33" t="s">
        <v>388</v>
      </c>
    </row>
    <row r="283" spans="1:10" s="29" customFormat="1" ht="45" customHeight="1" x14ac:dyDescent="0.2">
      <c r="A283" s="30" t="s">
        <v>389</v>
      </c>
      <c r="B283" s="31" t="s">
        <v>390</v>
      </c>
      <c r="C283" s="32" t="s">
        <v>391</v>
      </c>
      <c r="D283" s="32">
        <v>58700</v>
      </c>
      <c r="E283" s="32">
        <v>73375</v>
      </c>
      <c r="F283" s="33" t="s">
        <v>16</v>
      </c>
      <c r="G283" s="34" t="s">
        <v>17</v>
      </c>
      <c r="H283" s="34" t="s">
        <v>18</v>
      </c>
      <c r="I283" s="34" t="s">
        <v>19</v>
      </c>
      <c r="J283" s="65" t="s">
        <v>94</v>
      </c>
    </row>
    <row r="284" spans="1:10" s="29" customFormat="1" ht="31.5" x14ac:dyDescent="0.2">
      <c r="A284" s="30" t="s">
        <v>864</v>
      </c>
      <c r="B284" s="31"/>
      <c r="C284" s="32"/>
      <c r="D284" s="32"/>
      <c r="E284" s="32"/>
      <c r="F284" s="33"/>
      <c r="G284" s="34"/>
      <c r="H284" s="34"/>
      <c r="I284" s="34"/>
      <c r="J284" s="33" t="s">
        <v>871</v>
      </c>
    </row>
    <row r="285" spans="1:10" s="29" customFormat="1" ht="45" customHeight="1" x14ac:dyDescent="0.2">
      <c r="A285" s="30" t="s">
        <v>392</v>
      </c>
      <c r="B285" s="31" t="s">
        <v>393</v>
      </c>
      <c r="C285" s="32" t="s">
        <v>391</v>
      </c>
      <c r="D285" s="32">
        <v>157980</v>
      </c>
      <c r="E285" s="32">
        <v>197475</v>
      </c>
      <c r="F285" s="33" t="s">
        <v>16</v>
      </c>
      <c r="G285" s="34" t="s">
        <v>17</v>
      </c>
      <c r="H285" s="34" t="s">
        <v>18</v>
      </c>
      <c r="I285" s="34" t="s">
        <v>19</v>
      </c>
      <c r="J285" s="33" t="s">
        <v>94</v>
      </c>
    </row>
    <row r="286" spans="1:10" s="29" customFormat="1" ht="60" customHeight="1" x14ac:dyDescent="0.2">
      <c r="A286" s="30" t="s">
        <v>394</v>
      </c>
      <c r="B286" s="31" t="s">
        <v>395</v>
      </c>
      <c r="C286" s="32" t="s">
        <v>396</v>
      </c>
      <c r="D286" s="32">
        <v>1600000</v>
      </c>
      <c r="E286" s="32">
        <v>2000000</v>
      </c>
      <c r="F286" s="33" t="s">
        <v>262</v>
      </c>
      <c r="G286" s="34" t="s">
        <v>25</v>
      </c>
      <c r="H286" s="34" t="s">
        <v>18</v>
      </c>
      <c r="I286" s="34" t="s">
        <v>19</v>
      </c>
      <c r="J286" s="33" t="s">
        <v>397</v>
      </c>
    </row>
    <row r="287" spans="1:10" s="29" customFormat="1" ht="30" customHeight="1" x14ac:dyDescent="0.2">
      <c r="A287" s="30" t="s">
        <v>398</v>
      </c>
      <c r="B287" s="31" t="s">
        <v>399</v>
      </c>
      <c r="C287" s="32" t="s">
        <v>400</v>
      </c>
      <c r="D287" s="32">
        <v>3612840</v>
      </c>
      <c r="E287" s="32">
        <v>4516050</v>
      </c>
      <c r="F287" s="33" t="s">
        <v>262</v>
      </c>
      <c r="G287" s="34" t="s">
        <v>17</v>
      </c>
      <c r="H287" s="34" t="s">
        <v>18</v>
      </c>
      <c r="I287" s="34" t="s">
        <v>170</v>
      </c>
      <c r="J287" s="33" t="s">
        <v>401</v>
      </c>
    </row>
    <row r="288" spans="1:10" s="29" customFormat="1" ht="60" customHeight="1" x14ac:dyDescent="0.2">
      <c r="A288" s="30" t="s">
        <v>402</v>
      </c>
      <c r="B288" s="31" t="s">
        <v>403</v>
      </c>
      <c r="C288" s="32" t="s">
        <v>404</v>
      </c>
      <c r="D288" s="32">
        <v>142000</v>
      </c>
      <c r="E288" s="32">
        <v>177500</v>
      </c>
      <c r="F288" s="33" t="s">
        <v>16</v>
      </c>
      <c r="G288" s="34" t="s">
        <v>17</v>
      </c>
      <c r="H288" s="34" t="s">
        <v>18</v>
      </c>
      <c r="I288" s="34" t="s">
        <v>147</v>
      </c>
      <c r="J288" s="33" t="s">
        <v>405</v>
      </c>
    </row>
    <row r="289" spans="1:10" s="29" customFormat="1" ht="60" customHeight="1" x14ac:dyDescent="0.2">
      <c r="A289" s="30" t="s">
        <v>406</v>
      </c>
      <c r="B289" s="31" t="s">
        <v>407</v>
      </c>
      <c r="C289" s="32" t="s">
        <v>338</v>
      </c>
      <c r="D289" s="32">
        <v>90000</v>
      </c>
      <c r="E289" s="32">
        <v>112500</v>
      </c>
      <c r="F289" s="33" t="s">
        <v>16</v>
      </c>
      <c r="G289" s="34" t="s">
        <v>17</v>
      </c>
      <c r="H289" s="34" t="s">
        <v>18</v>
      </c>
      <c r="I289" s="34" t="s">
        <v>170</v>
      </c>
      <c r="J289" s="33" t="s">
        <v>408</v>
      </c>
    </row>
    <row r="290" spans="1:10" s="29" customFormat="1" ht="33.75" customHeight="1" x14ac:dyDescent="0.2">
      <c r="A290" s="30" t="s">
        <v>409</v>
      </c>
      <c r="B290" s="31" t="s">
        <v>410</v>
      </c>
      <c r="C290" s="32" t="s">
        <v>411</v>
      </c>
      <c r="D290" s="64">
        <v>3700000</v>
      </c>
      <c r="E290" s="64">
        <v>4625000</v>
      </c>
      <c r="F290" s="33" t="s">
        <v>262</v>
      </c>
      <c r="G290" s="34" t="s">
        <v>17</v>
      </c>
      <c r="H290" s="34" t="s">
        <v>18</v>
      </c>
      <c r="I290" s="34" t="s">
        <v>19</v>
      </c>
      <c r="J290" s="33" t="s">
        <v>412</v>
      </c>
    </row>
    <row r="291" spans="1:10" s="29" customFormat="1" ht="31.5" x14ac:dyDescent="0.2">
      <c r="A291" s="30" t="s">
        <v>635</v>
      </c>
      <c r="B291" s="31"/>
      <c r="C291" s="32"/>
      <c r="D291" s="32">
        <v>2000000</v>
      </c>
      <c r="E291" s="32">
        <v>2500000</v>
      </c>
      <c r="F291" s="33"/>
      <c r="G291" s="34"/>
      <c r="H291" s="34"/>
      <c r="I291" s="34"/>
      <c r="J291" s="33"/>
    </row>
    <row r="292" spans="1:10" s="29" customFormat="1" ht="47.25" x14ac:dyDescent="0.2">
      <c r="A292" s="30" t="s">
        <v>675</v>
      </c>
      <c r="B292" s="31" t="s">
        <v>679</v>
      </c>
      <c r="C292" s="32" t="s">
        <v>23</v>
      </c>
      <c r="D292" s="32">
        <v>212800</v>
      </c>
      <c r="E292" s="32">
        <v>266000</v>
      </c>
      <c r="F292" s="33" t="s">
        <v>490</v>
      </c>
      <c r="G292" s="34" t="s">
        <v>17</v>
      </c>
      <c r="H292" s="34" t="s">
        <v>18</v>
      </c>
      <c r="I292" s="34" t="s">
        <v>76</v>
      </c>
      <c r="J292" s="33" t="s">
        <v>682</v>
      </c>
    </row>
    <row r="293" spans="1:10" s="29" customFormat="1" ht="47.25" x14ac:dyDescent="0.2">
      <c r="A293" s="30" t="s">
        <v>676</v>
      </c>
      <c r="B293" s="31" t="s">
        <v>680</v>
      </c>
      <c r="C293" s="32" t="s">
        <v>23</v>
      </c>
      <c r="D293" s="32">
        <v>329600</v>
      </c>
      <c r="E293" s="32">
        <v>412000</v>
      </c>
      <c r="F293" s="33" t="s">
        <v>490</v>
      </c>
      <c r="G293" s="34" t="s">
        <v>17</v>
      </c>
      <c r="H293" s="34" t="s">
        <v>18</v>
      </c>
      <c r="I293" s="34" t="s">
        <v>76</v>
      </c>
      <c r="J293" s="33" t="s">
        <v>682</v>
      </c>
    </row>
    <row r="294" spans="1:10" s="29" customFormat="1" ht="60" x14ac:dyDescent="0.2">
      <c r="A294" s="30" t="s">
        <v>677</v>
      </c>
      <c r="B294" s="31" t="s">
        <v>688</v>
      </c>
      <c r="C294" s="32" t="s">
        <v>322</v>
      </c>
      <c r="D294" s="32">
        <v>370000</v>
      </c>
      <c r="E294" s="32">
        <v>462500</v>
      </c>
      <c r="F294" s="33" t="s">
        <v>490</v>
      </c>
      <c r="G294" s="34" t="s">
        <v>17</v>
      </c>
      <c r="H294" s="34" t="s">
        <v>18</v>
      </c>
      <c r="I294" s="66" t="s">
        <v>76</v>
      </c>
      <c r="J294" s="65" t="s">
        <v>662</v>
      </c>
    </row>
    <row r="295" spans="1:10" s="29" customFormat="1" ht="31.5" x14ac:dyDescent="0.2">
      <c r="A295" s="30" t="s">
        <v>755</v>
      </c>
      <c r="B295" s="31"/>
      <c r="C295" s="32"/>
      <c r="D295" s="32"/>
      <c r="E295" s="32"/>
      <c r="F295" s="33"/>
      <c r="G295" s="34"/>
      <c r="H295" s="34"/>
      <c r="I295" s="34" t="s">
        <v>163</v>
      </c>
      <c r="J295" s="33" t="s">
        <v>774</v>
      </c>
    </row>
    <row r="296" spans="1:10" s="29" customFormat="1" ht="47.25" x14ac:dyDescent="0.2">
      <c r="A296" s="30" t="s">
        <v>678</v>
      </c>
      <c r="B296" s="31" t="s">
        <v>681</v>
      </c>
      <c r="C296" s="32" t="s">
        <v>728</v>
      </c>
      <c r="D296" s="32">
        <v>72000</v>
      </c>
      <c r="E296" s="32">
        <v>90000</v>
      </c>
      <c r="F296" s="33" t="s">
        <v>16</v>
      </c>
      <c r="G296" s="34" t="s">
        <v>17</v>
      </c>
      <c r="H296" s="34" t="s">
        <v>18</v>
      </c>
      <c r="I296" s="34" t="s">
        <v>76</v>
      </c>
      <c r="J296" s="33" t="s">
        <v>683</v>
      </c>
    </row>
    <row r="297" spans="1:10" s="29" customFormat="1" ht="47.25" x14ac:dyDescent="0.2">
      <c r="A297" s="30" t="s">
        <v>694</v>
      </c>
      <c r="B297" s="31" t="s">
        <v>696</v>
      </c>
      <c r="C297" s="32" t="s">
        <v>729</v>
      </c>
      <c r="D297" s="32">
        <v>42800</v>
      </c>
      <c r="E297" s="32">
        <v>53500</v>
      </c>
      <c r="F297" s="33" t="s">
        <v>16</v>
      </c>
      <c r="G297" s="34" t="s">
        <v>17</v>
      </c>
      <c r="H297" s="34" t="s">
        <v>18</v>
      </c>
      <c r="I297" s="34" t="s">
        <v>76</v>
      </c>
      <c r="J297" s="33" t="s">
        <v>698</v>
      </c>
    </row>
    <row r="298" spans="1:10" s="29" customFormat="1" ht="47.25" x14ac:dyDescent="0.2">
      <c r="A298" s="30" t="s">
        <v>695</v>
      </c>
      <c r="B298" s="31" t="s">
        <v>697</v>
      </c>
      <c r="C298" s="32" t="s">
        <v>730</v>
      </c>
      <c r="D298" s="32">
        <v>76110</v>
      </c>
      <c r="E298" s="32">
        <v>95137.5</v>
      </c>
      <c r="F298" s="33" t="s">
        <v>16</v>
      </c>
      <c r="G298" s="34" t="s">
        <v>17</v>
      </c>
      <c r="H298" s="34" t="s">
        <v>18</v>
      </c>
      <c r="I298" s="34" t="s">
        <v>76</v>
      </c>
      <c r="J298" s="33" t="s">
        <v>698</v>
      </c>
    </row>
    <row r="299" spans="1:10" s="29" customFormat="1" ht="47.25" customHeight="1" x14ac:dyDescent="0.2">
      <c r="A299" s="30" t="s">
        <v>713</v>
      </c>
      <c r="B299" s="31" t="s">
        <v>717</v>
      </c>
      <c r="C299" s="32" t="s">
        <v>513</v>
      </c>
      <c r="D299" s="64">
        <v>9056027</v>
      </c>
      <c r="E299" s="64">
        <v>11320033.75</v>
      </c>
      <c r="F299" s="33" t="s">
        <v>262</v>
      </c>
      <c r="G299" s="34" t="s">
        <v>25</v>
      </c>
      <c r="H299" s="34" t="s">
        <v>18</v>
      </c>
      <c r="I299" s="34" t="s">
        <v>163</v>
      </c>
      <c r="J299" s="33" t="s">
        <v>716</v>
      </c>
    </row>
    <row r="300" spans="1:10" s="29" customFormat="1" ht="35.25" customHeight="1" x14ac:dyDescent="0.2">
      <c r="A300" s="30" t="s">
        <v>755</v>
      </c>
      <c r="B300" s="31"/>
      <c r="C300" s="32"/>
      <c r="D300" s="32">
        <f>D302+D304+D306+D308+D309+D310</f>
        <v>7633210</v>
      </c>
      <c r="E300" s="32">
        <f>E302+E304+E306+E308+E309+E310</f>
        <v>9541512.5</v>
      </c>
      <c r="F300" s="33"/>
      <c r="G300" s="34"/>
      <c r="H300" s="34"/>
      <c r="I300" s="34"/>
      <c r="J300" s="33"/>
    </row>
    <row r="301" spans="1:10" s="29" customFormat="1" ht="30" x14ac:dyDescent="0.2">
      <c r="A301" s="30"/>
      <c r="B301" s="31" t="s">
        <v>719</v>
      </c>
      <c r="C301" s="32" t="s">
        <v>731</v>
      </c>
      <c r="D301" s="64">
        <v>1874250</v>
      </c>
      <c r="E301" s="64">
        <v>2342812.5</v>
      </c>
      <c r="F301" s="33"/>
      <c r="G301" s="34"/>
      <c r="H301" s="34"/>
      <c r="I301" s="34" t="s">
        <v>163</v>
      </c>
      <c r="J301" s="33" t="s">
        <v>715</v>
      </c>
    </row>
    <row r="302" spans="1:10" s="29" customFormat="1" ht="31.5" x14ac:dyDescent="0.2">
      <c r="A302" s="30" t="s">
        <v>755</v>
      </c>
      <c r="B302" s="31"/>
      <c r="C302" s="32"/>
      <c r="D302" s="32">
        <v>1554690</v>
      </c>
      <c r="E302" s="32">
        <v>1943362.5</v>
      </c>
      <c r="F302" s="33"/>
      <c r="G302" s="34"/>
      <c r="H302" s="34"/>
      <c r="I302" s="34"/>
      <c r="J302" s="33"/>
    </row>
    <row r="303" spans="1:10" s="29" customFormat="1" ht="39" customHeight="1" x14ac:dyDescent="0.2">
      <c r="A303" s="30"/>
      <c r="B303" s="31" t="s">
        <v>735</v>
      </c>
      <c r="C303" s="32" t="s">
        <v>513</v>
      </c>
      <c r="D303" s="64">
        <v>3400000</v>
      </c>
      <c r="E303" s="64">
        <v>4250000</v>
      </c>
      <c r="F303" s="33"/>
      <c r="G303" s="34"/>
      <c r="H303" s="34"/>
      <c r="I303" s="34" t="s">
        <v>163</v>
      </c>
      <c r="J303" s="33" t="s">
        <v>715</v>
      </c>
    </row>
    <row r="304" spans="1:10" s="29" customFormat="1" ht="31.5" x14ac:dyDescent="0.2">
      <c r="A304" s="30" t="s">
        <v>755</v>
      </c>
      <c r="B304" s="31"/>
      <c r="C304" s="32"/>
      <c r="D304" s="32">
        <v>3423950</v>
      </c>
      <c r="E304" s="32">
        <v>4279937.5</v>
      </c>
      <c r="F304" s="33"/>
      <c r="G304" s="34"/>
      <c r="H304" s="34"/>
      <c r="I304" s="34"/>
      <c r="J304" s="33"/>
    </row>
    <row r="305" spans="1:10" s="29" customFormat="1" ht="60" x14ac:dyDescent="0.2">
      <c r="A305" s="30"/>
      <c r="B305" s="31" t="s">
        <v>721</v>
      </c>
      <c r="C305" s="32" t="s">
        <v>732</v>
      </c>
      <c r="D305" s="64">
        <v>630000</v>
      </c>
      <c r="E305" s="64">
        <v>787500</v>
      </c>
      <c r="F305" s="33"/>
      <c r="G305" s="34"/>
      <c r="H305" s="34"/>
      <c r="I305" s="34" t="s">
        <v>163</v>
      </c>
      <c r="J305" s="33" t="s">
        <v>715</v>
      </c>
    </row>
    <row r="306" spans="1:10" s="29" customFormat="1" ht="31.5" x14ac:dyDescent="0.2">
      <c r="A306" s="30" t="s">
        <v>755</v>
      </c>
      <c r="B306" s="31"/>
      <c r="C306" s="32"/>
      <c r="D306" s="32">
        <v>600000</v>
      </c>
      <c r="E306" s="32">
        <v>750000</v>
      </c>
      <c r="F306" s="33"/>
      <c r="G306" s="34"/>
      <c r="H306" s="34"/>
      <c r="I306" s="34"/>
      <c r="J306" s="33"/>
    </row>
    <row r="307" spans="1:10" s="29" customFormat="1" ht="30" x14ac:dyDescent="0.2">
      <c r="A307" s="30"/>
      <c r="B307" s="31" t="s">
        <v>718</v>
      </c>
      <c r="C307" s="32" t="s">
        <v>733</v>
      </c>
      <c r="D307" s="64">
        <v>3000000</v>
      </c>
      <c r="E307" s="64">
        <v>3750000</v>
      </c>
      <c r="F307" s="33"/>
      <c r="G307" s="34"/>
      <c r="H307" s="34"/>
      <c r="I307" s="34" t="s">
        <v>465</v>
      </c>
      <c r="J307" s="33" t="s">
        <v>714</v>
      </c>
    </row>
    <row r="308" spans="1:10" s="29" customFormat="1" ht="31.5" x14ac:dyDescent="0.2">
      <c r="A308" s="30" t="s">
        <v>755</v>
      </c>
      <c r="B308" s="31"/>
      <c r="C308" s="32"/>
      <c r="D308" s="32">
        <v>1749999</v>
      </c>
      <c r="E308" s="32">
        <v>2187498.75</v>
      </c>
      <c r="F308" s="33"/>
      <c r="G308" s="34"/>
      <c r="H308" s="34"/>
      <c r="I308" s="34"/>
      <c r="J308" s="33"/>
    </row>
    <row r="309" spans="1:10" s="29" customFormat="1" ht="30" x14ac:dyDescent="0.2">
      <c r="A309" s="67"/>
      <c r="B309" s="68" t="s">
        <v>720</v>
      </c>
      <c r="C309" s="69" t="s">
        <v>734</v>
      </c>
      <c r="D309" s="69">
        <v>151777</v>
      </c>
      <c r="E309" s="69">
        <v>189721.25</v>
      </c>
      <c r="F309" s="70"/>
      <c r="G309" s="71"/>
      <c r="H309" s="71"/>
      <c r="I309" s="71" t="s">
        <v>163</v>
      </c>
      <c r="J309" s="70" t="s">
        <v>715</v>
      </c>
    </row>
    <row r="310" spans="1:10" s="29" customFormat="1" ht="31.5" x14ac:dyDescent="0.2">
      <c r="A310" s="77" t="s">
        <v>755</v>
      </c>
      <c r="B310" s="78" t="s">
        <v>753</v>
      </c>
      <c r="C310" s="79" t="s">
        <v>754</v>
      </c>
      <c r="D310" s="79">
        <v>152794</v>
      </c>
      <c r="E310" s="79">
        <v>190992.5</v>
      </c>
      <c r="F310" s="80"/>
      <c r="G310" s="80"/>
      <c r="H310" s="80"/>
      <c r="I310" s="80" t="s">
        <v>465</v>
      </c>
      <c r="J310" s="80" t="s">
        <v>714</v>
      </c>
    </row>
    <row r="311" spans="1:10" s="29" customFormat="1" ht="75" x14ac:dyDescent="0.2">
      <c r="A311" s="77" t="s">
        <v>799</v>
      </c>
      <c r="B311" s="78" t="s">
        <v>775</v>
      </c>
      <c r="C311" s="79" t="s">
        <v>776</v>
      </c>
      <c r="D311" s="79">
        <v>24000</v>
      </c>
      <c r="E311" s="79">
        <v>30000</v>
      </c>
      <c r="F311" s="33" t="s">
        <v>16</v>
      </c>
      <c r="G311" s="80" t="s">
        <v>17</v>
      </c>
      <c r="H311" s="34" t="s">
        <v>18</v>
      </c>
      <c r="I311" s="80" t="s">
        <v>147</v>
      </c>
      <c r="J311" s="80" t="s">
        <v>777</v>
      </c>
    </row>
    <row r="312" spans="1:10" s="29" customFormat="1" ht="47.25" x14ac:dyDescent="0.2">
      <c r="A312" s="77" t="s">
        <v>831</v>
      </c>
      <c r="B312" s="78" t="s">
        <v>832</v>
      </c>
      <c r="C312" s="79" t="s">
        <v>520</v>
      </c>
      <c r="D312" s="79">
        <v>18500</v>
      </c>
      <c r="E312" s="79">
        <v>23125</v>
      </c>
      <c r="F312" s="33" t="s">
        <v>16</v>
      </c>
      <c r="G312" s="80" t="s">
        <v>17</v>
      </c>
      <c r="H312" s="34" t="s">
        <v>18</v>
      </c>
      <c r="I312" s="88" t="s">
        <v>465</v>
      </c>
      <c r="J312" s="88" t="s">
        <v>833</v>
      </c>
    </row>
    <row r="313" spans="1:10" s="87" customFormat="1" ht="36.75" customHeight="1" x14ac:dyDescent="0.2">
      <c r="A313" s="82" t="s">
        <v>949</v>
      </c>
      <c r="B313" s="83"/>
      <c r="C313" s="84"/>
      <c r="D313" s="84"/>
      <c r="E313" s="84"/>
      <c r="F313" s="85"/>
      <c r="G313" s="86"/>
      <c r="H313" s="86"/>
      <c r="I313" s="86" t="s">
        <v>76</v>
      </c>
      <c r="J313" s="85" t="s">
        <v>1013</v>
      </c>
    </row>
    <row r="314" spans="1:10" s="87" customFormat="1" ht="47.25" x14ac:dyDescent="0.2">
      <c r="A314" s="82" t="s">
        <v>969</v>
      </c>
      <c r="B314" s="83" t="s">
        <v>973</v>
      </c>
      <c r="C314" s="84" t="s">
        <v>308</v>
      </c>
      <c r="D314" s="84">
        <v>24000</v>
      </c>
      <c r="E314" s="84">
        <v>30000</v>
      </c>
      <c r="F314" s="85" t="s">
        <v>16</v>
      </c>
      <c r="G314" s="86" t="s">
        <v>17</v>
      </c>
      <c r="H314" s="86" t="s">
        <v>18</v>
      </c>
      <c r="I314" s="86" t="s">
        <v>19</v>
      </c>
      <c r="J314" s="85" t="s">
        <v>971</v>
      </c>
    </row>
    <row r="315" spans="1:10" s="87" customFormat="1" ht="63.75" customHeight="1" x14ac:dyDescent="0.2">
      <c r="A315" s="82" t="s">
        <v>970</v>
      </c>
      <c r="B315" s="83" t="s">
        <v>974</v>
      </c>
      <c r="C315" s="84" t="s">
        <v>734</v>
      </c>
      <c r="D315" s="84">
        <v>151777</v>
      </c>
      <c r="E315" s="84">
        <v>189721.25</v>
      </c>
      <c r="F315" s="85" t="s">
        <v>16</v>
      </c>
      <c r="G315" s="86" t="s">
        <v>17</v>
      </c>
      <c r="H315" s="86" t="s">
        <v>18</v>
      </c>
      <c r="I315" s="86" t="s">
        <v>39</v>
      </c>
      <c r="J315" s="85" t="s">
        <v>972</v>
      </c>
    </row>
    <row r="316" spans="1:10" s="87" customFormat="1" ht="52.5" customHeight="1" x14ac:dyDescent="0.2">
      <c r="A316" s="82" t="s">
        <v>1010</v>
      </c>
      <c r="B316" s="83" t="s">
        <v>1011</v>
      </c>
      <c r="C316" s="84" t="s">
        <v>371</v>
      </c>
      <c r="D316" s="84">
        <v>30000</v>
      </c>
      <c r="E316" s="84">
        <v>37500</v>
      </c>
      <c r="F316" s="85" t="s">
        <v>16</v>
      </c>
      <c r="G316" s="86" t="s">
        <v>17</v>
      </c>
      <c r="H316" s="86" t="s">
        <v>18</v>
      </c>
      <c r="I316" s="86" t="s">
        <v>39</v>
      </c>
      <c r="J316" s="85" t="s">
        <v>1012</v>
      </c>
    </row>
    <row r="317" spans="1:10" s="29" customFormat="1" ht="24" customHeight="1" x14ac:dyDescent="0.2">
      <c r="A317" s="72" t="s">
        <v>413</v>
      </c>
      <c r="B317" s="73"/>
      <c r="C317" s="74"/>
      <c r="D317" s="75">
        <f>SUM(D280:D289,D291:D298,D300,D311:D316)</f>
        <v>16917317</v>
      </c>
      <c r="E317" s="75">
        <f>SUM(E280:E289,E291:E298,E300,E311:E316)</f>
        <v>21146646.25</v>
      </c>
      <c r="F317" s="74"/>
      <c r="G317" s="74"/>
      <c r="H317" s="74"/>
      <c r="I317" s="74"/>
      <c r="J317" s="76"/>
    </row>
    <row r="318" spans="1:10" s="29" customFormat="1" ht="15" customHeight="1" x14ac:dyDescent="0.2">
      <c r="A318" s="36"/>
      <c r="B318" s="37"/>
      <c r="C318" s="38"/>
      <c r="D318" s="39"/>
      <c r="E318" s="39"/>
      <c r="F318" s="38"/>
      <c r="G318" s="38"/>
      <c r="H318" s="38"/>
      <c r="I318" s="38"/>
      <c r="J318" s="40"/>
    </row>
    <row r="319" spans="1:10" s="29" customFormat="1" ht="24" customHeight="1" x14ac:dyDescent="0.2">
      <c r="A319" s="19" t="s">
        <v>414</v>
      </c>
      <c r="B319" s="20"/>
      <c r="C319" s="21"/>
      <c r="D319" s="42">
        <f>D317</f>
        <v>16917317</v>
      </c>
      <c r="E319" s="42">
        <f>E317</f>
        <v>21146646.25</v>
      </c>
      <c r="F319" s="21"/>
      <c r="G319" s="21"/>
      <c r="H319" s="21"/>
      <c r="I319" s="21"/>
      <c r="J319" s="23"/>
    </row>
    <row r="320" spans="1:10" s="29" customFormat="1" x14ac:dyDescent="0.2">
      <c r="A320" s="36"/>
      <c r="B320" s="37"/>
      <c r="C320" s="38"/>
      <c r="D320" s="39"/>
      <c r="E320" s="39"/>
      <c r="F320" s="38"/>
      <c r="G320" s="38"/>
      <c r="H320" s="38"/>
      <c r="I320" s="38"/>
      <c r="J320" s="40"/>
    </row>
    <row r="321" spans="1:10" s="29" customFormat="1" ht="24" customHeight="1" x14ac:dyDescent="0.2">
      <c r="A321" s="19" t="s">
        <v>415</v>
      </c>
      <c r="B321" s="49"/>
      <c r="C321" s="50"/>
      <c r="D321" s="51"/>
      <c r="E321" s="51"/>
      <c r="F321" s="52"/>
      <c r="G321" s="52"/>
      <c r="H321" s="52"/>
      <c r="I321" s="52"/>
      <c r="J321" s="53"/>
    </row>
    <row r="322" spans="1:10" s="29" customFormat="1" ht="30" customHeight="1" x14ac:dyDescent="0.2">
      <c r="A322" s="30" t="s">
        <v>416</v>
      </c>
      <c r="B322" s="31" t="s">
        <v>417</v>
      </c>
      <c r="C322" s="32" t="s">
        <v>418</v>
      </c>
      <c r="D322" s="32">
        <v>28800</v>
      </c>
      <c r="E322" s="32">
        <v>36000</v>
      </c>
      <c r="F322" s="33" t="s">
        <v>16</v>
      </c>
      <c r="G322" s="34" t="s">
        <v>17</v>
      </c>
      <c r="H322" s="34" t="s">
        <v>18</v>
      </c>
      <c r="I322" s="34" t="s">
        <v>76</v>
      </c>
      <c r="J322" s="33" t="s">
        <v>419</v>
      </c>
    </row>
    <row r="323" spans="1:10" s="29" customFormat="1" ht="24" customHeight="1" x14ac:dyDescent="0.2">
      <c r="A323" s="19" t="s">
        <v>420</v>
      </c>
      <c r="B323" s="49"/>
      <c r="C323" s="50"/>
      <c r="D323" s="42">
        <f>SUM(D322)</f>
        <v>28800</v>
      </c>
      <c r="E323" s="42">
        <f>SUM(E322)</f>
        <v>36000</v>
      </c>
      <c r="F323" s="52"/>
      <c r="G323" s="52"/>
      <c r="H323" s="52"/>
      <c r="I323" s="52"/>
      <c r="J323" s="53"/>
    </row>
    <row r="324" spans="1:10" s="29" customFormat="1" x14ac:dyDescent="0.2">
      <c r="A324" s="36"/>
      <c r="B324" s="37"/>
      <c r="C324" s="38"/>
      <c r="D324" s="39"/>
      <c r="E324" s="39"/>
      <c r="F324" s="38"/>
      <c r="G324" s="38"/>
      <c r="H324" s="38"/>
      <c r="I324" s="38"/>
      <c r="J324" s="40"/>
    </row>
    <row r="325" spans="1:10" s="29" customFormat="1" ht="24" customHeight="1" x14ac:dyDescent="0.2">
      <c r="A325" s="19" t="s">
        <v>421</v>
      </c>
      <c r="B325" s="20"/>
      <c r="C325" s="21"/>
      <c r="D325" s="42"/>
      <c r="E325" s="42"/>
      <c r="F325" s="21"/>
      <c r="G325" s="21"/>
      <c r="H325" s="21"/>
      <c r="I325" s="21"/>
      <c r="J325" s="23"/>
    </row>
    <row r="326" spans="1:10" s="29" customFormat="1" ht="30" customHeight="1" x14ac:dyDescent="0.2">
      <c r="A326" s="30" t="s">
        <v>422</v>
      </c>
      <c r="B326" s="31" t="s">
        <v>423</v>
      </c>
      <c r="C326" s="32" t="s">
        <v>424</v>
      </c>
      <c r="D326" s="32">
        <f>SUM(D327:D328)</f>
        <v>6800000</v>
      </c>
      <c r="E326" s="32">
        <f>SUM(E327:E328)</f>
        <v>6800000</v>
      </c>
      <c r="F326" s="33" t="s">
        <v>425</v>
      </c>
      <c r="G326" s="34" t="s">
        <v>25</v>
      </c>
      <c r="H326" s="34" t="s">
        <v>426</v>
      </c>
      <c r="I326" s="34" t="s">
        <v>19</v>
      </c>
      <c r="J326" s="33" t="s">
        <v>427</v>
      </c>
    </row>
    <row r="327" spans="1:10" s="29" customFormat="1" ht="30" customHeight="1" x14ac:dyDescent="0.2">
      <c r="A327" s="30"/>
      <c r="B327" s="31" t="s">
        <v>428</v>
      </c>
      <c r="C327" s="32"/>
      <c r="D327" s="32">
        <v>6000000</v>
      </c>
      <c r="E327" s="32">
        <v>6000000</v>
      </c>
      <c r="F327" s="33"/>
      <c r="G327" s="34"/>
      <c r="H327" s="34"/>
      <c r="I327" s="34"/>
      <c r="J327" s="33"/>
    </row>
    <row r="328" spans="1:10" s="29" customFormat="1" ht="30" customHeight="1" x14ac:dyDescent="0.2">
      <c r="A328" s="30"/>
      <c r="B328" s="31" t="s">
        <v>429</v>
      </c>
      <c r="C328" s="32"/>
      <c r="D328" s="32">
        <v>800000</v>
      </c>
      <c r="E328" s="32">
        <v>800000</v>
      </c>
      <c r="F328" s="33"/>
      <c r="G328" s="34"/>
      <c r="H328" s="34"/>
      <c r="I328" s="34"/>
      <c r="J328" s="33"/>
    </row>
    <row r="329" spans="1:10" s="29" customFormat="1" ht="30" customHeight="1" x14ac:dyDescent="0.2">
      <c r="A329" s="30" t="s">
        <v>430</v>
      </c>
      <c r="B329" s="31" t="s">
        <v>431</v>
      </c>
      <c r="C329" s="32" t="s">
        <v>432</v>
      </c>
      <c r="D329" s="32">
        <v>50000</v>
      </c>
      <c r="E329" s="32">
        <v>50000</v>
      </c>
      <c r="F329" s="33" t="s">
        <v>16</v>
      </c>
      <c r="G329" s="34" t="s">
        <v>17</v>
      </c>
      <c r="H329" s="34" t="s">
        <v>18</v>
      </c>
      <c r="I329" s="34" t="s">
        <v>39</v>
      </c>
      <c r="J329" s="33" t="s">
        <v>214</v>
      </c>
    </row>
    <row r="330" spans="1:10" s="29" customFormat="1" ht="60" customHeight="1" x14ac:dyDescent="0.2">
      <c r="A330" s="30" t="s">
        <v>433</v>
      </c>
      <c r="B330" s="31" t="s">
        <v>434</v>
      </c>
      <c r="C330" s="32" t="s">
        <v>435</v>
      </c>
      <c r="D330" s="32">
        <v>160000</v>
      </c>
      <c r="E330" s="32">
        <v>160000</v>
      </c>
      <c r="F330" s="33" t="s">
        <v>16</v>
      </c>
      <c r="G330" s="34" t="s">
        <v>17</v>
      </c>
      <c r="H330" s="34" t="s">
        <v>18</v>
      </c>
      <c r="I330" s="34" t="s">
        <v>39</v>
      </c>
      <c r="J330" s="33" t="s">
        <v>214</v>
      </c>
    </row>
    <row r="331" spans="1:10" s="29" customFormat="1" ht="45" customHeight="1" x14ac:dyDescent="0.2">
      <c r="A331" s="30" t="s">
        <v>436</v>
      </c>
      <c r="B331" s="31" t="s">
        <v>437</v>
      </c>
      <c r="C331" s="32" t="s">
        <v>438</v>
      </c>
      <c r="D331" s="32">
        <v>30000</v>
      </c>
      <c r="E331" s="32">
        <v>30000</v>
      </c>
      <c r="F331" s="33" t="s">
        <v>16</v>
      </c>
      <c r="G331" s="34" t="s">
        <v>17</v>
      </c>
      <c r="H331" s="34" t="s">
        <v>18</v>
      </c>
      <c r="I331" s="34" t="s">
        <v>39</v>
      </c>
      <c r="J331" s="33" t="s">
        <v>214</v>
      </c>
    </row>
    <row r="332" spans="1:10" s="29" customFormat="1" ht="24" customHeight="1" x14ac:dyDescent="0.2">
      <c r="A332" s="19" t="s">
        <v>439</v>
      </c>
      <c r="B332" s="20"/>
      <c r="C332" s="21"/>
      <c r="D332" s="42">
        <f>D326+D329+D330+D331</f>
        <v>7040000</v>
      </c>
      <c r="E332" s="42">
        <f>E326+E329+E330+E331</f>
        <v>7040000</v>
      </c>
      <c r="F332" s="21"/>
      <c r="G332" s="21"/>
      <c r="H332" s="21"/>
      <c r="I332" s="21"/>
      <c r="J332" s="23"/>
    </row>
    <row r="333" spans="1:10" s="29" customFormat="1" ht="15.75" customHeight="1" x14ac:dyDescent="0.2">
      <c r="A333" s="36"/>
      <c r="B333" s="37"/>
      <c r="C333" s="38"/>
      <c r="D333" s="39"/>
      <c r="E333" s="39"/>
      <c r="F333" s="38"/>
      <c r="G333" s="38"/>
      <c r="H333" s="38"/>
      <c r="I333" s="38"/>
      <c r="J333" s="40"/>
    </row>
    <row r="334" spans="1:10" s="29" customFormat="1" ht="24" customHeight="1" x14ac:dyDescent="0.2">
      <c r="A334" s="19" t="s">
        <v>440</v>
      </c>
      <c r="B334" s="20"/>
      <c r="C334" s="21"/>
      <c r="D334" s="42"/>
      <c r="E334" s="42"/>
      <c r="F334" s="21"/>
      <c r="G334" s="21"/>
      <c r="H334" s="21"/>
      <c r="I334" s="21"/>
      <c r="J334" s="23"/>
    </row>
    <row r="335" spans="1:10" s="29" customFormat="1" ht="30" customHeight="1" x14ac:dyDescent="0.2">
      <c r="A335" s="30" t="s">
        <v>441</v>
      </c>
      <c r="B335" s="31" t="s">
        <v>442</v>
      </c>
      <c r="C335" s="32" t="s">
        <v>283</v>
      </c>
      <c r="D335" s="32">
        <v>83600</v>
      </c>
      <c r="E335" s="32">
        <v>104500</v>
      </c>
      <c r="F335" s="33" t="s">
        <v>16</v>
      </c>
      <c r="G335" s="34" t="s">
        <v>17</v>
      </c>
      <c r="H335" s="34" t="s">
        <v>18</v>
      </c>
      <c r="I335" s="34" t="s">
        <v>19</v>
      </c>
      <c r="J335" s="33" t="s">
        <v>443</v>
      </c>
    </row>
    <row r="336" spans="1:10" s="29" customFormat="1" ht="30" customHeight="1" x14ac:dyDescent="0.2">
      <c r="A336" s="30" t="s">
        <v>444</v>
      </c>
      <c r="B336" s="63" t="s">
        <v>445</v>
      </c>
      <c r="C336" s="32" t="s">
        <v>446</v>
      </c>
      <c r="D336" s="64">
        <v>120000</v>
      </c>
      <c r="E336" s="64">
        <v>150000</v>
      </c>
      <c r="F336" s="33" t="s">
        <v>16</v>
      </c>
      <c r="G336" s="34" t="s">
        <v>17</v>
      </c>
      <c r="H336" s="34" t="s">
        <v>18</v>
      </c>
      <c r="I336" s="66" t="s">
        <v>19</v>
      </c>
      <c r="J336" s="65" t="s">
        <v>100</v>
      </c>
    </row>
    <row r="337" spans="1:10" s="29" customFormat="1" ht="31.5" x14ac:dyDescent="0.2">
      <c r="A337" s="30" t="s">
        <v>635</v>
      </c>
      <c r="B337" s="31" t="s">
        <v>684</v>
      </c>
      <c r="C337" s="32"/>
      <c r="D337" s="32">
        <v>76000</v>
      </c>
      <c r="E337" s="32">
        <v>95000</v>
      </c>
      <c r="F337" s="33"/>
      <c r="G337" s="34"/>
      <c r="H337" s="34"/>
      <c r="I337" s="34" t="s">
        <v>76</v>
      </c>
      <c r="J337" s="33" t="s">
        <v>685</v>
      </c>
    </row>
    <row r="338" spans="1:10" s="29" customFormat="1" ht="30" customHeight="1" x14ac:dyDescent="0.2">
      <c r="A338" s="30" t="s">
        <v>447</v>
      </c>
      <c r="B338" s="31" t="s">
        <v>448</v>
      </c>
      <c r="C338" s="32" t="s">
        <v>449</v>
      </c>
      <c r="D338" s="64">
        <v>40000</v>
      </c>
      <c r="E338" s="64">
        <v>50000</v>
      </c>
      <c r="F338" s="33" t="s">
        <v>16</v>
      </c>
      <c r="G338" s="34" t="s">
        <v>17</v>
      </c>
      <c r="H338" s="34" t="s">
        <v>18</v>
      </c>
      <c r="I338" s="34" t="s">
        <v>132</v>
      </c>
      <c r="J338" s="33" t="s">
        <v>187</v>
      </c>
    </row>
    <row r="339" spans="1:10" s="29" customFormat="1" ht="31.5" x14ac:dyDescent="0.2">
      <c r="A339" s="30" t="s">
        <v>635</v>
      </c>
      <c r="B339" s="31"/>
      <c r="C339" s="32"/>
      <c r="D339" s="32">
        <v>48000</v>
      </c>
      <c r="E339" s="32">
        <v>60000</v>
      </c>
      <c r="F339" s="33"/>
      <c r="G339" s="34"/>
      <c r="H339" s="34"/>
      <c r="I339" s="34"/>
      <c r="J339" s="33"/>
    </row>
    <row r="340" spans="1:10" s="29" customFormat="1" ht="30" customHeight="1" x14ac:dyDescent="0.2">
      <c r="A340" s="30" t="s">
        <v>450</v>
      </c>
      <c r="B340" s="31" t="s">
        <v>451</v>
      </c>
      <c r="C340" s="32" t="s">
        <v>449</v>
      </c>
      <c r="D340" s="64">
        <v>48000</v>
      </c>
      <c r="E340" s="64">
        <v>60000</v>
      </c>
      <c r="F340" s="33" t="s">
        <v>16</v>
      </c>
      <c r="G340" s="34" t="s">
        <v>17</v>
      </c>
      <c r="H340" s="34" t="s">
        <v>18</v>
      </c>
      <c r="I340" s="34" t="s">
        <v>132</v>
      </c>
      <c r="J340" s="33" t="s">
        <v>187</v>
      </c>
    </row>
    <row r="341" spans="1:10" s="29" customFormat="1" ht="31.5" x14ac:dyDescent="0.2">
      <c r="A341" s="30" t="s">
        <v>635</v>
      </c>
      <c r="B341" s="31"/>
      <c r="C341" s="32"/>
      <c r="D341" s="32">
        <v>40000</v>
      </c>
      <c r="E341" s="32">
        <v>50000</v>
      </c>
      <c r="F341" s="33"/>
      <c r="G341" s="34"/>
      <c r="H341" s="34"/>
      <c r="I341" s="34"/>
      <c r="J341" s="33"/>
    </row>
    <row r="342" spans="1:10" s="29" customFormat="1" ht="30" customHeight="1" x14ac:dyDescent="0.2">
      <c r="A342" s="30" t="s">
        <v>452</v>
      </c>
      <c r="B342" s="31" t="s">
        <v>453</v>
      </c>
      <c r="C342" s="32" t="s">
        <v>454</v>
      </c>
      <c r="D342" s="64">
        <v>48000</v>
      </c>
      <c r="E342" s="64">
        <v>60000</v>
      </c>
      <c r="F342" s="33" t="s">
        <v>16</v>
      </c>
      <c r="G342" s="34" t="s">
        <v>17</v>
      </c>
      <c r="H342" s="34" t="s">
        <v>18</v>
      </c>
      <c r="I342" s="66" t="s">
        <v>132</v>
      </c>
      <c r="J342" s="65" t="s">
        <v>187</v>
      </c>
    </row>
    <row r="343" spans="1:10" s="29" customFormat="1" ht="31.5" x14ac:dyDescent="0.2">
      <c r="A343" s="30" t="s">
        <v>755</v>
      </c>
      <c r="B343" s="31"/>
      <c r="C343" s="32"/>
      <c r="D343" s="64">
        <v>40000</v>
      </c>
      <c r="E343" s="64">
        <v>50000</v>
      </c>
      <c r="F343" s="33"/>
      <c r="G343" s="34"/>
      <c r="H343" s="34"/>
      <c r="I343" s="66" t="s">
        <v>465</v>
      </c>
      <c r="J343" s="65" t="s">
        <v>834</v>
      </c>
    </row>
    <row r="344" spans="1:10" s="29" customFormat="1" ht="30" customHeight="1" x14ac:dyDescent="0.2">
      <c r="A344" s="30" t="s">
        <v>864</v>
      </c>
      <c r="B344" s="31"/>
      <c r="C344" s="32"/>
      <c r="D344" s="32">
        <v>48000</v>
      </c>
      <c r="E344" s="32">
        <v>60000</v>
      </c>
      <c r="F344" s="33"/>
      <c r="G344" s="34"/>
      <c r="H344" s="34"/>
      <c r="I344" s="34" t="s">
        <v>166</v>
      </c>
      <c r="J344" s="33" t="s">
        <v>840</v>
      </c>
    </row>
    <row r="345" spans="1:10" s="29" customFormat="1" ht="30" customHeight="1" x14ac:dyDescent="0.2">
      <c r="A345" s="30" t="s">
        <v>455</v>
      </c>
      <c r="B345" s="31" t="s">
        <v>456</v>
      </c>
      <c r="C345" s="32" t="s">
        <v>457</v>
      </c>
      <c r="D345" s="64">
        <v>120000</v>
      </c>
      <c r="E345" s="64">
        <v>150000</v>
      </c>
      <c r="F345" s="33" t="s">
        <v>16</v>
      </c>
      <c r="G345" s="34" t="s">
        <v>17</v>
      </c>
      <c r="H345" s="34" t="s">
        <v>18</v>
      </c>
      <c r="I345" s="34" t="s">
        <v>76</v>
      </c>
      <c r="J345" s="33" t="s">
        <v>136</v>
      </c>
    </row>
    <row r="346" spans="1:10" s="29" customFormat="1" ht="31.5" x14ac:dyDescent="0.2">
      <c r="A346" s="30" t="s">
        <v>635</v>
      </c>
      <c r="B346" s="31"/>
      <c r="C346" s="32"/>
      <c r="D346" s="32">
        <v>128000</v>
      </c>
      <c r="E346" s="32">
        <v>160000</v>
      </c>
      <c r="F346" s="33"/>
      <c r="G346" s="34"/>
      <c r="H346" s="34"/>
      <c r="I346" s="34"/>
      <c r="J346" s="33"/>
    </row>
    <row r="347" spans="1:10" s="29" customFormat="1" ht="90" customHeight="1" x14ac:dyDescent="0.2">
      <c r="A347" s="30" t="s">
        <v>458</v>
      </c>
      <c r="B347" s="63" t="s">
        <v>459</v>
      </c>
      <c r="C347" s="32" t="s">
        <v>460</v>
      </c>
      <c r="D347" s="64">
        <v>1840000</v>
      </c>
      <c r="E347" s="64">
        <v>2300000</v>
      </c>
      <c r="F347" s="33" t="s">
        <v>425</v>
      </c>
      <c r="G347" s="34" t="s">
        <v>17</v>
      </c>
      <c r="H347" s="34" t="s">
        <v>426</v>
      </c>
      <c r="I347" s="66" t="s">
        <v>163</v>
      </c>
      <c r="J347" s="33" t="s">
        <v>461</v>
      </c>
    </row>
    <row r="348" spans="1:10" s="29" customFormat="1" ht="96.75" customHeight="1" x14ac:dyDescent="0.2">
      <c r="A348" s="30" t="s">
        <v>864</v>
      </c>
      <c r="B348" s="31" t="s">
        <v>872</v>
      </c>
      <c r="C348" s="32"/>
      <c r="D348" s="32">
        <v>1760800</v>
      </c>
      <c r="E348" s="32">
        <v>2201000</v>
      </c>
      <c r="F348" s="33"/>
      <c r="G348" s="34"/>
      <c r="H348" s="34"/>
      <c r="I348" s="34" t="s">
        <v>170</v>
      </c>
      <c r="J348" s="33"/>
    </row>
    <row r="349" spans="1:10" s="29" customFormat="1" ht="45" customHeight="1" x14ac:dyDescent="0.2">
      <c r="A349" s="30" t="s">
        <v>462</v>
      </c>
      <c r="B349" s="31" t="s">
        <v>463</v>
      </c>
      <c r="C349" s="32" t="s">
        <v>464</v>
      </c>
      <c r="D349" s="64">
        <v>397800</v>
      </c>
      <c r="E349" s="64">
        <v>497250</v>
      </c>
      <c r="F349" s="33" t="s">
        <v>24</v>
      </c>
      <c r="G349" s="34" t="s">
        <v>25</v>
      </c>
      <c r="H349" s="34" t="s">
        <v>18</v>
      </c>
      <c r="I349" s="66" t="s">
        <v>465</v>
      </c>
      <c r="J349" s="33" t="s">
        <v>461</v>
      </c>
    </row>
    <row r="350" spans="1:10" s="87" customFormat="1" ht="31.5" x14ac:dyDescent="0.2">
      <c r="A350" s="82" t="s">
        <v>949</v>
      </c>
      <c r="B350" s="83"/>
      <c r="C350" s="84"/>
      <c r="D350" s="84">
        <v>410200</v>
      </c>
      <c r="E350" s="84">
        <v>512750</v>
      </c>
      <c r="F350" s="85"/>
      <c r="G350" s="86"/>
      <c r="H350" s="86"/>
      <c r="I350" s="86" t="s">
        <v>26</v>
      </c>
      <c r="J350" s="85"/>
    </row>
    <row r="351" spans="1:10" s="29" customFormat="1" ht="45" customHeight="1" x14ac:dyDescent="0.2">
      <c r="A351" s="30"/>
      <c r="B351" s="31" t="s">
        <v>466</v>
      </c>
      <c r="C351" s="32"/>
      <c r="D351" s="64">
        <v>288000</v>
      </c>
      <c r="E351" s="64">
        <v>360000</v>
      </c>
      <c r="F351" s="33"/>
      <c r="G351" s="34"/>
      <c r="H351" s="34"/>
      <c r="I351" s="34"/>
      <c r="J351" s="33"/>
    </row>
    <row r="352" spans="1:10" s="29" customFormat="1" ht="27" customHeight="1" x14ac:dyDescent="0.2">
      <c r="A352" s="30"/>
      <c r="B352" s="31"/>
      <c r="C352" s="32"/>
      <c r="D352" s="84">
        <v>346200</v>
      </c>
      <c r="E352" s="84">
        <v>432750</v>
      </c>
      <c r="F352" s="33"/>
      <c r="G352" s="34"/>
      <c r="H352" s="34"/>
      <c r="I352" s="34"/>
      <c r="J352" s="33"/>
    </row>
    <row r="353" spans="1:10" s="29" customFormat="1" ht="30" customHeight="1" x14ac:dyDescent="0.2">
      <c r="A353" s="30"/>
      <c r="B353" s="31" t="s">
        <v>467</v>
      </c>
      <c r="C353" s="32"/>
      <c r="D353" s="32">
        <v>64000</v>
      </c>
      <c r="E353" s="32">
        <v>80000</v>
      </c>
      <c r="F353" s="33"/>
      <c r="G353" s="34"/>
      <c r="H353" s="34"/>
      <c r="I353" s="34"/>
      <c r="J353" s="33"/>
    </row>
    <row r="354" spans="1:10" s="29" customFormat="1" ht="30" customHeight="1" x14ac:dyDescent="0.2">
      <c r="A354" s="30" t="s">
        <v>468</v>
      </c>
      <c r="B354" s="31" t="s">
        <v>469</v>
      </c>
      <c r="C354" s="32" t="s">
        <v>470</v>
      </c>
      <c r="D354" s="64">
        <v>3520000</v>
      </c>
      <c r="E354" s="64">
        <v>4400000</v>
      </c>
      <c r="F354" s="65" t="s">
        <v>471</v>
      </c>
      <c r="G354" s="34" t="s">
        <v>17</v>
      </c>
      <c r="H354" s="65" t="s">
        <v>426</v>
      </c>
      <c r="I354" s="66" t="s">
        <v>465</v>
      </c>
      <c r="J354" s="65" t="s">
        <v>472</v>
      </c>
    </row>
    <row r="355" spans="1:10" s="87" customFormat="1" ht="30" customHeight="1" x14ac:dyDescent="0.2">
      <c r="A355" s="82" t="s">
        <v>949</v>
      </c>
      <c r="B355" s="83"/>
      <c r="C355" s="84"/>
      <c r="D355" s="84">
        <v>1080000</v>
      </c>
      <c r="E355" s="84">
        <v>1350000</v>
      </c>
      <c r="F355" s="85" t="s">
        <v>975</v>
      </c>
      <c r="G355" s="86"/>
      <c r="H355" s="86" t="s">
        <v>18</v>
      </c>
      <c r="I355" s="86" t="s">
        <v>39</v>
      </c>
      <c r="J355" s="85" t="s">
        <v>214</v>
      </c>
    </row>
    <row r="356" spans="1:10" s="29" customFormat="1" ht="30" customHeight="1" x14ac:dyDescent="0.2">
      <c r="A356" s="30" t="s">
        <v>473</v>
      </c>
      <c r="B356" s="31" t="s">
        <v>474</v>
      </c>
      <c r="C356" s="32" t="s">
        <v>988</v>
      </c>
      <c r="D356" s="32">
        <v>100000</v>
      </c>
      <c r="E356" s="32">
        <v>125000</v>
      </c>
      <c r="F356" s="33" t="s">
        <v>16</v>
      </c>
      <c r="G356" s="34" t="s">
        <v>17</v>
      </c>
      <c r="H356" s="34" t="s">
        <v>18</v>
      </c>
      <c r="I356" s="34" t="s">
        <v>39</v>
      </c>
      <c r="J356" s="33" t="s">
        <v>214</v>
      </c>
    </row>
    <row r="357" spans="1:10" s="29" customFormat="1" ht="30" customHeight="1" x14ac:dyDescent="0.2">
      <c r="A357" s="30" t="s">
        <v>475</v>
      </c>
      <c r="B357" s="31" t="s">
        <v>476</v>
      </c>
      <c r="C357" s="32" t="s">
        <v>477</v>
      </c>
      <c r="D357" s="32">
        <v>112000</v>
      </c>
      <c r="E357" s="32">
        <v>140000</v>
      </c>
      <c r="F357" s="33" t="s">
        <v>16</v>
      </c>
      <c r="G357" s="34" t="s">
        <v>17</v>
      </c>
      <c r="H357" s="34" t="s">
        <v>18</v>
      </c>
      <c r="I357" s="34" t="s">
        <v>39</v>
      </c>
      <c r="J357" s="33" t="s">
        <v>214</v>
      </c>
    </row>
    <row r="358" spans="1:10" s="29" customFormat="1" ht="30" customHeight="1" x14ac:dyDescent="0.2">
      <c r="A358" s="30" t="s">
        <v>478</v>
      </c>
      <c r="B358" s="31" t="s">
        <v>479</v>
      </c>
      <c r="C358" s="32" t="s">
        <v>480</v>
      </c>
      <c r="D358" s="32">
        <v>152000</v>
      </c>
      <c r="E358" s="32">
        <v>190000</v>
      </c>
      <c r="F358" s="33" t="s">
        <v>16</v>
      </c>
      <c r="G358" s="34" t="s">
        <v>17</v>
      </c>
      <c r="H358" s="34" t="s">
        <v>18</v>
      </c>
      <c r="I358" s="34" t="s">
        <v>39</v>
      </c>
      <c r="J358" s="33" t="s">
        <v>214</v>
      </c>
    </row>
    <row r="359" spans="1:10" s="29" customFormat="1" ht="30" customHeight="1" x14ac:dyDescent="0.2">
      <c r="A359" s="30" t="s">
        <v>481</v>
      </c>
      <c r="B359" s="31" t="s">
        <v>482</v>
      </c>
      <c r="C359" s="32" t="s">
        <v>483</v>
      </c>
      <c r="D359" s="32">
        <v>48000</v>
      </c>
      <c r="E359" s="32">
        <v>60000</v>
      </c>
      <c r="F359" s="33" t="s">
        <v>16</v>
      </c>
      <c r="G359" s="34" t="s">
        <v>17</v>
      </c>
      <c r="H359" s="34" t="s">
        <v>18</v>
      </c>
      <c r="I359" s="34" t="s">
        <v>39</v>
      </c>
      <c r="J359" s="33" t="s">
        <v>214</v>
      </c>
    </row>
    <row r="360" spans="1:10" s="29" customFormat="1" ht="30" customHeight="1" x14ac:dyDescent="0.2">
      <c r="A360" s="30" t="s">
        <v>484</v>
      </c>
      <c r="B360" s="31" t="s">
        <v>485</v>
      </c>
      <c r="C360" s="32" t="s">
        <v>486</v>
      </c>
      <c r="D360" s="32">
        <v>196800</v>
      </c>
      <c r="E360" s="32">
        <v>246000</v>
      </c>
      <c r="F360" s="33" t="s">
        <v>16</v>
      </c>
      <c r="G360" s="34" t="s">
        <v>17</v>
      </c>
      <c r="H360" s="34" t="s">
        <v>18</v>
      </c>
      <c r="I360" s="34" t="s">
        <v>39</v>
      </c>
      <c r="J360" s="33" t="s">
        <v>214</v>
      </c>
    </row>
    <row r="361" spans="1:10" s="29" customFormat="1" ht="30" customHeight="1" x14ac:dyDescent="0.2">
      <c r="A361" s="30" t="s">
        <v>487</v>
      </c>
      <c r="B361" s="31" t="s">
        <v>488</v>
      </c>
      <c r="C361" s="32" t="s">
        <v>489</v>
      </c>
      <c r="D361" s="32">
        <v>344000</v>
      </c>
      <c r="E361" s="32">
        <v>430000</v>
      </c>
      <c r="F361" s="33" t="s">
        <v>490</v>
      </c>
      <c r="G361" s="34" t="s">
        <v>17</v>
      </c>
      <c r="H361" s="34" t="s">
        <v>18</v>
      </c>
      <c r="I361" s="34" t="s">
        <v>19</v>
      </c>
      <c r="J361" s="33" t="s">
        <v>200</v>
      </c>
    </row>
    <row r="362" spans="1:10" s="29" customFormat="1" ht="30" customHeight="1" x14ac:dyDescent="0.2">
      <c r="A362" s="30" t="s">
        <v>491</v>
      </c>
      <c r="B362" s="31" t="s">
        <v>492</v>
      </c>
      <c r="C362" s="32" t="s">
        <v>493</v>
      </c>
      <c r="D362" s="32">
        <v>160000</v>
      </c>
      <c r="E362" s="32">
        <v>200000</v>
      </c>
      <c r="F362" s="33" t="s">
        <v>16</v>
      </c>
      <c r="G362" s="34" t="s">
        <v>17</v>
      </c>
      <c r="H362" s="34" t="s">
        <v>18</v>
      </c>
      <c r="I362" s="34" t="s">
        <v>39</v>
      </c>
      <c r="J362" s="33" t="s">
        <v>214</v>
      </c>
    </row>
    <row r="363" spans="1:10" s="29" customFormat="1" ht="30" customHeight="1" x14ac:dyDescent="0.2">
      <c r="A363" s="30" t="s">
        <v>494</v>
      </c>
      <c r="B363" s="31" t="s">
        <v>495</v>
      </c>
      <c r="C363" s="32" t="s">
        <v>489</v>
      </c>
      <c r="D363" s="32">
        <v>344000</v>
      </c>
      <c r="E363" s="32">
        <v>430000</v>
      </c>
      <c r="F363" s="33" t="s">
        <v>490</v>
      </c>
      <c r="G363" s="34" t="s">
        <v>17</v>
      </c>
      <c r="H363" s="34" t="s">
        <v>18</v>
      </c>
      <c r="I363" s="34" t="s">
        <v>71</v>
      </c>
      <c r="J363" s="65" t="s">
        <v>214</v>
      </c>
    </row>
    <row r="364" spans="1:10" s="29" customFormat="1" ht="30" customHeight="1" x14ac:dyDescent="0.2">
      <c r="A364" s="30" t="s">
        <v>755</v>
      </c>
      <c r="B364" s="31"/>
      <c r="C364" s="32"/>
      <c r="D364" s="32"/>
      <c r="E364" s="32"/>
      <c r="F364" s="33"/>
      <c r="G364" s="34"/>
      <c r="H364" s="34"/>
      <c r="I364" s="34"/>
      <c r="J364" s="33" t="s">
        <v>800</v>
      </c>
    </row>
    <row r="365" spans="1:10" s="29" customFormat="1" ht="30" customHeight="1" x14ac:dyDescent="0.2">
      <c r="A365" s="30" t="s">
        <v>496</v>
      </c>
      <c r="B365" s="31" t="s">
        <v>497</v>
      </c>
      <c r="C365" s="32" t="s">
        <v>498</v>
      </c>
      <c r="D365" s="32">
        <v>691200</v>
      </c>
      <c r="E365" s="32">
        <v>864000</v>
      </c>
      <c r="F365" s="33" t="s">
        <v>499</v>
      </c>
      <c r="G365" s="34" t="s">
        <v>17</v>
      </c>
      <c r="H365" s="34" t="s">
        <v>426</v>
      </c>
      <c r="I365" s="34" t="s">
        <v>19</v>
      </c>
      <c r="J365" s="33" t="s">
        <v>500</v>
      </c>
    </row>
    <row r="366" spans="1:10" s="29" customFormat="1" ht="46.5" customHeight="1" x14ac:dyDescent="0.2">
      <c r="A366" s="30" t="s">
        <v>640</v>
      </c>
      <c r="B366" s="31" t="s">
        <v>644</v>
      </c>
      <c r="C366" s="32" t="s">
        <v>641</v>
      </c>
      <c r="D366" s="64">
        <v>30000</v>
      </c>
      <c r="E366" s="64">
        <v>37500</v>
      </c>
      <c r="F366" s="33" t="s">
        <v>16</v>
      </c>
      <c r="G366" s="34" t="s">
        <v>17</v>
      </c>
      <c r="H366" s="34" t="s">
        <v>18</v>
      </c>
      <c r="I366" s="34" t="s">
        <v>132</v>
      </c>
      <c r="J366" s="33" t="s">
        <v>190</v>
      </c>
    </row>
    <row r="367" spans="1:10" s="29" customFormat="1" ht="30" customHeight="1" x14ac:dyDescent="0.2">
      <c r="A367" s="30" t="s">
        <v>864</v>
      </c>
      <c r="B367" s="31"/>
      <c r="C367" s="32"/>
      <c r="D367" s="32">
        <v>48800</v>
      </c>
      <c r="E367" s="32">
        <v>61000</v>
      </c>
      <c r="F367" s="33"/>
      <c r="G367" s="34"/>
      <c r="H367" s="34"/>
      <c r="I367" s="34"/>
      <c r="J367" s="33"/>
    </row>
    <row r="368" spans="1:10" s="29" customFormat="1" ht="46.5" customHeight="1" x14ac:dyDescent="0.2">
      <c r="A368" s="30" t="s">
        <v>642</v>
      </c>
      <c r="B368" s="31" t="s">
        <v>645</v>
      </c>
      <c r="C368" s="32" t="s">
        <v>643</v>
      </c>
      <c r="D368" s="64">
        <v>80000</v>
      </c>
      <c r="E368" s="64">
        <v>100000</v>
      </c>
      <c r="F368" s="33" t="s">
        <v>16</v>
      </c>
      <c r="G368" s="34" t="s">
        <v>17</v>
      </c>
      <c r="H368" s="34" t="s">
        <v>18</v>
      </c>
      <c r="I368" s="66" t="s">
        <v>132</v>
      </c>
      <c r="J368" s="65" t="s">
        <v>646</v>
      </c>
    </row>
    <row r="369" spans="1:10" s="29" customFormat="1" ht="31.5" x14ac:dyDescent="0.2">
      <c r="A369" s="30" t="s">
        <v>755</v>
      </c>
      <c r="B369" s="31"/>
      <c r="C369" s="32"/>
      <c r="D369" s="32">
        <v>40000</v>
      </c>
      <c r="E369" s="32">
        <v>50000</v>
      </c>
      <c r="F369" s="33"/>
      <c r="G369" s="34"/>
      <c r="H369" s="34"/>
      <c r="I369" s="34" t="s">
        <v>465</v>
      </c>
      <c r="J369" s="33" t="s">
        <v>834</v>
      </c>
    </row>
    <row r="370" spans="1:10" s="29" customFormat="1" ht="46.5" customHeight="1" x14ac:dyDescent="0.2">
      <c r="A370" s="30" t="s">
        <v>686</v>
      </c>
      <c r="B370" s="31" t="s">
        <v>687</v>
      </c>
      <c r="C370" s="32" t="s">
        <v>736</v>
      </c>
      <c r="D370" s="32">
        <v>44000</v>
      </c>
      <c r="E370" s="32">
        <v>55000</v>
      </c>
      <c r="F370" s="33" t="s">
        <v>16</v>
      </c>
      <c r="G370" s="34" t="s">
        <v>17</v>
      </c>
      <c r="H370" s="34" t="s">
        <v>18</v>
      </c>
      <c r="I370" s="34" t="s">
        <v>76</v>
      </c>
      <c r="J370" s="33" t="s">
        <v>685</v>
      </c>
    </row>
    <row r="371" spans="1:10" s="29" customFormat="1" ht="46.5" customHeight="1" x14ac:dyDescent="0.2">
      <c r="A371" s="30" t="s">
        <v>891</v>
      </c>
      <c r="B371" s="31" t="s">
        <v>892</v>
      </c>
      <c r="C371" s="32" t="s">
        <v>936</v>
      </c>
      <c r="D371" s="32">
        <v>192000</v>
      </c>
      <c r="E371" s="32">
        <v>240000</v>
      </c>
      <c r="F371" s="33" t="s">
        <v>16</v>
      </c>
      <c r="G371" s="34" t="s">
        <v>17</v>
      </c>
      <c r="H371" s="34" t="s">
        <v>18</v>
      </c>
      <c r="I371" s="34" t="s">
        <v>170</v>
      </c>
      <c r="J371" s="33" t="s">
        <v>893</v>
      </c>
    </row>
    <row r="372" spans="1:10" s="87" customFormat="1" ht="47.25" x14ac:dyDescent="0.2">
      <c r="A372" s="82" t="s">
        <v>998</v>
      </c>
      <c r="B372" s="83" t="s">
        <v>999</v>
      </c>
      <c r="C372" s="84" t="s">
        <v>1019</v>
      </c>
      <c r="D372" s="84">
        <v>40000</v>
      </c>
      <c r="E372" s="84">
        <v>50000</v>
      </c>
      <c r="F372" s="85" t="s">
        <v>16</v>
      </c>
      <c r="G372" s="86" t="s">
        <v>17</v>
      </c>
      <c r="H372" s="86" t="s">
        <v>18</v>
      </c>
      <c r="I372" s="86" t="s">
        <v>26</v>
      </c>
      <c r="J372" s="85" t="s">
        <v>1000</v>
      </c>
    </row>
    <row r="373" spans="1:10" s="29" customFormat="1" ht="24" customHeight="1" x14ac:dyDescent="0.2">
      <c r="A373" s="19" t="s">
        <v>501</v>
      </c>
      <c r="B373" s="20"/>
      <c r="C373" s="21"/>
      <c r="D373" s="42">
        <f>SUM(D335,D337,D339,D341,D344,D346,D348,D350,D355:D365,D367,D369:D372)</f>
        <v>6187400</v>
      </c>
      <c r="E373" s="42">
        <f>SUM(E335,E337,E339,E341,E344,E346,E348,E350,E355:E365,E367,E369:E372)</f>
        <v>7734250</v>
      </c>
      <c r="F373" s="21"/>
      <c r="G373" s="21"/>
      <c r="H373" s="21"/>
      <c r="I373" s="21"/>
      <c r="J373" s="23"/>
    </row>
    <row r="374" spans="1:10" s="29" customFormat="1" ht="15.75" customHeight="1" x14ac:dyDescent="0.2">
      <c r="A374" s="43"/>
      <c r="B374" s="44"/>
      <c r="C374" s="45"/>
      <c r="D374" s="46"/>
      <c r="E374" s="46"/>
      <c r="F374" s="47"/>
      <c r="G374" s="47"/>
      <c r="H374" s="47"/>
      <c r="I374" s="47"/>
      <c r="J374" s="48"/>
    </row>
    <row r="375" spans="1:10" s="29" customFormat="1" ht="24" customHeight="1" x14ac:dyDescent="0.2">
      <c r="A375" s="19" t="s">
        <v>502</v>
      </c>
      <c r="B375" s="20"/>
      <c r="C375" s="21"/>
      <c r="D375" s="42"/>
      <c r="E375" s="42"/>
      <c r="F375" s="21"/>
      <c r="G375" s="21"/>
      <c r="H375" s="21"/>
      <c r="I375" s="21"/>
      <c r="J375" s="23"/>
    </row>
    <row r="376" spans="1:10" s="29" customFormat="1" ht="30" customHeight="1" x14ac:dyDescent="0.2">
      <c r="A376" s="30" t="s">
        <v>503</v>
      </c>
      <c r="B376" s="31" t="s">
        <v>504</v>
      </c>
      <c r="C376" s="32" t="s">
        <v>505</v>
      </c>
      <c r="D376" s="32">
        <v>88000</v>
      </c>
      <c r="E376" s="32">
        <v>110000</v>
      </c>
      <c r="F376" s="33" t="s">
        <v>16</v>
      </c>
      <c r="G376" s="34" t="s">
        <v>17</v>
      </c>
      <c r="H376" s="34" t="s">
        <v>18</v>
      </c>
      <c r="I376" s="34" t="s">
        <v>19</v>
      </c>
      <c r="J376" s="33" t="s">
        <v>506</v>
      </c>
    </row>
    <row r="377" spans="1:10" s="29" customFormat="1" ht="45" customHeight="1" x14ac:dyDescent="0.2">
      <c r="A377" s="30" t="s">
        <v>507</v>
      </c>
      <c r="B377" s="31" t="s">
        <v>508</v>
      </c>
      <c r="C377" s="32" t="s">
        <v>509</v>
      </c>
      <c r="D377" s="32">
        <v>128000</v>
      </c>
      <c r="E377" s="32">
        <v>160000</v>
      </c>
      <c r="F377" s="33" t="s">
        <v>16</v>
      </c>
      <c r="G377" s="34" t="s">
        <v>17</v>
      </c>
      <c r="H377" s="34" t="s">
        <v>18</v>
      </c>
      <c r="I377" s="34" t="s">
        <v>19</v>
      </c>
      <c r="J377" s="33" t="s">
        <v>510</v>
      </c>
    </row>
    <row r="378" spans="1:10" s="29" customFormat="1" ht="45" customHeight="1" x14ac:dyDescent="0.2">
      <c r="A378" s="30" t="s">
        <v>511</v>
      </c>
      <c r="B378" s="31" t="s">
        <v>512</v>
      </c>
      <c r="C378" s="32" t="s">
        <v>513</v>
      </c>
      <c r="D378" s="32">
        <v>98000</v>
      </c>
      <c r="E378" s="32">
        <v>122500</v>
      </c>
      <c r="F378" s="33" t="s">
        <v>16</v>
      </c>
      <c r="G378" s="34" t="s">
        <v>17</v>
      </c>
      <c r="H378" s="34" t="s">
        <v>18</v>
      </c>
      <c r="I378" s="34" t="s">
        <v>19</v>
      </c>
      <c r="J378" s="33" t="s">
        <v>514</v>
      </c>
    </row>
    <row r="379" spans="1:10" s="29" customFormat="1" ht="30" customHeight="1" x14ac:dyDescent="0.2">
      <c r="A379" s="30" t="s">
        <v>515</v>
      </c>
      <c r="B379" s="31" t="s">
        <v>516</v>
      </c>
      <c r="C379" s="32" t="s">
        <v>277</v>
      </c>
      <c r="D379" s="64">
        <v>58000</v>
      </c>
      <c r="E379" s="64">
        <v>72500</v>
      </c>
      <c r="F379" s="33" t="s">
        <v>16</v>
      </c>
      <c r="G379" s="34" t="s">
        <v>17</v>
      </c>
      <c r="H379" s="34" t="s">
        <v>18</v>
      </c>
      <c r="I379" s="34" t="s">
        <v>19</v>
      </c>
      <c r="J379" s="33" t="s">
        <v>517</v>
      </c>
    </row>
    <row r="380" spans="1:10" s="29" customFormat="1" ht="31.5" x14ac:dyDescent="0.2">
      <c r="A380" s="30" t="s">
        <v>635</v>
      </c>
      <c r="B380" s="31"/>
      <c r="C380" s="32"/>
      <c r="D380" s="32">
        <v>48000</v>
      </c>
      <c r="E380" s="32">
        <v>60000</v>
      </c>
      <c r="F380" s="33"/>
      <c r="G380" s="34"/>
      <c r="H380" s="34"/>
      <c r="I380" s="34"/>
      <c r="J380" s="33"/>
    </row>
    <row r="381" spans="1:10" s="29" customFormat="1" ht="30" customHeight="1" x14ac:dyDescent="0.2">
      <c r="A381" s="30" t="s">
        <v>518</v>
      </c>
      <c r="B381" s="31" t="s">
        <v>519</v>
      </c>
      <c r="C381" s="32" t="s">
        <v>520</v>
      </c>
      <c r="D381" s="32">
        <v>48000</v>
      </c>
      <c r="E381" s="32">
        <v>60000</v>
      </c>
      <c r="F381" s="33" t="s">
        <v>16</v>
      </c>
      <c r="G381" s="34" t="s">
        <v>17</v>
      </c>
      <c r="H381" s="34" t="s">
        <v>18</v>
      </c>
      <c r="I381" s="34" t="s">
        <v>19</v>
      </c>
      <c r="J381" s="33" t="s">
        <v>506</v>
      </c>
    </row>
    <row r="382" spans="1:10" s="29" customFormat="1" ht="30" customHeight="1" x14ac:dyDescent="0.2">
      <c r="A382" s="30" t="s">
        <v>521</v>
      </c>
      <c r="B382" s="31" t="s">
        <v>522</v>
      </c>
      <c r="C382" s="32" t="s">
        <v>523</v>
      </c>
      <c r="D382" s="32">
        <v>72000</v>
      </c>
      <c r="E382" s="32">
        <v>90000</v>
      </c>
      <c r="F382" s="33" t="s">
        <v>16</v>
      </c>
      <c r="G382" s="34" t="s">
        <v>17</v>
      </c>
      <c r="H382" s="34" t="s">
        <v>18</v>
      </c>
      <c r="I382" s="34" t="s">
        <v>19</v>
      </c>
      <c r="J382" s="33" t="s">
        <v>506</v>
      </c>
    </row>
    <row r="383" spans="1:10" s="29" customFormat="1" ht="30" customHeight="1" x14ac:dyDescent="0.2">
      <c r="A383" s="30" t="s">
        <v>524</v>
      </c>
      <c r="B383" s="31" t="s">
        <v>525</v>
      </c>
      <c r="C383" s="32" t="s">
        <v>526</v>
      </c>
      <c r="D383" s="32">
        <v>35000</v>
      </c>
      <c r="E383" s="32">
        <v>43750</v>
      </c>
      <c r="F383" s="33" t="s">
        <v>16</v>
      </c>
      <c r="G383" s="34" t="s">
        <v>17</v>
      </c>
      <c r="H383" s="34" t="s">
        <v>18</v>
      </c>
      <c r="I383" s="34" t="s">
        <v>19</v>
      </c>
      <c r="J383" s="33" t="s">
        <v>506</v>
      </c>
    </row>
    <row r="384" spans="1:10" s="29" customFormat="1" ht="30" customHeight="1" x14ac:dyDescent="0.2">
      <c r="A384" s="30" t="s">
        <v>527</v>
      </c>
      <c r="B384" s="31" t="s">
        <v>528</v>
      </c>
      <c r="C384" s="32" t="s">
        <v>529</v>
      </c>
      <c r="D384" s="32">
        <v>45000</v>
      </c>
      <c r="E384" s="32">
        <v>56250</v>
      </c>
      <c r="F384" s="33" t="s">
        <v>16</v>
      </c>
      <c r="G384" s="34" t="s">
        <v>17</v>
      </c>
      <c r="H384" s="34" t="s">
        <v>18</v>
      </c>
      <c r="I384" s="34" t="s">
        <v>19</v>
      </c>
      <c r="J384" s="33" t="s">
        <v>506</v>
      </c>
    </row>
    <row r="385" spans="1:10" s="29" customFormat="1" ht="30" customHeight="1" x14ac:dyDescent="0.2">
      <c r="A385" s="30" t="s">
        <v>530</v>
      </c>
      <c r="B385" s="31" t="s">
        <v>531</v>
      </c>
      <c r="C385" s="32" t="s">
        <v>532</v>
      </c>
      <c r="D385" s="64">
        <v>110000</v>
      </c>
      <c r="E385" s="64">
        <v>137500</v>
      </c>
      <c r="F385" s="33" t="s">
        <v>16</v>
      </c>
      <c r="G385" s="34" t="s">
        <v>17</v>
      </c>
      <c r="H385" s="34" t="s">
        <v>18</v>
      </c>
      <c r="I385" s="34" t="s">
        <v>19</v>
      </c>
      <c r="J385" s="33" t="s">
        <v>506</v>
      </c>
    </row>
    <row r="386" spans="1:10" s="29" customFormat="1" ht="31.5" x14ac:dyDescent="0.2">
      <c r="A386" s="30" t="s">
        <v>635</v>
      </c>
      <c r="B386" s="31"/>
      <c r="C386" s="32"/>
      <c r="D386" s="32">
        <v>168000</v>
      </c>
      <c r="E386" s="32">
        <v>210000</v>
      </c>
      <c r="F386" s="33"/>
      <c r="G386" s="34"/>
      <c r="H386" s="34"/>
      <c r="I386" s="34"/>
      <c r="J386" s="33"/>
    </row>
    <row r="387" spans="1:10" s="29" customFormat="1" ht="30" customHeight="1" x14ac:dyDescent="0.2">
      <c r="A387" s="30" t="s">
        <v>533</v>
      </c>
      <c r="B387" s="31" t="s">
        <v>534</v>
      </c>
      <c r="C387" s="32" t="s">
        <v>535</v>
      </c>
      <c r="D387" s="32">
        <v>120000</v>
      </c>
      <c r="E387" s="32">
        <v>150000</v>
      </c>
      <c r="F387" s="33" t="s">
        <v>16</v>
      </c>
      <c r="G387" s="34" t="s">
        <v>17</v>
      </c>
      <c r="H387" s="34" t="s">
        <v>18</v>
      </c>
      <c r="I387" s="34" t="s">
        <v>19</v>
      </c>
      <c r="J387" s="33" t="s">
        <v>506</v>
      </c>
    </row>
    <row r="388" spans="1:10" s="29" customFormat="1" ht="30" customHeight="1" x14ac:dyDescent="0.2">
      <c r="A388" s="30" t="s">
        <v>536</v>
      </c>
      <c r="B388" s="31" t="s">
        <v>537</v>
      </c>
      <c r="C388" s="32" t="s">
        <v>538</v>
      </c>
      <c r="D388" s="32">
        <v>138000</v>
      </c>
      <c r="E388" s="32">
        <v>172500</v>
      </c>
      <c r="F388" s="33" t="s">
        <v>16</v>
      </c>
      <c r="G388" s="34" t="s">
        <v>17</v>
      </c>
      <c r="H388" s="34" t="s">
        <v>18</v>
      </c>
      <c r="I388" s="34" t="s">
        <v>19</v>
      </c>
      <c r="J388" s="33" t="s">
        <v>506</v>
      </c>
    </row>
    <row r="389" spans="1:10" s="29" customFormat="1" ht="30" customHeight="1" x14ac:dyDescent="0.2">
      <c r="A389" s="30" t="s">
        <v>539</v>
      </c>
      <c r="B389" s="31" t="s">
        <v>540</v>
      </c>
      <c r="C389" s="32" t="s">
        <v>541</v>
      </c>
      <c r="D389" s="32">
        <v>40000</v>
      </c>
      <c r="E389" s="32">
        <v>50000</v>
      </c>
      <c r="F389" s="33" t="s">
        <v>16</v>
      </c>
      <c r="G389" s="34" t="s">
        <v>17</v>
      </c>
      <c r="H389" s="34" t="s">
        <v>18</v>
      </c>
      <c r="I389" s="34" t="s">
        <v>19</v>
      </c>
      <c r="J389" s="33" t="s">
        <v>100</v>
      </c>
    </row>
    <row r="390" spans="1:10" s="29" customFormat="1" ht="45" customHeight="1" x14ac:dyDescent="0.2">
      <c r="A390" s="30" t="s">
        <v>542</v>
      </c>
      <c r="B390" s="31" t="s">
        <v>543</v>
      </c>
      <c r="C390" s="32" t="s">
        <v>544</v>
      </c>
      <c r="D390" s="32">
        <v>61000</v>
      </c>
      <c r="E390" s="32">
        <v>76250</v>
      </c>
      <c r="F390" s="33" t="s">
        <v>16</v>
      </c>
      <c r="G390" s="34" t="s">
        <v>17</v>
      </c>
      <c r="H390" s="34" t="s">
        <v>18</v>
      </c>
      <c r="I390" s="34" t="s">
        <v>19</v>
      </c>
      <c r="J390" s="33" t="s">
        <v>514</v>
      </c>
    </row>
    <row r="391" spans="1:10" s="29" customFormat="1" ht="30" customHeight="1" x14ac:dyDescent="0.2">
      <c r="A391" s="30" t="s">
        <v>545</v>
      </c>
      <c r="B391" s="31" t="s">
        <v>546</v>
      </c>
      <c r="C391" s="32" t="s">
        <v>547</v>
      </c>
      <c r="D391" s="32">
        <v>160000</v>
      </c>
      <c r="E391" s="32">
        <v>200000</v>
      </c>
      <c r="F391" s="33" t="s">
        <v>16</v>
      </c>
      <c r="G391" s="34" t="s">
        <v>17</v>
      </c>
      <c r="H391" s="34" t="s">
        <v>18</v>
      </c>
      <c r="I391" s="34" t="s">
        <v>465</v>
      </c>
      <c r="J391" s="65" t="s">
        <v>548</v>
      </c>
    </row>
    <row r="392" spans="1:10" s="29" customFormat="1" ht="30" customHeight="1" x14ac:dyDescent="0.2">
      <c r="A392" s="30" t="s">
        <v>755</v>
      </c>
      <c r="B392" s="31"/>
      <c r="C392" s="32"/>
      <c r="D392" s="32"/>
      <c r="E392" s="32"/>
      <c r="F392" s="33"/>
      <c r="G392" s="34"/>
      <c r="H392" s="34"/>
      <c r="I392" s="34"/>
      <c r="J392" s="33" t="s">
        <v>835</v>
      </c>
    </row>
    <row r="393" spans="1:10" s="29" customFormat="1" ht="30" customHeight="1" x14ac:dyDescent="0.2">
      <c r="A393" s="30" t="s">
        <v>549</v>
      </c>
      <c r="B393" s="31" t="s">
        <v>550</v>
      </c>
      <c r="C393" s="32" t="s">
        <v>551</v>
      </c>
      <c r="D393" s="64">
        <v>44000</v>
      </c>
      <c r="E393" s="64">
        <v>55000</v>
      </c>
      <c r="F393" s="33" t="s">
        <v>16</v>
      </c>
      <c r="G393" s="34" t="s">
        <v>17</v>
      </c>
      <c r="H393" s="34" t="s">
        <v>18</v>
      </c>
      <c r="I393" s="34" t="s">
        <v>19</v>
      </c>
      <c r="J393" s="33" t="s">
        <v>362</v>
      </c>
    </row>
    <row r="394" spans="1:10" s="29" customFormat="1" ht="31.5" x14ac:dyDescent="0.2">
      <c r="A394" s="30" t="s">
        <v>635</v>
      </c>
      <c r="B394" s="31"/>
      <c r="C394" s="32"/>
      <c r="D394" s="32">
        <v>36000</v>
      </c>
      <c r="E394" s="32">
        <v>45000</v>
      </c>
      <c r="F394" s="33"/>
      <c r="G394" s="34"/>
      <c r="H394" s="34"/>
      <c r="I394" s="34"/>
      <c r="J394" s="33"/>
    </row>
    <row r="395" spans="1:10" s="29" customFormat="1" ht="30" customHeight="1" x14ac:dyDescent="0.2">
      <c r="A395" s="30" t="s">
        <v>552</v>
      </c>
      <c r="B395" s="31" t="s">
        <v>553</v>
      </c>
      <c r="C395" s="32" t="s">
        <v>418</v>
      </c>
      <c r="D395" s="32">
        <v>76800</v>
      </c>
      <c r="E395" s="32">
        <v>96000</v>
      </c>
      <c r="F395" s="33" t="s">
        <v>16</v>
      </c>
      <c r="G395" s="34" t="s">
        <v>17</v>
      </c>
      <c r="H395" s="34" t="s">
        <v>18</v>
      </c>
      <c r="I395" s="34" t="s">
        <v>19</v>
      </c>
      <c r="J395" s="33" t="s">
        <v>506</v>
      </c>
    </row>
    <row r="396" spans="1:10" s="29" customFormat="1" ht="30" customHeight="1" x14ac:dyDescent="0.2">
      <c r="A396" s="30" t="s">
        <v>554</v>
      </c>
      <c r="B396" s="31" t="s">
        <v>555</v>
      </c>
      <c r="C396" s="32" t="s">
        <v>556</v>
      </c>
      <c r="D396" s="32">
        <v>30000</v>
      </c>
      <c r="E396" s="32">
        <v>30000</v>
      </c>
      <c r="F396" s="33" t="s">
        <v>16</v>
      </c>
      <c r="G396" s="34" t="s">
        <v>17</v>
      </c>
      <c r="H396" s="34" t="s">
        <v>18</v>
      </c>
      <c r="I396" s="34" t="s">
        <v>39</v>
      </c>
      <c r="J396" s="33" t="s">
        <v>557</v>
      </c>
    </row>
    <row r="397" spans="1:10" s="29" customFormat="1" ht="30" customHeight="1" x14ac:dyDescent="0.2">
      <c r="A397" s="30" t="s">
        <v>558</v>
      </c>
      <c r="B397" s="31" t="s">
        <v>559</v>
      </c>
      <c r="C397" s="32" t="s">
        <v>513</v>
      </c>
      <c r="D397" s="32">
        <v>34000</v>
      </c>
      <c r="E397" s="32">
        <v>42500</v>
      </c>
      <c r="F397" s="33" t="s">
        <v>16</v>
      </c>
      <c r="G397" s="34" t="s">
        <v>17</v>
      </c>
      <c r="H397" s="34" t="s">
        <v>18</v>
      </c>
      <c r="I397" s="34" t="s">
        <v>71</v>
      </c>
      <c r="J397" s="33" t="s">
        <v>560</v>
      </c>
    </row>
    <row r="398" spans="1:10" s="29" customFormat="1" ht="30" customHeight="1" x14ac:dyDescent="0.2">
      <c r="A398" s="30" t="s">
        <v>561</v>
      </c>
      <c r="B398" s="31" t="s">
        <v>562</v>
      </c>
      <c r="C398" s="32" t="s">
        <v>563</v>
      </c>
      <c r="D398" s="32">
        <v>88000</v>
      </c>
      <c r="E398" s="32">
        <v>110000</v>
      </c>
      <c r="F398" s="33" t="s">
        <v>16</v>
      </c>
      <c r="G398" s="34" t="s">
        <v>17</v>
      </c>
      <c r="H398" s="34" t="s">
        <v>18</v>
      </c>
      <c r="I398" s="34" t="s">
        <v>132</v>
      </c>
      <c r="J398" s="33" t="s">
        <v>564</v>
      </c>
    </row>
    <row r="399" spans="1:10" s="29" customFormat="1" ht="30" customHeight="1" x14ac:dyDescent="0.2">
      <c r="A399" s="30" t="s">
        <v>565</v>
      </c>
      <c r="B399" s="31" t="s">
        <v>566</v>
      </c>
      <c r="C399" s="32" t="s">
        <v>567</v>
      </c>
      <c r="D399" s="32">
        <v>60000</v>
      </c>
      <c r="E399" s="32">
        <v>75000</v>
      </c>
      <c r="F399" s="33" t="s">
        <v>16</v>
      </c>
      <c r="G399" s="34" t="s">
        <v>17</v>
      </c>
      <c r="H399" s="34" t="s">
        <v>18</v>
      </c>
      <c r="I399" s="34" t="s">
        <v>71</v>
      </c>
      <c r="J399" s="33" t="s">
        <v>214</v>
      </c>
    </row>
    <row r="400" spans="1:10" s="29" customFormat="1" ht="90" x14ac:dyDescent="0.2">
      <c r="A400" s="81" t="s">
        <v>849</v>
      </c>
      <c r="B400" s="31" t="s">
        <v>850</v>
      </c>
      <c r="C400" s="32" t="s">
        <v>851</v>
      </c>
      <c r="D400" s="32">
        <v>90000</v>
      </c>
      <c r="E400" s="32">
        <v>112500</v>
      </c>
      <c r="F400" s="33" t="s">
        <v>16</v>
      </c>
      <c r="G400" s="34" t="s">
        <v>17</v>
      </c>
      <c r="H400" s="34" t="s">
        <v>18</v>
      </c>
      <c r="I400" s="34" t="s">
        <v>465</v>
      </c>
      <c r="J400" s="33" t="s">
        <v>852</v>
      </c>
    </row>
    <row r="401" spans="1:10" s="29" customFormat="1" ht="47.25" x14ac:dyDescent="0.2">
      <c r="A401" s="30" t="s">
        <v>857</v>
      </c>
      <c r="B401" s="31"/>
      <c r="C401" s="32"/>
      <c r="D401" s="32"/>
      <c r="E401" s="32"/>
      <c r="F401" s="33"/>
      <c r="G401" s="34"/>
      <c r="H401" s="34"/>
      <c r="I401" s="34"/>
      <c r="J401" s="33"/>
    </row>
    <row r="402" spans="1:10" s="29" customFormat="1" ht="24" customHeight="1" x14ac:dyDescent="0.2">
      <c r="A402" s="19" t="s">
        <v>568</v>
      </c>
      <c r="B402" s="20"/>
      <c r="C402" s="21"/>
      <c r="D402" s="42">
        <f>SUM(D376:D378,D380:D384,D386:D391,D394:D400)</f>
        <v>1663800</v>
      </c>
      <c r="E402" s="42">
        <f>SUM(E376:E378,E380:E384,E386:E391,E394:E400)</f>
        <v>2072250</v>
      </c>
      <c r="F402" s="21"/>
      <c r="G402" s="21"/>
      <c r="H402" s="21"/>
      <c r="I402" s="21"/>
      <c r="J402" s="23"/>
    </row>
    <row r="403" spans="1:10" s="29" customFormat="1" ht="15.75" customHeight="1" x14ac:dyDescent="0.2">
      <c r="A403" s="43"/>
      <c r="B403" s="44"/>
      <c r="C403" s="45"/>
      <c r="D403" s="46"/>
      <c r="E403" s="46"/>
      <c r="F403" s="47"/>
      <c r="G403" s="47"/>
      <c r="H403" s="47"/>
      <c r="I403" s="47"/>
      <c r="J403" s="48"/>
    </row>
    <row r="404" spans="1:10" s="29" customFormat="1" ht="24" customHeight="1" x14ac:dyDescent="0.2">
      <c r="A404" s="19" t="s">
        <v>569</v>
      </c>
      <c r="B404" s="20"/>
      <c r="C404" s="21"/>
      <c r="D404" s="42"/>
      <c r="E404" s="42"/>
      <c r="F404" s="21"/>
      <c r="G404" s="21"/>
      <c r="H404" s="21"/>
      <c r="I404" s="21"/>
      <c r="J404" s="23"/>
    </row>
    <row r="405" spans="1:10" s="29" customFormat="1" ht="45" customHeight="1" x14ac:dyDescent="0.2">
      <c r="A405" s="30" t="s">
        <v>570</v>
      </c>
      <c r="B405" s="31" t="s">
        <v>571</v>
      </c>
      <c r="C405" s="32" t="s">
        <v>572</v>
      </c>
      <c r="D405" s="32">
        <v>48000</v>
      </c>
      <c r="E405" s="32">
        <v>60000</v>
      </c>
      <c r="F405" s="33" t="s">
        <v>16</v>
      </c>
      <c r="G405" s="34" t="s">
        <v>17</v>
      </c>
      <c r="H405" s="34" t="s">
        <v>18</v>
      </c>
      <c r="I405" s="34" t="s">
        <v>19</v>
      </c>
      <c r="J405" s="33" t="s">
        <v>362</v>
      </c>
    </row>
    <row r="406" spans="1:10" s="29" customFormat="1" ht="30" customHeight="1" x14ac:dyDescent="0.2">
      <c r="A406" s="30" t="s">
        <v>573</v>
      </c>
      <c r="B406" s="31" t="s">
        <v>574</v>
      </c>
      <c r="C406" s="32" t="s">
        <v>575</v>
      </c>
      <c r="D406" s="32">
        <v>150000</v>
      </c>
      <c r="E406" s="32">
        <v>187500</v>
      </c>
      <c r="F406" s="33" t="s">
        <v>16</v>
      </c>
      <c r="G406" s="34" t="s">
        <v>17</v>
      </c>
      <c r="H406" s="34" t="s">
        <v>18</v>
      </c>
      <c r="I406" s="34" t="s">
        <v>19</v>
      </c>
      <c r="J406" s="33" t="s">
        <v>576</v>
      </c>
    </row>
    <row r="407" spans="1:10" s="29" customFormat="1" ht="30" customHeight="1" x14ac:dyDescent="0.2">
      <c r="A407" s="30" t="s">
        <v>577</v>
      </c>
      <c r="B407" s="31" t="s">
        <v>578</v>
      </c>
      <c r="C407" s="32" t="s">
        <v>579</v>
      </c>
      <c r="D407" s="64">
        <v>128000</v>
      </c>
      <c r="E407" s="64">
        <v>160000</v>
      </c>
      <c r="F407" s="33" t="s">
        <v>16</v>
      </c>
      <c r="G407" s="34" t="s">
        <v>17</v>
      </c>
      <c r="H407" s="34" t="s">
        <v>18</v>
      </c>
      <c r="I407" s="34" t="s">
        <v>465</v>
      </c>
      <c r="J407" s="33" t="s">
        <v>580</v>
      </c>
    </row>
    <row r="408" spans="1:10" s="29" customFormat="1" ht="31.5" x14ac:dyDescent="0.2">
      <c r="A408" s="30" t="s">
        <v>635</v>
      </c>
      <c r="B408" s="31"/>
      <c r="C408" s="32"/>
      <c r="D408" s="32">
        <v>136000</v>
      </c>
      <c r="E408" s="32">
        <v>170000</v>
      </c>
      <c r="F408" s="33"/>
      <c r="G408" s="34"/>
      <c r="H408" s="34"/>
      <c r="I408" s="34"/>
      <c r="J408" s="33"/>
    </row>
    <row r="409" spans="1:10" s="29" customFormat="1" ht="30" customHeight="1" x14ac:dyDescent="0.2">
      <c r="A409" s="30" t="s">
        <v>581</v>
      </c>
      <c r="B409" s="31" t="s">
        <v>582</v>
      </c>
      <c r="C409" s="32" t="s">
        <v>583</v>
      </c>
      <c r="D409" s="32">
        <v>24000</v>
      </c>
      <c r="E409" s="32">
        <v>30000</v>
      </c>
      <c r="F409" s="33" t="s">
        <v>16</v>
      </c>
      <c r="G409" s="34" t="s">
        <v>17</v>
      </c>
      <c r="H409" s="34" t="s">
        <v>18</v>
      </c>
      <c r="I409" s="34" t="s">
        <v>76</v>
      </c>
      <c r="J409" s="33" t="s">
        <v>136</v>
      </c>
    </row>
    <row r="410" spans="1:10" s="29" customFormat="1" ht="45" customHeight="1" x14ac:dyDescent="0.2">
      <c r="A410" s="30" t="s">
        <v>584</v>
      </c>
      <c r="B410" s="63" t="s">
        <v>585</v>
      </c>
      <c r="C410" s="32" t="s">
        <v>586</v>
      </c>
      <c r="D410" s="64">
        <v>2880000</v>
      </c>
      <c r="E410" s="64">
        <v>3600000</v>
      </c>
      <c r="F410" s="33" t="s">
        <v>262</v>
      </c>
      <c r="G410" s="34" t="s">
        <v>17</v>
      </c>
      <c r="H410" s="34" t="s">
        <v>18</v>
      </c>
      <c r="I410" s="34" t="s">
        <v>465</v>
      </c>
      <c r="J410" s="33" t="s">
        <v>587</v>
      </c>
    </row>
    <row r="411" spans="1:10" s="29" customFormat="1" ht="31.5" x14ac:dyDescent="0.2">
      <c r="A411" s="30" t="s">
        <v>864</v>
      </c>
      <c r="B411" s="31" t="s">
        <v>873</v>
      </c>
      <c r="C411" s="32"/>
      <c r="D411" s="32">
        <v>2560000</v>
      </c>
      <c r="E411" s="32">
        <v>3200000</v>
      </c>
      <c r="F411" s="33"/>
      <c r="G411" s="34"/>
      <c r="H411" s="34"/>
      <c r="I411" s="34"/>
      <c r="J411" s="33"/>
    </row>
    <row r="412" spans="1:10" s="29" customFormat="1" ht="30" customHeight="1" x14ac:dyDescent="0.2">
      <c r="A412" s="30" t="s">
        <v>588</v>
      </c>
      <c r="B412" s="63" t="s">
        <v>589</v>
      </c>
      <c r="C412" s="64" t="s">
        <v>590</v>
      </c>
      <c r="D412" s="64">
        <v>176000</v>
      </c>
      <c r="E412" s="64">
        <v>220000</v>
      </c>
      <c r="F412" s="33" t="s">
        <v>16</v>
      </c>
      <c r="G412" s="34" t="s">
        <v>17</v>
      </c>
      <c r="H412" s="34" t="s">
        <v>18</v>
      </c>
      <c r="I412" s="66" t="s">
        <v>76</v>
      </c>
      <c r="J412" s="65" t="s">
        <v>591</v>
      </c>
    </row>
    <row r="413" spans="1:10" s="29" customFormat="1" ht="31.5" x14ac:dyDescent="0.2">
      <c r="A413" s="30" t="s">
        <v>755</v>
      </c>
      <c r="B413" s="31" t="s">
        <v>778</v>
      </c>
      <c r="C413" s="32" t="s">
        <v>779</v>
      </c>
      <c r="D413" s="32">
        <v>170000</v>
      </c>
      <c r="E413" s="32">
        <v>212500</v>
      </c>
      <c r="F413" s="33"/>
      <c r="G413" s="34"/>
      <c r="H413" s="34"/>
      <c r="I413" s="34" t="s">
        <v>465</v>
      </c>
      <c r="J413" s="33" t="s">
        <v>780</v>
      </c>
    </row>
    <row r="414" spans="1:10" s="29" customFormat="1" ht="30" customHeight="1" x14ac:dyDescent="0.2">
      <c r="A414" s="30" t="s">
        <v>592</v>
      </c>
      <c r="B414" s="31" t="s">
        <v>593</v>
      </c>
      <c r="C414" s="32" t="s">
        <v>590</v>
      </c>
      <c r="D414" s="32">
        <v>32000</v>
      </c>
      <c r="E414" s="32">
        <v>40000</v>
      </c>
      <c r="F414" s="33" t="s">
        <v>16</v>
      </c>
      <c r="G414" s="34" t="s">
        <v>17</v>
      </c>
      <c r="H414" s="34" t="s">
        <v>18</v>
      </c>
      <c r="I414" s="34" t="s">
        <v>465</v>
      </c>
      <c r="J414" s="33" t="s">
        <v>594</v>
      </c>
    </row>
    <row r="415" spans="1:10" s="29" customFormat="1" ht="60" customHeight="1" x14ac:dyDescent="0.2">
      <c r="A415" s="30" t="s">
        <v>595</v>
      </c>
      <c r="B415" s="31" t="s">
        <v>596</v>
      </c>
      <c r="C415" s="32" t="s">
        <v>597</v>
      </c>
      <c r="D415" s="32">
        <v>50000</v>
      </c>
      <c r="E415" s="32">
        <v>62500</v>
      </c>
      <c r="F415" s="33" t="s">
        <v>16</v>
      </c>
      <c r="G415" s="34" t="s">
        <v>17</v>
      </c>
      <c r="H415" s="34" t="s">
        <v>18</v>
      </c>
      <c r="I415" s="34" t="s">
        <v>132</v>
      </c>
      <c r="J415" s="33" t="s">
        <v>187</v>
      </c>
    </row>
    <row r="416" spans="1:10" s="29" customFormat="1" ht="30" customHeight="1" x14ac:dyDescent="0.2">
      <c r="A416" s="30" t="s">
        <v>598</v>
      </c>
      <c r="B416" s="31" t="s">
        <v>599</v>
      </c>
      <c r="C416" s="32" t="s">
        <v>600</v>
      </c>
      <c r="D416" s="32">
        <v>190000</v>
      </c>
      <c r="E416" s="32">
        <v>190000</v>
      </c>
      <c r="F416" s="33" t="s">
        <v>16</v>
      </c>
      <c r="G416" s="34" t="s">
        <v>17</v>
      </c>
      <c r="H416" s="34" t="s">
        <v>18</v>
      </c>
      <c r="I416" s="34" t="s">
        <v>19</v>
      </c>
      <c r="J416" s="33" t="s">
        <v>443</v>
      </c>
    </row>
    <row r="417" spans="1:10" s="29" customFormat="1" ht="47.25" x14ac:dyDescent="0.2">
      <c r="A417" s="30" t="s">
        <v>647</v>
      </c>
      <c r="B417" s="31" t="s">
        <v>649</v>
      </c>
      <c r="C417" s="32" t="s">
        <v>737</v>
      </c>
      <c r="D417" s="32">
        <v>96000</v>
      </c>
      <c r="E417" s="32">
        <v>120000</v>
      </c>
      <c r="F417" s="33" t="s">
        <v>16</v>
      </c>
      <c r="G417" s="34" t="s">
        <v>17</v>
      </c>
      <c r="H417" s="34" t="s">
        <v>18</v>
      </c>
      <c r="I417" s="34" t="s">
        <v>19</v>
      </c>
      <c r="J417" s="33" t="s">
        <v>200</v>
      </c>
    </row>
    <row r="418" spans="1:10" s="29" customFormat="1" ht="46.5" customHeight="1" x14ac:dyDescent="0.2">
      <c r="A418" s="30" t="s">
        <v>648</v>
      </c>
      <c r="B418" s="31" t="s">
        <v>650</v>
      </c>
      <c r="C418" s="32" t="s">
        <v>572</v>
      </c>
      <c r="D418" s="32">
        <v>1120000</v>
      </c>
      <c r="E418" s="32">
        <v>1400000</v>
      </c>
      <c r="F418" s="33" t="s">
        <v>490</v>
      </c>
      <c r="G418" s="34" t="s">
        <v>17</v>
      </c>
      <c r="H418" s="34" t="s">
        <v>18</v>
      </c>
      <c r="I418" s="34" t="s">
        <v>76</v>
      </c>
      <c r="J418" s="33" t="s">
        <v>136</v>
      </c>
    </row>
    <row r="419" spans="1:10" s="29" customFormat="1" ht="47.25" x14ac:dyDescent="0.2">
      <c r="A419" s="30" t="s">
        <v>781</v>
      </c>
      <c r="B419" s="31" t="s">
        <v>782</v>
      </c>
      <c r="C419" s="32" t="s">
        <v>779</v>
      </c>
      <c r="D419" s="32">
        <v>90000</v>
      </c>
      <c r="E419" s="32">
        <v>112500</v>
      </c>
      <c r="F419" s="33" t="s">
        <v>16</v>
      </c>
      <c r="G419" s="34" t="s">
        <v>17</v>
      </c>
      <c r="H419" s="34" t="s">
        <v>18</v>
      </c>
      <c r="I419" s="34" t="s">
        <v>465</v>
      </c>
      <c r="J419" s="33" t="s">
        <v>780</v>
      </c>
    </row>
    <row r="420" spans="1:10" s="29" customFormat="1" ht="47.25" x14ac:dyDescent="0.2">
      <c r="A420" s="30" t="s">
        <v>783</v>
      </c>
      <c r="B420" s="31" t="s">
        <v>801</v>
      </c>
      <c r="C420" s="32" t="s">
        <v>784</v>
      </c>
      <c r="D420" s="32">
        <v>68000</v>
      </c>
      <c r="E420" s="32">
        <v>85000</v>
      </c>
      <c r="F420" s="33" t="s">
        <v>16</v>
      </c>
      <c r="G420" s="34" t="s">
        <v>17</v>
      </c>
      <c r="H420" s="34" t="s">
        <v>18</v>
      </c>
      <c r="I420" s="34" t="s">
        <v>163</v>
      </c>
      <c r="J420" s="33" t="s">
        <v>785</v>
      </c>
    </row>
    <row r="421" spans="1:10" s="29" customFormat="1" ht="47.25" x14ac:dyDescent="0.2">
      <c r="A421" s="30" t="s">
        <v>802</v>
      </c>
      <c r="B421" s="31" t="s">
        <v>803</v>
      </c>
      <c r="C421" s="32" t="s">
        <v>586</v>
      </c>
      <c r="D421" s="64">
        <v>30000</v>
      </c>
      <c r="E421" s="64">
        <v>37500</v>
      </c>
      <c r="F421" s="33" t="s">
        <v>16</v>
      </c>
      <c r="G421" s="34" t="s">
        <v>17</v>
      </c>
      <c r="H421" s="34" t="s">
        <v>18</v>
      </c>
      <c r="I421" s="34" t="s">
        <v>26</v>
      </c>
      <c r="J421" s="33" t="s">
        <v>804</v>
      </c>
    </row>
    <row r="422" spans="1:10" s="29" customFormat="1" ht="31.5" x14ac:dyDescent="0.2">
      <c r="A422" s="30" t="s">
        <v>864</v>
      </c>
      <c r="B422" s="31"/>
      <c r="C422" s="32"/>
      <c r="D422" s="32">
        <v>65600</v>
      </c>
      <c r="E422" s="32">
        <v>82000</v>
      </c>
      <c r="F422" s="33"/>
      <c r="G422" s="34"/>
      <c r="H422" s="34"/>
      <c r="I422" s="34"/>
      <c r="J422" s="33"/>
    </row>
    <row r="423" spans="1:10" s="29" customFormat="1" ht="47.25" x14ac:dyDescent="0.2">
      <c r="A423" s="30" t="s">
        <v>843</v>
      </c>
      <c r="B423" s="31" t="s">
        <v>844</v>
      </c>
      <c r="C423" s="32" t="s">
        <v>737</v>
      </c>
      <c r="D423" s="32">
        <v>144000</v>
      </c>
      <c r="E423" s="32">
        <v>180000</v>
      </c>
      <c r="F423" s="33" t="s">
        <v>16</v>
      </c>
      <c r="G423" s="34" t="s">
        <v>17</v>
      </c>
      <c r="H423" s="34" t="s">
        <v>18</v>
      </c>
      <c r="I423" s="34" t="s">
        <v>465</v>
      </c>
      <c r="J423" s="33" t="s">
        <v>834</v>
      </c>
    </row>
    <row r="424" spans="1:10" s="29" customFormat="1" ht="47.25" x14ac:dyDescent="0.2">
      <c r="A424" s="30" t="s">
        <v>874</v>
      </c>
      <c r="B424" s="31" t="s">
        <v>876</v>
      </c>
      <c r="C424" s="32" t="s">
        <v>597</v>
      </c>
      <c r="D424" s="32">
        <v>128000</v>
      </c>
      <c r="E424" s="32">
        <v>160000</v>
      </c>
      <c r="F424" s="33" t="s">
        <v>16</v>
      </c>
      <c r="G424" s="34" t="s">
        <v>17</v>
      </c>
      <c r="H424" s="34" t="s">
        <v>18</v>
      </c>
      <c r="I424" s="34" t="s">
        <v>179</v>
      </c>
      <c r="J424" s="33" t="s">
        <v>878</v>
      </c>
    </row>
    <row r="425" spans="1:10" s="29" customFormat="1" ht="75" x14ac:dyDescent="0.2">
      <c r="A425" s="30" t="s">
        <v>875</v>
      </c>
      <c r="B425" s="31" t="s">
        <v>877</v>
      </c>
      <c r="C425" s="32" t="s">
        <v>597</v>
      </c>
      <c r="D425" s="32">
        <v>80000</v>
      </c>
      <c r="E425" s="32">
        <v>100000</v>
      </c>
      <c r="F425" s="33" t="s">
        <v>16</v>
      </c>
      <c r="G425" s="34" t="s">
        <v>17</v>
      </c>
      <c r="H425" s="34" t="s">
        <v>18</v>
      </c>
      <c r="I425" s="34" t="s">
        <v>179</v>
      </c>
      <c r="J425" s="33" t="s">
        <v>401</v>
      </c>
    </row>
    <row r="426" spans="1:10" s="29" customFormat="1" ht="47.25" x14ac:dyDescent="0.2">
      <c r="A426" s="30" t="s">
        <v>894</v>
      </c>
      <c r="B426" s="31" t="s">
        <v>906</v>
      </c>
      <c r="C426" s="32" t="s">
        <v>937</v>
      </c>
      <c r="D426" s="32">
        <v>160000</v>
      </c>
      <c r="E426" s="32">
        <v>200000</v>
      </c>
      <c r="F426" s="33" t="s">
        <v>16</v>
      </c>
      <c r="G426" s="34" t="s">
        <v>17</v>
      </c>
      <c r="H426" s="34" t="s">
        <v>18</v>
      </c>
      <c r="I426" s="34" t="s">
        <v>26</v>
      </c>
      <c r="J426" s="33" t="s">
        <v>214</v>
      </c>
    </row>
    <row r="427" spans="1:10" s="29" customFormat="1" ht="47.25" x14ac:dyDescent="0.2">
      <c r="A427" s="30" t="s">
        <v>895</v>
      </c>
      <c r="B427" s="31" t="s">
        <v>907</v>
      </c>
      <c r="C427" s="32" t="s">
        <v>572</v>
      </c>
      <c r="D427" s="32">
        <v>64000</v>
      </c>
      <c r="E427" s="32">
        <v>80000</v>
      </c>
      <c r="F427" s="33" t="s">
        <v>16</v>
      </c>
      <c r="G427" s="34" t="s">
        <v>17</v>
      </c>
      <c r="H427" s="34" t="s">
        <v>18</v>
      </c>
      <c r="I427" s="34" t="s">
        <v>39</v>
      </c>
      <c r="J427" s="33" t="s">
        <v>214</v>
      </c>
    </row>
    <row r="428" spans="1:10" s="29" customFormat="1" ht="47.25" x14ac:dyDescent="0.2">
      <c r="A428" s="30" t="s">
        <v>896</v>
      </c>
      <c r="B428" s="31" t="s">
        <v>908</v>
      </c>
      <c r="C428" s="32" t="s">
        <v>572</v>
      </c>
      <c r="D428" s="32">
        <v>84000</v>
      </c>
      <c r="E428" s="32">
        <v>105000</v>
      </c>
      <c r="F428" s="33" t="s">
        <v>16</v>
      </c>
      <c r="G428" s="34" t="s">
        <v>17</v>
      </c>
      <c r="H428" s="34" t="s">
        <v>18</v>
      </c>
      <c r="I428" s="34" t="s">
        <v>39</v>
      </c>
      <c r="J428" s="33" t="s">
        <v>214</v>
      </c>
    </row>
    <row r="429" spans="1:10" s="29" customFormat="1" ht="47.25" x14ac:dyDescent="0.2">
      <c r="A429" s="30" t="s">
        <v>897</v>
      </c>
      <c r="B429" s="31" t="s">
        <v>909</v>
      </c>
      <c r="C429" s="32" t="s">
        <v>572</v>
      </c>
      <c r="D429" s="32">
        <v>198000</v>
      </c>
      <c r="E429" s="32">
        <v>247500</v>
      </c>
      <c r="F429" s="33" t="s">
        <v>16</v>
      </c>
      <c r="G429" s="34" t="s">
        <v>17</v>
      </c>
      <c r="H429" s="34" t="s">
        <v>18</v>
      </c>
      <c r="I429" s="34" t="s">
        <v>39</v>
      </c>
      <c r="J429" s="33" t="s">
        <v>214</v>
      </c>
    </row>
    <row r="430" spans="1:10" s="29" customFormat="1" ht="47.25" x14ac:dyDescent="0.2">
      <c r="A430" s="30" t="s">
        <v>898</v>
      </c>
      <c r="B430" s="31" t="s">
        <v>910</v>
      </c>
      <c r="C430" s="32" t="s">
        <v>572</v>
      </c>
      <c r="D430" s="32">
        <v>36000</v>
      </c>
      <c r="E430" s="32">
        <v>45000</v>
      </c>
      <c r="F430" s="33" t="s">
        <v>16</v>
      </c>
      <c r="G430" s="34" t="s">
        <v>17</v>
      </c>
      <c r="H430" s="34" t="s">
        <v>18</v>
      </c>
      <c r="I430" s="34" t="s">
        <v>39</v>
      </c>
      <c r="J430" s="33" t="s">
        <v>214</v>
      </c>
    </row>
    <row r="431" spans="1:10" s="29" customFormat="1" ht="47.25" x14ac:dyDescent="0.2">
      <c r="A431" s="30" t="s">
        <v>899</v>
      </c>
      <c r="B431" s="31" t="s">
        <v>911</v>
      </c>
      <c r="C431" s="32" t="s">
        <v>572</v>
      </c>
      <c r="D431" s="32">
        <v>143200</v>
      </c>
      <c r="E431" s="32">
        <v>179000</v>
      </c>
      <c r="F431" s="33" t="s">
        <v>16</v>
      </c>
      <c r="G431" s="34" t="s">
        <v>17</v>
      </c>
      <c r="H431" s="34" t="s">
        <v>18</v>
      </c>
      <c r="I431" s="34" t="s">
        <v>39</v>
      </c>
      <c r="J431" s="33" t="s">
        <v>214</v>
      </c>
    </row>
    <row r="432" spans="1:10" s="29" customFormat="1" ht="47.25" x14ac:dyDescent="0.2">
      <c r="A432" s="30" t="s">
        <v>900</v>
      </c>
      <c r="B432" s="31" t="s">
        <v>912</v>
      </c>
      <c r="C432" s="32" t="s">
        <v>945</v>
      </c>
      <c r="D432" s="32">
        <v>24000</v>
      </c>
      <c r="E432" s="32">
        <v>30000</v>
      </c>
      <c r="F432" s="33" t="s">
        <v>16</v>
      </c>
      <c r="G432" s="34" t="s">
        <v>17</v>
      </c>
      <c r="H432" s="34" t="s">
        <v>18</v>
      </c>
      <c r="I432" s="34" t="s">
        <v>71</v>
      </c>
      <c r="J432" s="33" t="s">
        <v>214</v>
      </c>
    </row>
    <row r="433" spans="1:10" s="29" customFormat="1" ht="47.25" x14ac:dyDescent="0.2">
      <c r="A433" s="30" t="s">
        <v>901</v>
      </c>
      <c r="B433" s="31" t="s">
        <v>913</v>
      </c>
      <c r="C433" s="32" t="s">
        <v>946</v>
      </c>
      <c r="D433" s="32">
        <v>72000</v>
      </c>
      <c r="E433" s="32">
        <v>90000</v>
      </c>
      <c r="F433" s="33" t="s">
        <v>16</v>
      </c>
      <c r="G433" s="34" t="s">
        <v>17</v>
      </c>
      <c r="H433" s="34" t="s">
        <v>18</v>
      </c>
      <c r="I433" s="34" t="s">
        <v>71</v>
      </c>
      <c r="J433" s="33" t="s">
        <v>214</v>
      </c>
    </row>
    <row r="434" spans="1:10" s="29" customFormat="1" ht="47.25" x14ac:dyDescent="0.2">
      <c r="A434" s="30" t="s">
        <v>902</v>
      </c>
      <c r="B434" s="31" t="s">
        <v>914</v>
      </c>
      <c r="C434" s="32" t="s">
        <v>572</v>
      </c>
      <c r="D434" s="32">
        <v>25600</v>
      </c>
      <c r="E434" s="32">
        <v>32000</v>
      </c>
      <c r="F434" s="33" t="s">
        <v>16</v>
      </c>
      <c r="G434" s="34" t="s">
        <v>17</v>
      </c>
      <c r="H434" s="34" t="s">
        <v>18</v>
      </c>
      <c r="I434" s="34" t="s">
        <v>71</v>
      </c>
      <c r="J434" s="33" t="s">
        <v>214</v>
      </c>
    </row>
    <row r="435" spans="1:10" s="29" customFormat="1" ht="47.25" x14ac:dyDescent="0.2">
      <c r="A435" s="30" t="s">
        <v>903</v>
      </c>
      <c r="B435" s="31" t="s">
        <v>915</v>
      </c>
      <c r="C435" s="32" t="s">
        <v>821</v>
      </c>
      <c r="D435" s="32">
        <v>32000</v>
      </c>
      <c r="E435" s="32">
        <v>40000</v>
      </c>
      <c r="F435" s="33" t="s">
        <v>16</v>
      </c>
      <c r="G435" s="34" t="s">
        <v>17</v>
      </c>
      <c r="H435" s="34" t="s">
        <v>18</v>
      </c>
      <c r="I435" s="34" t="s">
        <v>71</v>
      </c>
      <c r="J435" s="33" t="s">
        <v>214</v>
      </c>
    </row>
    <row r="436" spans="1:10" s="29" customFormat="1" ht="47.25" x14ac:dyDescent="0.2">
      <c r="A436" s="30" t="s">
        <v>904</v>
      </c>
      <c r="B436" s="31" t="s">
        <v>916</v>
      </c>
      <c r="C436" s="32" t="s">
        <v>947</v>
      </c>
      <c r="D436" s="32">
        <v>56000</v>
      </c>
      <c r="E436" s="32">
        <v>70000</v>
      </c>
      <c r="F436" s="33" t="s">
        <v>16</v>
      </c>
      <c r="G436" s="34" t="s">
        <v>17</v>
      </c>
      <c r="H436" s="34" t="s">
        <v>18</v>
      </c>
      <c r="I436" s="34" t="s">
        <v>71</v>
      </c>
      <c r="J436" s="33" t="s">
        <v>214</v>
      </c>
    </row>
    <row r="437" spans="1:10" s="29" customFormat="1" ht="47.25" x14ac:dyDescent="0.2">
      <c r="A437" s="30" t="s">
        <v>905</v>
      </c>
      <c r="B437" s="31" t="s">
        <v>917</v>
      </c>
      <c r="C437" s="32" t="s">
        <v>572</v>
      </c>
      <c r="D437" s="32">
        <v>24000</v>
      </c>
      <c r="E437" s="32">
        <v>30000</v>
      </c>
      <c r="F437" s="33" t="s">
        <v>16</v>
      </c>
      <c r="G437" s="34" t="s">
        <v>17</v>
      </c>
      <c r="H437" s="34" t="s">
        <v>18</v>
      </c>
      <c r="I437" s="34" t="s">
        <v>179</v>
      </c>
      <c r="J437" s="33" t="s">
        <v>918</v>
      </c>
    </row>
    <row r="438" spans="1:10" s="87" customFormat="1" ht="47.25" x14ac:dyDescent="0.2">
      <c r="A438" s="82" t="s">
        <v>976</v>
      </c>
      <c r="B438" s="83" t="s">
        <v>978</v>
      </c>
      <c r="C438" s="84" t="s">
        <v>980</v>
      </c>
      <c r="D438" s="84">
        <v>160000</v>
      </c>
      <c r="E438" s="84">
        <v>200000</v>
      </c>
      <c r="F438" s="85" t="s">
        <v>16</v>
      </c>
      <c r="G438" s="86" t="s">
        <v>17</v>
      </c>
      <c r="H438" s="86" t="s">
        <v>18</v>
      </c>
      <c r="I438" s="86" t="s">
        <v>39</v>
      </c>
      <c r="J438" s="85" t="s">
        <v>214</v>
      </c>
    </row>
    <row r="439" spans="1:10" s="87" customFormat="1" ht="47.25" x14ac:dyDescent="0.2">
      <c r="A439" s="82" t="s">
        <v>977</v>
      </c>
      <c r="B439" s="83" t="s">
        <v>979</v>
      </c>
      <c r="C439" s="84" t="s">
        <v>981</v>
      </c>
      <c r="D439" s="84">
        <v>40000</v>
      </c>
      <c r="E439" s="84">
        <v>50000</v>
      </c>
      <c r="F439" s="85" t="s">
        <v>16</v>
      </c>
      <c r="G439" s="86" t="s">
        <v>17</v>
      </c>
      <c r="H439" s="86" t="s">
        <v>18</v>
      </c>
      <c r="I439" s="86" t="s">
        <v>39</v>
      </c>
      <c r="J439" s="85" t="s">
        <v>214</v>
      </c>
    </row>
    <row r="440" spans="1:10" s="29" customFormat="1" ht="24" customHeight="1" x14ac:dyDescent="0.2">
      <c r="A440" s="19" t="s">
        <v>601</v>
      </c>
      <c r="B440" s="20"/>
      <c r="C440" s="21"/>
      <c r="D440" s="42">
        <f>SUM(D405:D406,D408:D409,D411,D413:D420,D422:D439)</f>
        <v>6270400</v>
      </c>
      <c r="E440" s="42">
        <f>SUM(E405:E406,E408:E409,E411,E413:E420,E422:E439)</f>
        <v>7790500</v>
      </c>
      <c r="F440" s="21"/>
      <c r="G440" s="21"/>
      <c r="H440" s="21"/>
      <c r="I440" s="21"/>
      <c r="J440" s="23"/>
    </row>
    <row r="441" spans="1:10" s="29" customFormat="1" ht="15.75" customHeight="1" x14ac:dyDescent="0.2">
      <c r="A441" s="43"/>
      <c r="B441" s="44"/>
      <c r="C441" s="45"/>
      <c r="D441" s="46"/>
      <c r="E441" s="46"/>
      <c r="F441" s="47"/>
      <c r="G441" s="47"/>
      <c r="H441" s="47"/>
      <c r="I441" s="47"/>
      <c r="J441" s="48"/>
    </row>
    <row r="442" spans="1:10" s="29" customFormat="1" ht="24" customHeight="1" x14ac:dyDescent="0.2">
      <c r="A442" s="19" t="s">
        <v>602</v>
      </c>
      <c r="B442" s="20"/>
      <c r="C442" s="21"/>
      <c r="D442" s="42"/>
      <c r="E442" s="42"/>
      <c r="F442" s="21"/>
      <c r="G442" s="21"/>
      <c r="H442" s="21"/>
      <c r="I442" s="21"/>
      <c r="J442" s="23"/>
    </row>
    <row r="443" spans="1:10" s="29" customFormat="1" ht="75" x14ac:dyDescent="0.2">
      <c r="A443" s="30" t="s">
        <v>603</v>
      </c>
      <c r="B443" s="63" t="s">
        <v>604</v>
      </c>
      <c r="C443" s="64" t="s">
        <v>605</v>
      </c>
      <c r="D443" s="64">
        <v>720000</v>
      </c>
      <c r="E443" s="64">
        <v>900000</v>
      </c>
      <c r="F443" s="65" t="s">
        <v>499</v>
      </c>
      <c r="G443" s="34" t="s">
        <v>17</v>
      </c>
      <c r="H443" s="66" t="s">
        <v>426</v>
      </c>
      <c r="I443" s="66" t="s">
        <v>19</v>
      </c>
      <c r="J443" s="65" t="s">
        <v>606</v>
      </c>
    </row>
    <row r="444" spans="1:10" s="29" customFormat="1" ht="75" x14ac:dyDescent="0.2">
      <c r="A444" s="30" t="s">
        <v>755</v>
      </c>
      <c r="B444" s="31" t="s">
        <v>805</v>
      </c>
      <c r="C444" s="32" t="s">
        <v>489</v>
      </c>
      <c r="D444" s="32">
        <v>493500</v>
      </c>
      <c r="E444" s="32">
        <v>616875</v>
      </c>
      <c r="F444" s="33" t="s">
        <v>490</v>
      </c>
      <c r="G444" s="34"/>
      <c r="H444" s="34" t="s">
        <v>18</v>
      </c>
      <c r="I444" s="34" t="s">
        <v>465</v>
      </c>
      <c r="J444" s="33" t="s">
        <v>806</v>
      </c>
    </row>
    <row r="445" spans="1:10" s="29" customFormat="1" ht="45" x14ac:dyDescent="0.2">
      <c r="A445" s="30" t="s">
        <v>607</v>
      </c>
      <c r="B445" s="31" t="s">
        <v>608</v>
      </c>
      <c r="C445" s="32" t="s">
        <v>371</v>
      </c>
      <c r="D445" s="32">
        <v>495000</v>
      </c>
      <c r="E445" s="32">
        <v>618750</v>
      </c>
      <c r="F445" s="33" t="s">
        <v>16</v>
      </c>
      <c r="G445" s="34" t="s">
        <v>17</v>
      </c>
      <c r="H445" s="34" t="s">
        <v>18</v>
      </c>
      <c r="I445" s="34" t="s">
        <v>19</v>
      </c>
      <c r="J445" s="33" t="s">
        <v>256</v>
      </c>
    </row>
    <row r="446" spans="1:10" s="29" customFormat="1" ht="60" x14ac:dyDescent="0.2">
      <c r="A446" s="30" t="s">
        <v>609</v>
      </c>
      <c r="B446" s="31" t="s">
        <v>610</v>
      </c>
      <c r="C446" s="32" t="s">
        <v>611</v>
      </c>
      <c r="D446" s="32">
        <v>120000</v>
      </c>
      <c r="E446" s="32">
        <v>150000</v>
      </c>
      <c r="F446" s="33" t="s">
        <v>16</v>
      </c>
      <c r="G446" s="34" t="s">
        <v>17</v>
      </c>
      <c r="H446" s="34" t="s">
        <v>18</v>
      </c>
      <c r="I446" s="34" t="s">
        <v>39</v>
      </c>
      <c r="J446" s="33" t="s">
        <v>214</v>
      </c>
    </row>
    <row r="447" spans="1:10" s="29" customFormat="1" ht="60" customHeight="1" x14ac:dyDescent="0.2">
      <c r="A447" s="30" t="s">
        <v>612</v>
      </c>
      <c r="B447" s="31" t="s">
        <v>613</v>
      </c>
      <c r="C447" s="32" t="s">
        <v>611</v>
      </c>
      <c r="D447" s="32">
        <v>97200</v>
      </c>
      <c r="E447" s="32">
        <v>121500</v>
      </c>
      <c r="F447" s="33" t="s">
        <v>16</v>
      </c>
      <c r="G447" s="34" t="s">
        <v>17</v>
      </c>
      <c r="H447" s="34" t="s">
        <v>18</v>
      </c>
      <c r="I447" s="34" t="s">
        <v>39</v>
      </c>
      <c r="J447" s="33" t="s">
        <v>214</v>
      </c>
    </row>
    <row r="448" spans="1:10" s="29" customFormat="1" ht="60" customHeight="1" x14ac:dyDescent="0.2">
      <c r="A448" s="30" t="s">
        <v>614</v>
      </c>
      <c r="B448" s="31" t="s">
        <v>615</v>
      </c>
      <c r="C448" s="32" t="s">
        <v>616</v>
      </c>
      <c r="D448" s="32">
        <v>160000</v>
      </c>
      <c r="E448" s="32">
        <v>200000</v>
      </c>
      <c r="F448" s="33" t="s">
        <v>16</v>
      </c>
      <c r="G448" s="34" t="s">
        <v>17</v>
      </c>
      <c r="H448" s="34" t="s">
        <v>18</v>
      </c>
      <c r="I448" s="34" t="s">
        <v>39</v>
      </c>
      <c r="J448" s="33" t="s">
        <v>214</v>
      </c>
    </row>
    <row r="449" spans="1:10" s="29" customFormat="1" ht="60" customHeight="1" x14ac:dyDescent="0.2">
      <c r="A449" s="30" t="s">
        <v>617</v>
      </c>
      <c r="B449" s="31" t="s">
        <v>618</v>
      </c>
      <c r="C449" s="32" t="s">
        <v>120</v>
      </c>
      <c r="D449" s="32">
        <v>64000</v>
      </c>
      <c r="E449" s="32">
        <v>80000</v>
      </c>
      <c r="F449" s="33" t="s">
        <v>16</v>
      </c>
      <c r="G449" s="34" t="s">
        <v>17</v>
      </c>
      <c r="H449" s="34" t="s">
        <v>18</v>
      </c>
      <c r="I449" s="34" t="s">
        <v>39</v>
      </c>
      <c r="J449" s="33" t="s">
        <v>214</v>
      </c>
    </row>
    <row r="450" spans="1:10" s="29" customFormat="1" ht="60" customHeight="1" x14ac:dyDescent="0.2">
      <c r="A450" s="30" t="s">
        <v>619</v>
      </c>
      <c r="B450" s="31" t="s">
        <v>620</v>
      </c>
      <c r="C450" s="32" t="s">
        <v>23</v>
      </c>
      <c r="D450" s="32">
        <v>80000</v>
      </c>
      <c r="E450" s="32">
        <v>100000</v>
      </c>
      <c r="F450" s="33" t="s">
        <v>16</v>
      </c>
      <c r="G450" s="34" t="s">
        <v>17</v>
      </c>
      <c r="H450" s="34" t="s">
        <v>18</v>
      </c>
      <c r="I450" s="34" t="s">
        <v>465</v>
      </c>
      <c r="J450" s="33" t="s">
        <v>621</v>
      </c>
    </row>
    <row r="451" spans="1:10" s="29" customFormat="1" ht="60" customHeight="1" x14ac:dyDescent="0.2">
      <c r="A451" s="30" t="s">
        <v>622</v>
      </c>
      <c r="B451" s="31" t="s">
        <v>623</v>
      </c>
      <c r="C451" s="32" t="s">
        <v>23</v>
      </c>
      <c r="D451" s="32">
        <v>64000</v>
      </c>
      <c r="E451" s="32">
        <v>80000</v>
      </c>
      <c r="F451" s="33" t="s">
        <v>16</v>
      </c>
      <c r="G451" s="34" t="s">
        <v>17</v>
      </c>
      <c r="H451" s="34" t="s">
        <v>18</v>
      </c>
      <c r="I451" s="34" t="s">
        <v>132</v>
      </c>
      <c r="J451" s="33" t="s">
        <v>187</v>
      </c>
    </row>
    <row r="452" spans="1:10" s="29" customFormat="1" ht="45" x14ac:dyDescent="0.2">
      <c r="A452" s="30" t="s">
        <v>624</v>
      </c>
      <c r="B452" s="31" t="s">
        <v>625</v>
      </c>
      <c r="C452" s="32" t="s">
        <v>626</v>
      </c>
      <c r="D452" s="32">
        <v>40000</v>
      </c>
      <c r="E452" s="32">
        <v>50000</v>
      </c>
      <c r="F452" s="33" t="s">
        <v>16</v>
      </c>
      <c r="G452" s="34" t="s">
        <v>17</v>
      </c>
      <c r="H452" s="34" t="s">
        <v>18</v>
      </c>
      <c r="I452" s="34" t="s">
        <v>132</v>
      </c>
      <c r="J452" s="33" t="s">
        <v>187</v>
      </c>
    </row>
    <row r="453" spans="1:10" s="29" customFormat="1" ht="60" x14ac:dyDescent="0.2">
      <c r="A453" s="30" t="s">
        <v>627</v>
      </c>
      <c r="B453" s="31" t="s">
        <v>628</v>
      </c>
      <c r="C453" s="32" t="s">
        <v>629</v>
      </c>
      <c r="D453" s="32">
        <v>67000</v>
      </c>
      <c r="E453" s="32">
        <v>83750</v>
      </c>
      <c r="F453" s="33" t="s">
        <v>16</v>
      </c>
      <c r="G453" s="34" t="s">
        <v>17</v>
      </c>
      <c r="H453" s="34" t="s">
        <v>18</v>
      </c>
      <c r="I453" s="34" t="s">
        <v>19</v>
      </c>
      <c r="J453" s="33" t="s">
        <v>630</v>
      </c>
    </row>
    <row r="454" spans="1:10" s="29" customFormat="1" ht="46.5" customHeight="1" x14ac:dyDescent="0.2">
      <c r="A454" s="30" t="s">
        <v>651</v>
      </c>
      <c r="B454" s="31" t="s">
        <v>656</v>
      </c>
      <c r="C454" s="32" t="s">
        <v>738</v>
      </c>
      <c r="D454" s="32">
        <v>62100</v>
      </c>
      <c r="E454" s="32">
        <v>77625</v>
      </c>
      <c r="F454" s="33" t="s">
        <v>16</v>
      </c>
      <c r="G454" s="34" t="s">
        <v>17</v>
      </c>
      <c r="H454" s="34" t="s">
        <v>18</v>
      </c>
      <c r="I454" s="34" t="s">
        <v>19</v>
      </c>
      <c r="J454" s="33" t="s">
        <v>661</v>
      </c>
    </row>
    <row r="455" spans="1:10" s="29" customFormat="1" ht="46.5" customHeight="1" x14ac:dyDescent="0.2">
      <c r="A455" s="30" t="s">
        <v>652</v>
      </c>
      <c r="B455" s="31" t="s">
        <v>657</v>
      </c>
      <c r="C455" s="32" t="s">
        <v>739</v>
      </c>
      <c r="D455" s="32">
        <v>192000</v>
      </c>
      <c r="E455" s="32">
        <v>240000</v>
      </c>
      <c r="F455" s="33" t="s">
        <v>16</v>
      </c>
      <c r="G455" s="34" t="s">
        <v>17</v>
      </c>
      <c r="H455" s="34" t="s">
        <v>18</v>
      </c>
      <c r="I455" s="34" t="s">
        <v>19</v>
      </c>
      <c r="J455" s="33" t="s">
        <v>662</v>
      </c>
    </row>
    <row r="456" spans="1:10" s="29" customFormat="1" ht="46.5" customHeight="1" x14ac:dyDescent="0.2">
      <c r="A456" s="30" t="s">
        <v>653</v>
      </c>
      <c r="B456" s="31" t="s">
        <v>658</v>
      </c>
      <c r="C456" s="32" t="s">
        <v>740</v>
      </c>
      <c r="D456" s="32">
        <v>36000</v>
      </c>
      <c r="E456" s="32">
        <v>45000</v>
      </c>
      <c r="F456" s="33" t="s">
        <v>16</v>
      </c>
      <c r="G456" s="34" t="s">
        <v>17</v>
      </c>
      <c r="H456" s="34" t="s">
        <v>18</v>
      </c>
      <c r="I456" s="34" t="s">
        <v>19</v>
      </c>
      <c r="J456" s="33" t="s">
        <v>663</v>
      </c>
    </row>
    <row r="457" spans="1:10" s="29" customFormat="1" ht="46.5" customHeight="1" x14ac:dyDescent="0.2">
      <c r="A457" s="30" t="s">
        <v>654</v>
      </c>
      <c r="B457" s="31" t="s">
        <v>659</v>
      </c>
      <c r="C457" s="32" t="s">
        <v>371</v>
      </c>
      <c r="D457" s="32">
        <v>80000</v>
      </c>
      <c r="E457" s="32">
        <v>100000</v>
      </c>
      <c r="F457" s="33" t="s">
        <v>16</v>
      </c>
      <c r="G457" s="34" t="s">
        <v>17</v>
      </c>
      <c r="H457" s="34" t="s">
        <v>18</v>
      </c>
      <c r="I457" s="34" t="s">
        <v>132</v>
      </c>
      <c r="J457" s="33" t="s">
        <v>664</v>
      </c>
    </row>
    <row r="458" spans="1:10" s="29" customFormat="1" ht="46.5" customHeight="1" x14ac:dyDescent="0.2">
      <c r="A458" s="30" t="s">
        <v>655</v>
      </c>
      <c r="B458" s="31" t="s">
        <v>660</v>
      </c>
      <c r="C458" s="32" t="s">
        <v>741</v>
      </c>
      <c r="D458" s="32">
        <v>60000</v>
      </c>
      <c r="E458" s="32">
        <v>75000</v>
      </c>
      <c r="F458" s="33" t="s">
        <v>16</v>
      </c>
      <c r="G458" s="34" t="s">
        <v>17</v>
      </c>
      <c r="H458" s="34" t="s">
        <v>18</v>
      </c>
      <c r="I458" s="34" t="s">
        <v>132</v>
      </c>
      <c r="J458" s="33" t="s">
        <v>665</v>
      </c>
    </row>
    <row r="459" spans="1:10" s="29" customFormat="1" ht="46.5" customHeight="1" x14ac:dyDescent="0.2">
      <c r="A459" s="30" t="s">
        <v>756</v>
      </c>
      <c r="B459" s="31" t="s">
        <v>758</v>
      </c>
      <c r="C459" s="32" t="s">
        <v>371</v>
      </c>
      <c r="D459" s="32">
        <v>110000</v>
      </c>
      <c r="E459" s="32">
        <v>137500</v>
      </c>
      <c r="F459" s="33" t="s">
        <v>16</v>
      </c>
      <c r="G459" s="34" t="s">
        <v>17</v>
      </c>
      <c r="H459" s="34" t="s">
        <v>18</v>
      </c>
      <c r="I459" s="34" t="s">
        <v>76</v>
      </c>
      <c r="J459" s="33" t="s">
        <v>761</v>
      </c>
    </row>
    <row r="460" spans="1:10" s="29" customFormat="1" ht="46.5" customHeight="1" x14ac:dyDescent="0.2">
      <c r="A460" s="30" t="s">
        <v>757</v>
      </c>
      <c r="B460" s="31" t="s">
        <v>759</v>
      </c>
      <c r="C460" s="32" t="s">
        <v>760</v>
      </c>
      <c r="D460" s="32">
        <v>54400</v>
      </c>
      <c r="E460" s="32">
        <v>68000</v>
      </c>
      <c r="F460" s="33" t="s">
        <v>16</v>
      </c>
      <c r="G460" s="34" t="s">
        <v>17</v>
      </c>
      <c r="H460" s="34" t="s">
        <v>18</v>
      </c>
      <c r="I460" s="34" t="s">
        <v>76</v>
      </c>
      <c r="J460" s="33" t="s">
        <v>691</v>
      </c>
    </row>
    <row r="461" spans="1:10" s="29" customFormat="1" ht="46.5" customHeight="1" x14ac:dyDescent="0.2">
      <c r="A461" s="30" t="s">
        <v>787</v>
      </c>
      <c r="B461" s="31" t="s">
        <v>788</v>
      </c>
      <c r="C461" s="32" t="s">
        <v>789</v>
      </c>
      <c r="D461" s="32">
        <v>1667000</v>
      </c>
      <c r="E461" s="32">
        <v>2083750</v>
      </c>
      <c r="F461" s="33" t="s">
        <v>24</v>
      </c>
      <c r="G461" s="34" t="s">
        <v>17</v>
      </c>
      <c r="H461" s="34" t="s">
        <v>18</v>
      </c>
      <c r="I461" s="34" t="s">
        <v>163</v>
      </c>
      <c r="J461" s="65" t="s">
        <v>790</v>
      </c>
    </row>
    <row r="462" spans="1:10" s="29" customFormat="1" ht="31.5" x14ac:dyDescent="0.2">
      <c r="A462" s="30" t="s">
        <v>864</v>
      </c>
      <c r="B462" s="31"/>
      <c r="C462" s="32"/>
      <c r="D462" s="32"/>
      <c r="E462" s="32"/>
      <c r="F462" s="33"/>
      <c r="G462" s="34"/>
      <c r="H462" s="34"/>
      <c r="I462" s="34"/>
      <c r="J462" s="33" t="s">
        <v>879</v>
      </c>
    </row>
    <row r="463" spans="1:10" s="29" customFormat="1" ht="46.5" customHeight="1" x14ac:dyDescent="0.2">
      <c r="A463" s="30" t="s">
        <v>845</v>
      </c>
      <c r="B463" s="31" t="s">
        <v>846</v>
      </c>
      <c r="C463" s="32" t="s">
        <v>23</v>
      </c>
      <c r="D463" s="32">
        <v>64000</v>
      </c>
      <c r="E463" s="32">
        <v>80000</v>
      </c>
      <c r="F463" s="33" t="s">
        <v>16</v>
      </c>
      <c r="G463" s="34" t="s">
        <v>17</v>
      </c>
      <c r="H463" s="34" t="s">
        <v>18</v>
      </c>
      <c r="I463" s="34" t="s">
        <v>465</v>
      </c>
      <c r="J463" s="33" t="s">
        <v>847</v>
      </c>
    </row>
    <row r="464" spans="1:10" s="29" customFormat="1" ht="60" x14ac:dyDescent="0.2">
      <c r="A464" s="30" t="s">
        <v>880</v>
      </c>
      <c r="B464" s="31" t="s">
        <v>885</v>
      </c>
      <c r="C464" s="32" t="s">
        <v>333</v>
      </c>
      <c r="D464" s="32">
        <v>24000</v>
      </c>
      <c r="E464" s="32">
        <v>30000</v>
      </c>
      <c r="F464" s="33" t="s">
        <v>16</v>
      </c>
      <c r="G464" s="34" t="s">
        <v>17</v>
      </c>
      <c r="H464" s="34" t="s">
        <v>18</v>
      </c>
      <c r="I464" s="34" t="s">
        <v>886</v>
      </c>
      <c r="J464" s="33" t="s">
        <v>879</v>
      </c>
    </row>
    <row r="465" spans="1:10" s="29" customFormat="1" ht="60" x14ac:dyDescent="0.2">
      <c r="A465" s="30" t="s">
        <v>942</v>
      </c>
      <c r="B465" s="31" t="s">
        <v>881</v>
      </c>
      <c r="C465" s="32" t="s">
        <v>23</v>
      </c>
      <c r="D465" s="32">
        <v>40000</v>
      </c>
      <c r="E465" s="32">
        <v>50000</v>
      </c>
      <c r="F465" s="33" t="s">
        <v>16</v>
      </c>
      <c r="G465" s="34" t="s">
        <v>17</v>
      </c>
      <c r="H465" s="34" t="s">
        <v>18</v>
      </c>
      <c r="I465" s="34" t="s">
        <v>166</v>
      </c>
      <c r="J465" s="33" t="s">
        <v>883</v>
      </c>
    </row>
    <row r="466" spans="1:10" s="29" customFormat="1" ht="47.25" x14ac:dyDescent="0.2">
      <c r="A466" s="30" t="s">
        <v>943</v>
      </c>
      <c r="B466" s="31" t="s">
        <v>882</v>
      </c>
      <c r="C466" s="32" t="s">
        <v>740</v>
      </c>
      <c r="D466" s="32">
        <v>191800</v>
      </c>
      <c r="E466" s="32">
        <v>239750</v>
      </c>
      <c r="F466" s="33" t="s">
        <v>16</v>
      </c>
      <c r="G466" s="34" t="s">
        <v>17</v>
      </c>
      <c r="H466" s="34" t="s">
        <v>18</v>
      </c>
      <c r="I466" s="34" t="s">
        <v>170</v>
      </c>
      <c r="J466" s="33" t="s">
        <v>884</v>
      </c>
    </row>
    <row r="467" spans="1:10" s="29" customFormat="1" ht="47.25" customHeight="1" x14ac:dyDescent="0.2">
      <c r="A467" s="30" t="s">
        <v>919</v>
      </c>
      <c r="B467" s="31" t="s">
        <v>920</v>
      </c>
      <c r="C467" s="32" t="s">
        <v>938</v>
      </c>
      <c r="D467" s="32">
        <v>56000</v>
      </c>
      <c r="E467" s="32">
        <v>70000</v>
      </c>
      <c r="F467" s="33" t="s">
        <v>16</v>
      </c>
      <c r="G467" s="34" t="s">
        <v>17</v>
      </c>
      <c r="H467" s="34" t="s">
        <v>18</v>
      </c>
      <c r="I467" s="34" t="s">
        <v>179</v>
      </c>
      <c r="J467" s="33" t="s">
        <v>762</v>
      </c>
    </row>
    <row r="468" spans="1:10" s="29" customFormat="1" ht="47.25" x14ac:dyDescent="0.2">
      <c r="A468" s="30" t="s">
        <v>940</v>
      </c>
      <c r="B468" s="31" t="s">
        <v>921</v>
      </c>
      <c r="C468" s="32" t="s">
        <v>740</v>
      </c>
      <c r="D468" s="32">
        <v>191800</v>
      </c>
      <c r="E468" s="32">
        <v>239750</v>
      </c>
      <c r="F468" s="33" t="s">
        <v>16</v>
      </c>
      <c r="G468" s="34" t="s">
        <v>17</v>
      </c>
      <c r="H468" s="34" t="s">
        <v>18</v>
      </c>
      <c r="I468" s="34" t="s">
        <v>179</v>
      </c>
      <c r="J468" s="33" t="s">
        <v>923</v>
      </c>
    </row>
    <row r="469" spans="1:10" s="29" customFormat="1" ht="47.25" x14ac:dyDescent="0.2">
      <c r="A469" s="30" t="s">
        <v>941</v>
      </c>
      <c r="B469" s="31" t="s">
        <v>922</v>
      </c>
      <c r="C469" s="32" t="s">
        <v>939</v>
      </c>
      <c r="D469" s="32">
        <v>28000</v>
      </c>
      <c r="E469" s="32">
        <v>35000</v>
      </c>
      <c r="F469" s="33" t="s">
        <v>16</v>
      </c>
      <c r="G469" s="34" t="s">
        <v>17</v>
      </c>
      <c r="H469" s="34" t="s">
        <v>18</v>
      </c>
      <c r="I469" s="34" t="s">
        <v>179</v>
      </c>
      <c r="J469" s="33" t="s">
        <v>924</v>
      </c>
    </row>
    <row r="470" spans="1:10" s="87" customFormat="1" ht="47.25" x14ac:dyDescent="0.2">
      <c r="A470" s="82" t="s">
        <v>982</v>
      </c>
      <c r="B470" s="83" t="s">
        <v>985</v>
      </c>
      <c r="C470" s="84" t="s">
        <v>396</v>
      </c>
      <c r="D470" s="84">
        <v>32000</v>
      </c>
      <c r="E470" s="84">
        <v>40000</v>
      </c>
      <c r="F470" s="85" t="s">
        <v>16</v>
      </c>
      <c r="G470" s="86" t="s">
        <v>17</v>
      </c>
      <c r="H470" s="86" t="s">
        <v>18</v>
      </c>
      <c r="I470" s="86" t="s">
        <v>26</v>
      </c>
      <c r="J470" s="85" t="s">
        <v>987</v>
      </c>
    </row>
    <row r="471" spans="1:10" s="87" customFormat="1" ht="97.5" customHeight="1" x14ac:dyDescent="0.2">
      <c r="A471" s="82" t="s">
        <v>983</v>
      </c>
      <c r="B471" s="83" t="s">
        <v>986</v>
      </c>
      <c r="C471" s="84" t="s">
        <v>1021</v>
      </c>
      <c r="D471" s="84">
        <v>890000</v>
      </c>
      <c r="E471" s="84">
        <v>1112500</v>
      </c>
      <c r="F471" s="85" t="s">
        <v>499</v>
      </c>
      <c r="G471" s="86" t="s">
        <v>17</v>
      </c>
      <c r="H471" s="86" t="s">
        <v>426</v>
      </c>
      <c r="I471" s="86" t="s">
        <v>26</v>
      </c>
      <c r="J471" s="85" t="s">
        <v>461</v>
      </c>
    </row>
    <row r="472" spans="1:10" s="87" customFormat="1" ht="90" x14ac:dyDescent="0.2">
      <c r="A472" s="82" t="s">
        <v>984</v>
      </c>
      <c r="B472" s="83" t="s">
        <v>1020</v>
      </c>
      <c r="C472" s="84" t="s">
        <v>789</v>
      </c>
      <c r="D472" s="84">
        <v>8400000</v>
      </c>
      <c r="E472" s="84">
        <v>10500000</v>
      </c>
      <c r="F472" s="85" t="s">
        <v>499</v>
      </c>
      <c r="G472" s="86" t="s">
        <v>17</v>
      </c>
      <c r="H472" s="86" t="s">
        <v>426</v>
      </c>
      <c r="I472" s="86" t="s">
        <v>39</v>
      </c>
      <c r="J472" s="85" t="s">
        <v>461</v>
      </c>
    </row>
    <row r="473" spans="1:10" ht="24" customHeight="1" x14ac:dyDescent="0.25">
      <c r="A473" s="19" t="s">
        <v>602</v>
      </c>
      <c r="B473" s="20"/>
      <c r="C473" s="21"/>
      <c r="D473" s="42">
        <f>SUM(D444:D472)</f>
        <v>13859800</v>
      </c>
      <c r="E473" s="42">
        <f>SUM(E444:E472)</f>
        <v>17324750</v>
      </c>
      <c r="F473" s="21"/>
      <c r="G473" s="21"/>
      <c r="H473" s="21"/>
      <c r="I473" s="21"/>
      <c r="J473" s="23"/>
    </row>
    <row r="474" spans="1:10" ht="24" customHeight="1" x14ac:dyDescent="0.25">
      <c r="A474" s="54" t="s">
        <v>631</v>
      </c>
      <c r="B474" s="55"/>
      <c r="C474" s="56"/>
      <c r="D474" s="57">
        <f>D80+D203+D252+D258+D275+D319+D323+D332+D373+D402+D440+D473</f>
        <v>140123735.17000002</v>
      </c>
      <c r="E474" s="57">
        <f>E80+E203+E252+E258+E275+E319+E323+E332+E373+E402+E440+E473</f>
        <v>173283868.97</v>
      </c>
      <c r="F474" s="58"/>
      <c r="G474" s="58"/>
      <c r="H474" s="58"/>
      <c r="I474" s="59"/>
      <c r="J474" s="60"/>
    </row>
    <row r="479" spans="1:10" ht="37.5" customHeight="1" x14ac:dyDescent="0.25">
      <c r="D479" s="61"/>
      <c r="E479" s="61"/>
    </row>
    <row r="480" spans="1:10" ht="15.75" customHeight="1" x14ac:dyDescent="0.25">
      <c r="D480" s="62"/>
    </row>
  </sheetData>
  <mergeCells count="8">
    <mergeCell ref="A199:B199"/>
    <mergeCell ref="A201:B201"/>
    <mergeCell ref="A2:J2"/>
    <mergeCell ref="A3:J3"/>
    <mergeCell ref="A80:B80"/>
    <mergeCell ref="A127:B127"/>
    <mergeCell ref="A129:B129"/>
    <mergeCell ref="A197:B197"/>
  </mergeCells>
  <printOptions horizontalCentered="1" verticalCentered="1"/>
  <pageMargins left="0.35433070866141736" right="0.15748031496062992" top="0.39370078740157483" bottom="0.39370078740157483" header="0.51181102362204722" footer="0.19685039370078741"/>
  <pageSetup paperSize="9" scale="68" orientation="landscape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NABAVE 2020</vt:lpstr>
      <vt:lpstr>'PLAN NABAVE 2020'!Print_Area</vt:lpstr>
      <vt:lpstr>'PLAN NABAVE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2020-11-04T08:39:02Z</cp:lastPrinted>
  <dcterms:created xsi:type="dcterms:W3CDTF">2004-01-30T09:33:00Z</dcterms:created>
  <dcterms:modified xsi:type="dcterms:W3CDTF">2020-11-04T08:53:26Z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