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esktop\natječaji\"/>
    </mc:Choice>
  </mc:AlternateContent>
  <bookViews>
    <workbookView xWindow="0" yWindow="0" windowWidth="28800" windowHeight="12435"/>
  </bookViews>
  <sheets>
    <sheet name="PLAN NABAVE 2021" sheetId="1" r:id="rId1"/>
  </sheets>
  <definedNames>
    <definedName name="_xlnm.Print_Area" localSheetId="0">'PLAN NABAVE 2021'!$A$1:$K$223</definedName>
    <definedName name="_xlnm.Print_Titles" localSheetId="0">'PLAN NABAVE 2021'!$5:$6</definedName>
  </definedNames>
  <calcPr calcId="162913" fullCalcOnLoad="1"/>
</workbook>
</file>

<file path=xl/calcChain.xml><?xml version="1.0" encoding="utf-8"?>
<calcChain xmlns="http://schemas.openxmlformats.org/spreadsheetml/2006/main">
  <c r="D206" i="1" l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206" i="1" s="1"/>
  <c r="E189" i="1"/>
  <c r="E187" i="1"/>
  <c r="E186" i="1"/>
  <c r="D183" i="1"/>
  <c r="E179" i="1"/>
  <c r="E178" i="1"/>
  <c r="E177" i="1"/>
  <c r="E176" i="1"/>
  <c r="E175" i="1"/>
  <c r="E174" i="1"/>
  <c r="E173" i="1"/>
  <c r="E172" i="1"/>
  <c r="E183" i="1" s="1"/>
  <c r="D169" i="1"/>
  <c r="E168" i="1"/>
  <c r="E167" i="1"/>
  <c r="E166" i="1"/>
  <c r="E165" i="1"/>
  <c r="E164" i="1"/>
  <c r="E163" i="1"/>
  <c r="E162" i="1"/>
  <c r="E161" i="1"/>
  <c r="E160" i="1"/>
  <c r="E169" i="1" s="1"/>
  <c r="E159" i="1"/>
  <c r="E158" i="1"/>
  <c r="E157" i="1"/>
  <c r="E156" i="1"/>
  <c r="E155" i="1"/>
  <c r="D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52" i="1" s="1"/>
  <c r="E132" i="1"/>
  <c r="D132" i="1"/>
  <c r="D126" i="1"/>
  <c r="D127" i="1" s="1"/>
  <c r="E119" i="1"/>
  <c r="E126" i="1" s="1"/>
  <c r="E127" i="1" s="1"/>
  <c r="D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15" i="1" s="1"/>
  <c r="D98" i="1"/>
  <c r="D99" i="1" s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 s="1"/>
  <c r="D78" i="1"/>
  <c r="E77" i="1"/>
  <c r="E76" i="1"/>
  <c r="E75" i="1"/>
  <c r="E74" i="1"/>
  <c r="E73" i="1"/>
  <c r="E72" i="1"/>
  <c r="E71" i="1"/>
  <c r="E70" i="1"/>
  <c r="E69" i="1"/>
  <c r="E68" i="1"/>
  <c r="E67" i="1"/>
  <c r="E98" i="1" s="1"/>
  <c r="E66" i="1"/>
  <c r="E65" i="1"/>
  <c r="E64" i="1"/>
  <c r="E63" i="1"/>
  <c r="D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60" i="1" s="1"/>
  <c r="E42" i="1"/>
  <c r="E41" i="1"/>
  <c r="E40" i="1"/>
  <c r="D35" i="1"/>
  <c r="E34" i="1"/>
  <c r="E35" i="1"/>
  <c r="E30" i="1"/>
  <c r="E29" i="1"/>
  <c r="E28" i="1"/>
  <c r="E27" i="1"/>
  <c r="E26" i="1"/>
  <c r="D26" i="1"/>
  <c r="E25" i="1"/>
  <c r="E24" i="1"/>
  <c r="E23" i="1"/>
  <c r="E22" i="1"/>
  <c r="E21" i="1"/>
  <c r="E20" i="1"/>
  <c r="E19" i="1"/>
  <c r="D19" i="1"/>
  <c r="D31" i="1" s="1"/>
  <c r="D36" i="1" s="1"/>
  <c r="D207" i="1" s="1"/>
  <c r="E18" i="1"/>
  <c r="E17" i="1"/>
  <c r="E14" i="1" s="1"/>
  <c r="E16" i="1"/>
  <c r="E15" i="1"/>
  <c r="D14" i="1"/>
  <c r="E13" i="1"/>
  <c r="E12" i="1"/>
  <c r="E11" i="1"/>
  <c r="E10" i="1"/>
  <c r="E31" i="1" s="1"/>
  <c r="E36" i="1" s="1"/>
  <c r="D10" i="1"/>
  <c r="E99" i="1" l="1"/>
  <c r="E207" i="1"/>
</calcChain>
</file>

<file path=xl/sharedStrings.xml><?xml version="1.0" encoding="utf-8"?>
<sst xmlns="http://schemas.openxmlformats.org/spreadsheetml/2006/main" count="1392" uniqueCount="545">
  <si>
    <t>PLAN NABAVE GRADA RIJEKE ZA 2021. GODINU</t>
  </si>
  <si>
    <t>Evidencijski broj nabave</t>
  </si>
  <si>
    <t>Predmet nabave</t>
  </si>
  <si>
    <t>CPV oznaka</t>
  </si>
  <si>
    <t>Procijenjena vrijednost nabave
 (bez PDV-a)</t>
  </si>
  <si>
    <t xml:space="preserve">Planirana vrijednost nabave </t>
  </si>
  <si>
    <t>Vrsta postupka nabave</t>
  </si>
  <si>
    <t>Predmet podijeljen na grupe?</t>
  </si>
  <si>
    <t>Ugovor / 
okvirni sporazum</t>
  </si>
  <si>
    <t>Financira li se ugovor ili okvirni sporazum iz fondova EU?</t>
  </si>
  <si>
    <t>Planirani početak postupka</t>
  </si>
  <si>
    <t>Planirano trajanje ugovora / okvirnog sporazuma</t>
  </si>
  <si>
    <t>1</t>
  </si>
  <si>
    <t>2</t>
  </si>
  <si>
    <t>Odjel za razvoj, urbanizam, ekologiju i gospodarenje zemljištem</t>
  </si>
  <si>
    <t>Direkcija za razvoj, urbanizam i ekologiju</t>
  </si>
  <si>
    <t>01-01-01/2021</t>
  </si>
  <si>
    <t>Izmjene i dopune DPU dijela naselja Srdoči</t>
  </si>
  <si>
    <t>71410000-5</t>
  </si>
  <si>
    <t>JEDNOSTAVNA NABAVA</t>
  </si>
  <si>
    <t>NE</t>
  </si>
  <si>
    <t>Ugovor</t>
  </si>
  <si>
    <t>Ne</t>
  </si>
  <si>
    <t>I.</t>
  </si>
  <si>
    <t>01.02.2021 - 31.10.2021</t>
  </si>
  <si>
    <t>01-01-02/2021</t>
  </si>
  <si>
    <t>Radovi na uređenju interpretacijskog centra prirodne baštine</t>
  </si>
  <si>
    <t>45211360-0</t>
  </si>
  <si>
    <t>OTVORENI MV</t>
  </si>
  <si>
    <t>DA</t>
  </si>
  <si>
    <t>Da</t>
  </si>
  <si>
    <t>IV.</t>
  </si>
  <si>
    <t>01.06.2021 - 31.12.2021</t>
  </si>
  <si>
    <t>Grupa I. Radovi uređenja IC</t>
  </si>
  <si>
    <t>Grupa II. Stručni nadzor</t>
  </si>
  <si>
    <t>71247000-1</t>
  </si>
  <si>
    <t>01-01-03/2021</t>
  </si>
  <si>
    <t>Interaktivni multimedijalni interpretacijski uređaj - IC PGŽ</t>
  </si>
  <si>
    <t>31000000-6</t>
  </si>
  <si>
    <t>01-01-04/2021</t>
  </si>
  <si>
    <t>Usluge izrade multimedijalnih aplikacija</t>
  </si>
  <si>
    <t>72212000-4</t>
  </si>
  <si>
    <t>15.03.2021 - 31.12.2021</t>
  </si>
  <si>
    <t>Grupa I. Izrada mobilne aplikacije (zajednička nabava Grad Rijeka i PGŽ)</t>
  </si>
  <si>
    <t>Grupa II. Izrada multimedijalne aplikacije za touchscreen uređaje (zajednička nabava Grad Rijeka i PGŽ)</t>
  </si>
  <si>
    <t>Grupa III. Izrada web stranice projekta (zajednička nabava Grad Rijeka i PGŽ)</t>
  </si>
  <si>
    <t>Grupa IV. Izrada kratkih dokumentarnih filmova za interpretaciju(zajednička nabava Grad Rijeka i PGŽ)</t>
  </si>
  <si>
    <t>01-01-05/2021</t>
  </si>
  <si>
    <t>Usluge promocije i vidljivosti projekta IC PGŽ</t>
  </si>
  <si>
    <t>79341400-0</t>
  </si>
  <si>
    <t>01.03.2021 - 31.12.2021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</si>
  <si>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</si>
  <si>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</si>
  <si>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</si>
  <si>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</si>
  <si>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01-01-06/2021</t>
  </si>
  <si>
    <t>Samostalne interpretacijske točke s montažom: Grupa I. Samostalne interpretacijske točke s montažom u Rijeci
( zajednička nabava koju provodi PGŽ)</t>
  </si>
  <si>
    <t>01-01-07/2021</t>
  </si>
  <si>
    <t>Javni, državni, opći, u jednom stupnju, anonimni i anketni Projektni natječaj za izradu urbanističko-arhitektonskog rješenja Sekundarnog gradskog središta Rujevica u Rijeci (Zajednička nabava s privatnim naručiteljem - središnje tijelo Grad Rijeka)</t>
  </si>
  <si>
    <t>NATJEČAJ</t>
  </si>
  <si>
    <t>15.02.2021 - 31.12.2022</t>
  </si>
  <si>
    <t>01-01-08/2021</t>
  </si>
  <si>
    <t>Projektno-tehnička dokumentacija za uređenje IC PGŽ i Zametske pećine - PONOVLJENI POSTUPAK</t>
  </si>
  <si>
    <t>71320000-7</t>
  </si>
  <si>
    <t>Grupa II. Nabava usluge izrade izvedbenog projekta multimedijalnih interpretacijskih točaka s radioničkim nacrtima i projektantskim nadzorom</t>
  </si>
  <si>
    <t>Grupa III. Nabava usluge izrade idejnog projekta elektroinstalacijskog stupa u Zametskoj pećini i izrade Izvedbenog projekta unutarnjeg uređenja Zametske pećine s projektantskim nadzorom</t>
  </si>
  <si>
    <t>01-01-09/2021</t>
  </si>
  <si>
    <t>Izmjene i dopune DPU područja Benčić</t>
  </si>
  <si>
    <t>01.02.2021 - 31.12.2021</t>
  </si>
  <si>
    <t>01-01-10/2021</t>
  </si>
  <si>
    <t>Izrada glavnog i izvedbenog projekta raskrižja Ulice Tome Strižića i Vjekoslava Dukića</t>
  </si>
  <si>
    <t>Direkcija za razvoj, urbanizam i ekologiju:</t>
  </si>
  <si>
    <t>Direkcija za gospodarenje zemljištem</t>
  </si>
  <si>
    <t>01-02-01/2021</t>
  </si>
  <si>
    <t>Rušenje objekta na lokaciji Rujevica</t>
  </si>
  <si>
    <t>45111213-4</t>
  </si>
  <si>
    <t>V.</t>
  </si>
  <si>
    <t>01.06.2021 -31.07.2021</t>
  </si>
  <si>
    <t>Direkcija za gospodarenje zemljištem:</t>
  </si>
  <si>
    <t>Odjel za razvoj, urbanizam, ekologiju i gospodarenje zemljištem:</t>
  </si>
  <si>
    <t>Odjel za komunalni sustav</t>
  </si>
  <si>
    <t>Direkcija plana, razvoja i gradnje</t>
  </si>
  <si>
    <t>02-01-01/2021</t>
  </si>
  <si>
    <t>Pristupna cesta na lokaciji Zapadni Zamet - usluge projektiranja</t>
  </si>
  <si>
    <t>II.</t>
  </si>
  <si>
    <t>01.04.2021 - 31.12.2021</t>
  </si>
  <si>
    <t>02-01-02/2021</t>
  </si>
  <si>
    <t>Pristupna cesta na lokaciji Zapadni Zamet - građenje (zajednička nabava Grad Rijeka, VIK, Energo)</t>
  </si>
  <si>
    <t>45233120-6</t>
  </si>
  <si>
    <t>01.07.2021 - 01.07.2022</t>
  </si>
  <si>
    <t>02-01-03/2021</t>
  </si>
  <si>
    <t>Pristupna cesta na lokaciji Zapadni Zamet - usluga nadzora (zajednička nabava Grad Rijeka, VIK, Energo)</t>
  </si>
  <si>
    <t>71521000-6</t>
  </si>
  <si>
    <t>02-01-04/2021</t>
  </si>
  <si>
    <t>Pristupna cesta na lokaciji Zapadni Zamet - geodetske usluge (zajednička nabava Grad Rijeka, VIK, Energo)</t>
  </si>
  <si>
    <t>71355000-1</t>
  </si>
  <si>
    <t>02-01-05/2021</t>
  </si>
  <si>
    <t>Labinska ulica pristup RIO - građenje (zajednička nabava: Grad Rijeka, VIK, Energo)</t>
  </si>
  <si>
    <t>02-01-06/2021</t>
  </si>
  <si>
    <t>Labinska ulica pristup RIO - usluge nadzora i koordinatora zaštite na radu (zajednička nabava: Grad Rijeka, VIK, Energo)</t>
  </si>
  <si>
    <t>03.02.2021 - 01.10.2021</t>
  </si>
  <si>
    <t>02-01-07/2021</t>
  </si>
  <si>
    <t>Labinska ulica pristup RIO - geodetske usluge  (zajednička nabava: Grad Rijeka, VIK, Energo)</t>
  </si>
  <si>
    <t>02-01-08/2021</t>
  </si>
  <si>
    <t>Izgradnja sabirne ulice SU XI (čvor Pilepići) - I. faza  - građenje (zajednička nabava: Grad Rijeka, VIK, Energo, HEP)</t>
  </si>
  <si>
    <t>III.</t>
  </si>
  <si>
    <t>01.05.2021 - 31.12.2021</t>
  </si>
  <si>
    <t>02-01-09/2021</t>
  </si>
  <si>
    <t>Izgradnja sabirne ulice SU XI (čvor Pilepići) - I. faza  - usluge nadzora i koordinatora zaštite na radu (zajednička nabava: Grad Rijeka, VIK, Energo, HEP)</t>
  </si>
  <si>
    <t>02-01-10/2021</t>
  </si>
  <si>
    <t>Izgradnja sabirne ulice SU XI (čvor Pilepići) - I. faza  - geodetske usluge (zajednička nabava: Grad Rijeka, VIK, Energo, HEP)</t>
  </si>
  <si>
    <t>02-01-11/2021</t>
  </si>
  <si>
    <t>Pristupna cesta za TC Kaufland Škurinje - građenje (zajednička nabava: Grad Rijeka, VIK, Energo)</t>
  </si>
  <si>
    <t>01.07.2021 - 31.12.2021</t>
  </si>
  <si>
    <t>02-01-12/2021</t>
  </si>
  <si>
    <t>Pristupna cesta za TC Kaufland Škurinje - usluge nadzora i koordinatora zaštite na radu (zajednička nabava: Grad Rijeka, VIK, Energo)</t>
  </si>
  <si>
    <t>02-01-13/2021</t>
  </si>
  <si>
    <t>Pristupna cesta za TC Kaufland Škurinje - geodetske usluge (zajednička nabava: Grad Rijeka, VIK, Energo)</t>
  </si>
  <si>
    <t>VI.</t>
  </si>
  <si>
    <t>02-01-14/2021</t>
  </si>
  <si>
    <t>Izrada idejnog projekta za pristupnu cestu na Baredicama</t>
  </si>
  <si>
    <t>02-01-15/2021</t>
  </si>
  <si>
    <t>Geodetske usluge za pristupnu cestu na Baredicama</t>
  </si>
  <si>
    <t>02-01-16/2021</t>
  </si>
  <si>
    <t>Pješačka površina PP21 na Martinkovcu - građenje</t>
  </si>
  <si>
    <t>VII.</t>
  </si>
  <si>
    <t>01.11.2021 - 01.04.2022</t>
  </si>
  <si>
    <t>02-01-17/2021</t>
  </si>
  <si>
    <t>Pješačka površina PP21 na Martinkovcu - usluga nadzora i koordinatora zaštite na radu</t>
  </si>
  <si>
    <t>02-01-18/2021</t>
  </si>
  <si>
    <t>Izgradnja sortirnice na lokaciji Mihačeva draga - EU - usluge vidljivosti projekta</t>
  </si>
  <si>
    <t>79342200-5</t>
  </si>
  <si>
    <t>01.03.2021 - 14.01.2022</t>
  </si>
  <si>
    <t>02-01-19/2021</t>
  </si>
  <si>
    <t>Izgradnja sortirnice na lokaciji Mihačeva draga - EU - usluge nadzora</t>
  </si>
  <si>
    <t>01.03.2021 - 15.04.2022</t>
  </si>
  <si>
    <t>02-01-20/2021</t>
  </si>
  <si>
    <t>Izgradnja sortirnice na lokaciji Mihačeva draga - EU - usluge nadzora, projektantski nadzor</t>
  </si>
  <si>
    <t>PREG BEZ PRET OBJ MV</t>
  </si>
  <si>
    <t>Direkcija plana, razvoja i gradnje:</t>
  </si>
  <si>
    <t>Direkcija zajedničke komunalne djelatnosti</t>
  </si>
  <si>
    <t>02-04-01/2021</t>
  </si>
  <si>
    <t>Geodetske usluge za upis cesta u zemljišne knjige</t>
  </si>
  <si>
    <t>X.</t>
  </si>
  <si>
    <t>01.01.2022 - 31.12.2022</t>
  </si>
  <si>
    <t>02-04-02/2021</t>
  </si>
  <si>
    <t>Postavljanje i održavanje izložbenih paona</t>
  </si>
  <si>
    <t>50800000-3</t>
  </si>
  <si>
    <t>02-04-03/2021</t>
  </si>
  <si>
    <t>Održavanje ploča s nazivom ulica i kućnih brojeva, spomenika i ostali kamenarski radovi na području grada Rijeke za razdoblje od 4 godine</t>
  </si>
  <si>
    <t>45262511-6</t>
  </si>
  <si>
    <t>Okvirni sporazum</t>
  </si>
  <si>
    <t>01.01.2022 - 31.12.2025</t>
  </si>
  <si>
    <t>02-04-04/2021</t>
  </si>
  <si>
    <t>Zaštita hortikulture na području grada Rijeke</t>
  </si>
  <si>
    <t>77300000-3</t>
  </si>
  <si>
    <t>02-04-05/2021</t>
  </si>
  <si>
    <t>Održavanje hortikulture i uklanjanje otpada na pomorskom dobru od Pećina do Preluka</t>
  </si>
  <si>
    <t>77340000-5</t>
  </si>
  <si>
    <t>01.04.2021 - 30.11.2021</t>
  </si>
  <si>
    <t>02-04-06/2021</t>
  </si>
  <si>
    <t>Održavanje javnih sanitarnih čvorova s automatskim čišćenjem (inox WC-i) za razdoblje od 4 godine</t>
  </si>
  <si>
    <t>50760000-0</t>
  </si>
  <si>
    <t>OKVIRNI OTV MV</t>
  </si>
  <si>
    <t>02-04-07/2021</t>
  </si>
  <si>
    <t>Tehnička priprema za uređenje igrališta za igru loptom u Ulici Antuna Mihića, zapadno od kućnog broja 2F</t>
  </si>
  <si>
    <t>01.02.2021 - 30.07.2021</t>
  </si>
  <si>
    <t>02-04-08/2021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</si>
  <si>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</si>
  <si>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</si>
  <si>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02-04-09/2021</t>
  </si>
  <si>
    <t>Održavanje klupa i dječjih sprava na području grada Rijeke za razdoblje od 4 godine</t>
  </si>
  <si>
    <t>50870000-4</t>
  </si>
  <si>
    <t>OKVIRNI OTV VV</t>
  </si>
  <si>
    <t>IX.</t>
  </si>
  <si>
    <t>02-04-10/2021</t>
  </si>
  <si>
    <t>Geodetske usluge</t>
  </si>
  <si>
    <t>71250000-5</t>
  </si>
  <si>
    <t>02-04-11/2021</t>
  </si>
  <si>
    <t>Održavanje riječkog akvatorija - čišćenje mora za vrijeme sezone kupanja za razdoblje od 4 godine</t>
  </si>
  <si>
    <t>73112000-0</t>
  </si>
  <si>
    <t>02-04-12/2021</t>
  </si>
  <si>
    <t>Pružanje usluga provođenja preventivne dezinfekcije, dezinsekcije i deratizacije na području grada Rijeke za razdoblje od 4 godine</t>
  </si>
  <si>
    <t>90921000-9</t>
  </si>
  <si>
    <t>02-04-13/2021</t>
  </si>
  <si>
    <t>Veterinarske usluge (veterinarsko-higijenski servis) na području grada Rijeke za razdoblje od 2 godine</t>
  </si>
  <si>
    <t>85200000-1</t>
  </si>
  <si>
    <t>01.01.2022 - 31.12.2023</t>
  </si>
  <si>
    <t>02-04-14/2021</t>
  </si>
  <si>
    <t>Sanacija stjenskih pokosa na javnim površinama</t>
  </si>
  <si>
    <t>02-04-15/2021</t>
  </si>
  <si>
    <t>Održavanje fontana i slavina s pitkom vodom na području grada Rijeke za razdoblje od 4 godine</t>
  </si>
  <si>
    <t>50510000-3</t>
  </si>
  <si>
    <t>02-04-16/2021</t>
  </si>
  <si>
    <t>Održavanje sustava video nadzora</t>
  </si>
  <si>
    <t>50410000-2</t>
  </si>
  <si>
    <t>Grupa I. Održavanje kamera na javnim površinama</t>
  </si>
  <si>
    <t>Grupa II. Održavanje sustava automatskog video nadzora nepropisno parkiranih vozila</t>
  </si>
  <si>
    <t>02-04-17/2021</t>
  </si>
  <si>
    <t>Radovi na cjelokupnom održavanju svih javnih površina u gradu Rijeci za razdoblje od 4 godine</t>
  </si>
  <si>
    <t>02-04-18/2021</t>
  </si>
  <si>
    <t>Prioritetna sanacija plaža na području grada Rijeke</t>
  </si>
  <si>
    <t>45244000-9</t>
  </si>
  <si>
    <t>01.03.2021 - 31.05.2021</t>
  </si>
  <si>
    <t>02-04-19/2021</t>
  </si>
  <si>
    <t>Održavanje plaža na području grada Rijeke za radoblje od 4 godine</t>
  </si>
  <si>
    <t>02-04-20/2021</t>
  </si>
  <si>
    <t>Dohranjivanje plaža šljunkom</t>
  </si>
  <si>
    <t>01.05.2021 - 30.09.2021</t>
  </si>
  <si>
    <t>02-04-21/2021</t>
  </si>
  <si>
    <t>Održavanje objekata i uređaja na plažama (građevinsko - obrtnički radovi)</t>
  </si>
  <si>
    <t>01.04.2021 - 31.10.2021</t>
  </si>
  <si>
    <t>02-04-22/2021</t>
  </si>
  <si>
    <t>Uređenje plažnog pojasa kampa Preluk</t>
  </si>
  <si>
    <t>01.04.2021 - 31.05.2021</t>
  </si>
  <si>
    <t>02-04-23/2021</t>
  </si>
  <si>
    <t>Opskrba električnom energijom Grada Rijeke i proračunskih korisnika za razdoblje od 4 godine</t>
  </si>
  <si>
    <t>09310000-5</t>
  </si>
  <si>
    <t>02-04-24/2021</t>
  </si>
  <si>
    <t>Nabavka zastava</t>
  </si>
  <si>
    <t>35821000-5</t>
  </si>
  <si>
    <t>01.03.2021 - 15.04.2021</t>
  </si>
  <si>
    <t>02-04-25/2021</t>
  </si>
  <si>
    <t>Održavanje i isticanje zastava</t>
  </si>
  <si>
    <t>XI.</t>
  </si>
  <si>
    <t>02-04-26/2021</t>
  </si>
  <si>
    <t>Nabavka sprava za dječja igrališta</t>
  </si>
  <si>
    <t>37535200-9</t>
  </si>
  <si>
    <t>01.04.2021 - 15.05.2021</t>
  </si>
  <si>
    <t>02-04-27/2021</t>
  </si>
  <si>
    <t>Geodetski elaborati izvedenog stanja komunalne infrastrukture</t>
  </si>
  <si>
    <t>02-04-28/2021</t>
  </si>
  <si>
    <t>Radovi iluminacije i dekoracije za Božićne i novogodišnje blagdane</t>
  </si>
  <si>
    <t>45317000-2</t>
  </si>
  <si>
    <t>15.10.2021 - 31.01.2022</t>
  </si>
  <si>
    <t>02-04-29/2021</t>
  </si>
  <si>
    <t>Privremeni priključci za potrebe održavanje raznih manifestacija (montaža, demontaža, dežurstvo)</t>
  </si>
  <si>
    <t>65320000-2</t>
  </si>
  <si>
    <t>02-04-30/2021</t>
  </si>
  <si>
    <t>Dekoriranje grada za manifestacije</t>
  </si>
  <si>
    <t>45451000-3</t>
  </si>
  <si>
    <t>02-04-31/2021</t>
  </si>
  <si>
    <t>Održavanje javnih satova za razdoblje od 4 godine</t>
  </si>
  <si>
    <t>50432000-2</t>
  </si>
  <si>
    <t>02-04-32/2021</t>
  </si>
  <si>
    <t>Održavanja pokretnih stepenica, muljnih pumpi, električnih instalacija u pothodniku I. Zajca, održavanje dizala i elektoinstalacija u Ul.Ivana Pavla II. i održavanje platformi za osobe sa posebnim potrebama na plažnom pojasu u zoni kompleksa plivališta Kantrida i u parku Pomerio za razdoblje od 4 godine</t>
  </si>
  <si>
    <t>02-04-33/2021</t>
  </si>
  <si>
    <t>Održavanje trgova i stubišta na području grada Rijeke</t>
  </si>
  <si>
    <t>45222000-9</t>
  </si>
  <si>
    <t>Direkcija zajedničke komunalne djelatnosti:</t>
  </si>
  <si>
    <t>Odjel za komunalni sustav:</t>
  </si>
  <si>
    <t>Odjel za poduzetništvo</t>
  </si>
  <si>
    <t>03-00-01/2021</t>
  </si>
  <si>
    <t>Geodetske usluge - izgradnja komunalne infrastrukture u Poduzetničkoj zoni Bodulovo</t>
  </si>
  <si>
    <t>02.07.2021 - 30.04.2022</t>
  </si>
  <si>
    <t>03-00-02/2021</t>
  </si>
  <si>
    <t>Radovi na rekonstrukciji i prenamjeni zgrade Energane u Inkubator za kreativne tehnologije i IT industriju</t>
  </si>
  <si>
    <t>45200000-9</t>
  </si>
  <si>
    <t>01.04.2021 - 01.07.2022</t>
  </si>
  <si>
    <t>03-00-03/2021</t>
  </si>
  <si>
    <t>Stručni nadzor i koordinator II projekta "Inkubator za kreativne tehnologije i IT industriju - Energana"</t>
  </si>
  <si>
    <t>03-00-04/2021</t>
  </si>
  <si>
    <t>Projektantski nadzor projekta "Inkubator za kreativne tehnologije i IT industriju - Energana"</t>
  </si>
  <si>
    <t>71248000-8</t>
  </si>
  <si>
    <t>03-00-05/2021</t>
  </si>
  <si>
    <t>Foto/video usluge za potrebe projekta "Inkubator za kreativne tehnologije i IT industriju - Energana"</t>
  </si>
  <si>
    <t>79960000-1</t>
  </si>
  <si>
    <t>01.05.2021 - 31.12.2022</t>
  </si>
  <si>
    <t>03-00-06/2021</t>
  </si>
  <si>
    <t>Izrada vizualnog identiteta i dizajn promotivnog materijala za potrebe projekta "Inkubator za kreativne tehnologije i IT industriju - Energana"</t>
  </si>
  <si>
    <t>79822500-7</t>
  </si>
  <si>
    <t>01.04.2021 - 31.12.2022</t>
  </si>
  <si>
    <t>03-00-07/2021</t>
  </si>
  <si>
    <t>Tisak promotivnih materijala za potrebe projekta "Inkubator za kreativne tehnologije i IT industriju - Energana"</t>
  </si>
  <si>
    <t>79810000-5</t>
  </si>
  <si>
    <t>03-00-08/2021</t>
  </si>
  <si>
    <t>Izrada i održavanje Internet stranice projekta "Inkubator za kreativne tehnologije i IT industriju - Energana"</t>
  </si>
  <si>
    <t>03-00-09/2021</t>
  </si>
  <si>
    <t>Izrada detaljnog plana upravljanja za potrebe projekta "Inkubator za kreativne tehnologije i IT industriju - Energana"</t>
  </si>
  <si>
    <t>79420000-4</t>
  </si>
  <si>
    <t>01.05.2021 - 01.07.2021</t>
  </si>
  <si>
    <t>03-00-10/2021</t>
  </si>
  <si>
    <t>Dizajn interijera za potrebe projekta "Inkubator za kreativne tehnologije i IT industriju - Energana"</t>
  </si>
  <si>
    <t>71200000-0</t>
  </si>
  <si>
    <t>01.06.2021 - 01.09.2022</t>
  </si>
  <si>
    <t>03-00-11/2021</t>
  </si>
  <si>
    <t>Nabava konzultantskih usluga za upravljanje projektom i uspostavu programa edukacije za potrebe projekta "Inkubator kreativnih tehnologija i IT industrija - Energana"</t>
  </si>
  <si>
    <t>85312320-8</t>
  </si>
  <si>
    <t>01.05.2021 - 30.11.2022</t>
  </si>
  <si>
    <t>03-00-12/2021</t>
  </si>
  <si>
    <t>Projektantski nadzor - izgradnja komunalne infrastrukture u Poduzetničkoj zoni Bodulovo</t>
  </si>
  <si>
    <t>22.02.2021 - 01.03.2022</t>
  </si>
  <si>
    <t>03-00-13/2021</t>
  </si>
  <si>
    <t>Stručni nadzor i koordinator zaštite na radu - izgradnja komunalne infrastrukture u Poduzetničkoj zoni Bodulovo (zajednička nabava: Grad Rijeka, VIK)</t>
  </si>
  <si>
    <t>15.02.2021 - 01.04.2022</t>
  </si>
  <si>
    <t>Odjel za poduzetništvo:</t>
  </si>
  <si>
    <t>Odjel za kulturu</t>
  </si>
  <si>
    <t>Direkcija za zaštitu i očuvanje kulturnih dobara</t>
  </si>
  <si>
    <t>06-02-01/2021</t>
  </si>
  <si>
    <t>Nabava opreme stalnog muzejskog postava - Grupa II. Nabava opreme stalnog muzejskog postava za m/b Galeb</t>
  </si>
  <si>
    <t>39154000-6</t>
  </si>
  <si>
    <t>OTVORENI VV</t>
  </si>
  <si>
    <t>01.03.2021 - 31.08.2021</t>
  </si>
  <si>
    <t>06-02-02/2021</t>
  </si>
  <si>
    <t>Obnova i prenamjena broda Galeb u brod muzej - Grupa II - Restauratorski radovi na uređenju interijera</t>
  </si>
  <si>
    <t>45453100-8</t>
  </si>
  <si>
    <t>28.02.2021 - 30.09.2021</t>
  </si>
  <si>
    <t>06-02-03/2021</t>
  </si>
  <si>
    <t>Radovi na zamjeni i ugradnji stolarije MMSU-a</t>
  </si>
  <si>
    <t>45450000-6</t>
  </si>
  <si>
    <t>15.02.2021 - 15.03.2021</t>
  </si>
  <si>
    <t>06-02-04/2021</t>
  </si>
  <si>
    <t>Monitoring konstrukcije kosog zvonika na Trgu pul Vele Crikve</t>
  </si>
  <si>
    <t>71700000-5</t>
  </si>
  <si>
    <t>31.03.2021 - 01.04.2021</t>
  </si>
  <si>
    <t>06-02-05/2021</t>
  </si>
  <si>
    <t>Usluga izrade projektne dokumentacije potrebne za lokacijsku dozvolu za privez broda Galeb</t>
  </si>
  <si>
    <t>01.02.2021 - 01.04.2021</t>
  </si>
  <si>
    <t>06-02-06/2021</t>
  </si>
  <si>
    <t>Usluga financijskog i obračunskog nadzora nad II grupom radova na obnovi i prenamjeni broda Galeb - restauratorski radovi na uređenju interijera</t>
  </si>
  <si>
    <t>01.03.2021 - 01.09.2021</t>
  </si>
  <si>
    <t>06-02-07/2021</t>
  </si>
  <si>
    <t>Izvođenje radova na izgradnji pristupa za invalide na brodu Galeb</t>
  </si>
  <si>
    <t>45313000-4</t>
  </si>
  <si>
    <t>01.09.2021 - 31.10.2021</t>
  </si>
  <si>
    <t>Direkcija za zaštitu i očuvanje kulturnih dobara:</t>
  </si>
  <si>
    <t>Odjel za kulturu:</t>
  </si>
  <si>
    <t>Odjel za financije</t>
  </si>
  <si>
    <t>08-00-01/2021</t>
  </si>
  <si>
    <t>Usluga osiguranja službenika i namještenika Grad Rijeke i djelatnika proračunskih korisnika od posljedica nesretnog slučaja</t>
  </si>
  <si>
    <t>66512100-3</t>
  </si>
  <si>
    <t>08-00-02/2021</t>
  </si>
  <si>
    <t>Usluga osiguranja informatičke opreme</t>
  </si>
  <si>
    <t>66513200-1</t>
  </si>
  <si>
    <t>Odjel za financije:</t>
  </si>
  <si>
    <t>Odjel za gradsku samoupravu i upravu</t>
  </si>
  <si>
    <t>09-00-01/2021</t>
  </si>
  <si>
    <t>Usluga ispitivanja instalacija, uređaja i opreme</t>
  </si>
  <si>
    <t>71632000-7</t>
  </si>
  <si>
    <t>09-00-02/2021</t>
  </si>
  <si>
    <t>Opskrba toplinskom energijom za 2021. godinu</t>
  </si>
  <si>
    <t>09300000-2</t>
  </si>
  <si>
    <t>16.02.2021 - 15.02.2022</t>
  </si>
  <si>
    <t>09-00-03/2021</t>
  </si>
  <si>
    <t>Nabava odora i osobnih zaštitnih sredstava za djelatnike Grada Rijeke</t>
  </si>
  <si>
    <t>18100000-0</t>
  </si>
  <si>
    <t>09-00-04/2021</t>
  </si>
  <si>
    <t>Nabava zaštitne obuće za djelatnike Grada Rijeke</t>
  </si>
  <si>
    <t>18800000-7</t>
  </si>
  <si>
    <t>09-00-05/2021</t>
  </si>
  <si>
    <t>Nabava uredskih stolica</t>
  </si>
  <si>
    <t>39130000-2</t>
  </si>
  <si>
    <t>09-00-06/2021</t>
  </si>
  <si>
    <t>Održavanje i servisiranje klima uređaja</t>
  </si>
  <si>
    <t>50730000-1</t>
  </si>
  <si>
    <t>09-00-07/2021</t>
  </si>
  <si>
    <t>Dezinfekcijska sredstva, zaštitne maske, jednokratne rukavice</t>
  </si>
  <si>
    <t>24455000-8</t>
  </si>
  <si>
    <t>09-00-08/2021</t>
  </si>
  <si>
    <t>Poštanske usluge</t>
  </si>
  <si>
    <t>64110000-0</t>
  </si>
  <si>
    <t>DUŠTVENE / POSEBNE USLUGE</t>
  </si>
  <si>
    <t>09-00-09/2021</t>
  </si>
  <si>
    <t>Nabava higijenskog materijala</t>
  </si>
  <si>
    <t>33760000-5</t>
  </si>
  <si>
    <t>09-00-10/2021</t>
  </si>
  <si>
    <t>Nabava uredskog materijala</t>
  </si>
  <si>
    <t>30192000-1</t>
  </si>
  <si>
    <t>09-00-11/2021</t>
  </si>
  <si>
    <t>Najam fotokopirnih aparata</t>
  </si>
  <si>
    <t>30121000-3</t>
  </si>
  <si>
    <t>09-00-12/2021</t>
  </si>
  <si>
    <t>Usluge oglašavanja u dnevnom tisku</t>
  </si>
  <si>
    <t>79341000-6</t>
  </si>
  <si>
    <t>09-00-13/2021</t>
  </si>
  <si>
    <t>Usluge čuvanja osoba i imovine</t>
  </si>
  <si>
    <t>79713000-5</t>
  </si>
  <si>
    <t>OKVIRNI DPU</t>
  </si>
  <si>
    <t>09-00-14/2021</t>
  </si>
  <si>
    <t>Usluga obrade arhivske građe</t>
  </si>
  <si>
    <t>79995100-6</t>
  </si>
  <si>
    <t>01.02.2021 - 01.07.2021</t>
  </si>
  <si>
    <t>09-00-15/2021</t>
  </si>
  <si>
    <t>Najam skutera za potrebe prometnog redarstva</t>
  </si>
  <si>
    <t>34100000-8</t>
  </si>
  <si>
    <t>XII.</t>
  </si>
  <si>
    <t>09-00-16/2021</t>
  </si>
  <si>
    <t>Opskrba prirodnim plinom za 2022. godinu</t>
  </si>
  <si>
    <t>09123000-7</t>
  </si>
  <si>
    <t>09-00-17/2021</t>
  </si>
  <si>
    <t>Održavanje i servisiranje vatrogasnih aparata</t>
  </si>
  <si>
    <t>50413200-5</t>
  </si>
  <si>
    <t>Odjel za gradsku samoupravu i upravu:</t>
  </si>
  <si>
    <t>Ured Grada</t>
  </si>
  <si>
    <t>10-00-01/2021</t>
  </si>
  <si>
    <t>Usluge tiskanja materijala</t>
  </si>
  <si>
    <t>15.01.2021 - 31.12.2021</t>
  </si>
  <si>
    <t>10-00-02/2021</t>
  </si>
  <si>
    <t>Restoranske usluge zatvorenog tipa (za potrebe protokola)</t>
  </si>
  <si>
    <t>55311000-3</t>
  </si>
  <si>
    <t>12.01.2021 - 31.12.2021</t>
  </si>
  <si>
    <t>10-00-03/2021</t>
  </si>
  <si>
    <t>Cvjetne dekoracije (dekoracija prostora, buketi za potrebe protokola, vijenci i sl.)</t>
  </si>
  <si>
    <t>03121000-5</t>
  </si>
  <si>
    <t>11.01.2021 - 31.12.2021</t>
  </si>
  <si>
    <t>10-00-04/2021</t>
  </si>
  <si>
    <t>Pića (za potrebe protokola i javnih manifestacija)</t>
  </si>
  <si>
    <t>15900000-7</t>
  </si>
  <si>
    <t>10-00-05/2021</t>
  </si>
  <si>
    <t>Razni prehrambeni proizvodi (za potrebe protokola i javnih manifestacija)</t>
  </si>
  <si>
    <t>15800000-6</t>
  </si>
  <si>
    <t>10-00-06/2021</t>
  </si>
  <si>
    <t>Hotelske usluge (za potrebe protokola)</t>
  </si>
  <si>
    <t>55100000-1</t>
  </si>
  <si>
    <t>10-00-07/2021</t>
  </si>
  <si>
    <t>Restoranske usluge otvorenog tipa (za potrebe protokola)</t>
  </si>
  <si>
    <t>55312000-0</t>
  </si>
  <si>
    <t>10-00-08/2021</t>
  </si>
  <si>
    <t>Usluge cateringa (za potrebe protokola)</t>
  </si>
  <si>
    <t>55520000-1</t>
  </si>
  <si>
    <t>10-00-09/2021</t>
  </si>
  <si>
    <t>Usluga organizacije festivala Melodije Istre i Kvarnera 2020</t>
  </si>
  <si>
    <t>79953000-9</t>
  </si>
  <si>
    <t>10.06.2021 - 30.06.2021</t>
  </si>
  <si>
    <t>10-00-10/2021</t>
  </si>
  <si>
    <t>Usluge fotokopiranja i uvezivanja materijala</t>
  </si>
  <si>
    <t>79521000-2</t>
  </si>
  <si>
    <t>10-00-11/2021</t>
  </si>
  <si>
    <t>Usluge prijevoza putnika</t>
  </si>
  <si>
    <t>63000000-9</t>
  </si>
  <si>
    <t>10-00-12/2021</t>
  </si>
  <si>
    <t>Usluge poduke klizanja</t>
  </si>
  <si>
    <t>92600000-7</t>
  </si>
  <si>
    <t>15.11.2021 - 15.01.2022</t>
  </si>
  <si>
    <t>10-00-13/2021</t>
  </si>
  <si>
    <t>Najam video zida za novogodišnji koncert</t>
  </si>
  <si>
    <t>32321200-1</t>
  </si>
  <si>
    <t>15.12.2021 - 01.01.2022</t>
  </si>
  <si>
    <t>10-00-14/2021</t>
  </si>
  <si>
    <t>Usluge praćenja, prikupljanja, selekcije i analize medijskih objava</t>
  </si>
  <si>
    <t>79310000-0</t>
  </si>
  <si>
    <t>01.01.2021 - 31.12.2021</t>
  </si>
  <si>
    <t>Ured Grada:</t>
  </si>
  <si>
    <t>Zavod za informatičku djelatnost</t>
  </si>
  <si>
    <t>11-00-01/2021</t>
  </si>
  <si>
    <t>Usluga nadzora i održavanja centralnog informacijsko - komunikacijskog sustava Rijeka City Card</t>
  </si>
  <si>
    <t>48000000-8</t>
  </si>
  <si>
    <t>11-00-02/2021</t>
  </si>
  <si>
    <t>Usluga održavanja sustava PisScan, NetSign, SMS servisa</t>
  </si>
  <si>
    <t>72261000-2</t>
  </si>
  <si>
    <t>11-00-03/2021</t>
  </si>
  <si>
    <t>Usluga održavanja i dorade sustava "Objedinjena naplata troškova stanovanja"</t>
  </si>
  <si>
    <t>11-00-04/2021</t>
  </si>
  <si>
    <t>Usluga održavanja i dorade sustava IIS, eUred, iRazmjena i SMARTEM</t>
  </si>
  <si>
    <t>11-00-05/2021</t>
  </si>
  <si>
    <t>Usluga održavanja winGPS licenci i sustava s proširenim održavanjem</t>
  </si>
  <si>
    <t>01.02.2021 - 31.12.2021.</t>
  </si>
  <si>
    <t>11-00-06/2021</t>
  </si>
  <si>
    <t>Usluga održavanja i nadogradnje licenci za aplikacijski server Magic RIA</t>
  </si>
  <si>
    <t>11-00-07/2021</t>
  </si>
  <si>
    <t>Usluga održavanja i dorade sustava eSjednice</t>
  </si>
  <si>
    <t>11-00-08/2021</t>
  </si>
  <si>
    <t>Nabava centralnih preklopnika putem operativnog leasinga (zajednička nabava s komunalnim društvima)</t>
  </si>
  <si>
    <t>32420000-3</t>
  </si>
  <si>
    <t>01.05.2021 - 30.04.2028</t>
  </si>
  <si>
    <t>11-00-09/2021</t>
  </si>
  <si>
    <t>Izrada promotivnih video uradaka</t>
  </si>
  <si>
    <t>92111000-2</t>
  </si>
  <si>
    <t>11-00-10/2021</t>
  </si>
  <si>
    <t>Nabava antivirusnog softvera za 2021. (zajednička nabava s komunalnim društvima)</t>
  </si>
  <si>
    <t>48761000-0</t>
  </si>
  <si>
    <t>15.01.2021 - 14.01.2022</t>
  </si>
  <si>
    <t>11-00-11/2021</t>
  </si>
  <si>
    <t>Nabava skenera</t>
  </si>
  <si>
    <t>30216110-0</t>
  </si>
  <si>
    <t>01.02.2021 - 28.02.2021</t>
  </si>
  <si>
    <t>Zavod za informatičku djelatnost:</t>
  </si>
  <si>
    <t>Odjel za gospodarenje imovinom</t>
  </si>
  <si>
    <t>17-00-01/2021</t>
  </si>
  <si>
    <t xml:space="preserve">Izvođenje radova na sanaciji dimnjaka objekta javne namjene - Filodrammatica, Korzo 28, Rijeka </t>
  </si>
  <si>
    <t>45300000-0</t>
  </si>
  <si>
    <t>19.04.2021 - 17.08.2021</t>
  </si>
  <si>
    <t>17-00-02/2021</t>
  </si>
  <si>
    <t>Izvođenje radova na sanaciji ventilacije kuhinje u PPO Potok, Josipa Završnika 3, Rijeka</t>
  </si>
  <si>
    <t>45331000-6</t>
  </si>
  <si>
    <t>22.02.2021 - 24.03.2021</t>
  </si>
  <si>
    <t>17-00-03/2021</t>
  </si>
  <si>
    <t>Rekonstrukcija ulaza u poslovni prostor i uređenje pročelja na adresi Pavla Rittera Vitezovića 11, Rijeka</t>
  </si>
  <si>
    <t>22.03.2021 - 06.05.2021</t>
  </si>
  <si>
    <t>17-00-04/2021</t>
  </si>
  <si>
    <t xml:space="preserve">Sanacija temeljne kanalizacije i priključivanje na sustav javne odvodnje zgrade na adresi Cvetkov trg 1, Rijeka </t>
  </si>
  <si>
    <t>45231300-8</t>
  </si>
  <si>
    <t>22.02.2021 - 08.04.2021</t>
  </si>
  <si>
    <t>17-00-05/2021</t>
  </si>
  <si>
    <t xml:space="preserve">Sanacija sanitarnih čvorova - vertikala jug na zgradi HNK Ivana pl. Zajca, Ivana Zajca 1, Rijeka </t>
  </si>
  <si>
    <t>45232410-9</t>
  </si>
  <si>
    <t>25.01.2021 - 26.03.2021</t>
  </si>
  <si>
    <t>17-00-06/2021</t>
  </si>
  <si>
    <t xml:space="preserve">Radovi na zamjeni dotrajalih kotlova za centralno grijanje u OŠ-SE San Nicolo, Mirka Čurbega 18, Rijeka </t>
  </si>
  <si>
    <t>45351000-2</t>
  </si>
  <si>
    <t>25.01.2021 - 11.03.2021</t>
  </si>
  <si>
    <t>17-00-07/2021</t>
  </si>
  <si>
    <t xml:space="preserve">Radovi na sanaciji postojećeg dimnjaka u OŠ Fran Franković, Ivana Žorža 17a, Rijeka </t>
  </si>
  <si>
    <t>17-00-08/2021</t>
  </si>
  <si>
    <t xml:space="preserve">Radovi uređenja okoliša škole/uklanjanje drveća radi sigurnosti učenika i korisnika u OŠ Ivana Zajca, Škurinjska cesta 7a, Rijeka </t>
  </si>
  <si>
    <t>45112710-5</t>
  </si>
  <si>
    <t>22.03.2021 - 21.04.2021</t>
  </si>
  <si>
    <t>17-00-09/2021</t>
  </si>
  <si>
    <t xml:space="preserve">Radovi na izgradnji dimnjaka kotlovnice upravne zgrade Korzo 16, Rijeka </t>
  </si>
  <si>
    <t>45000000-7</t>
  </si>
  <si>
    <t>17-00-10/2021</t>
  </si>
  <si>
    <t xml:space="preserve">Usluga izrade projektne dokumentacije za radove na izgradnji plinske kondenzacijske kotlovnice u MO Kantrida na adresi Lovranska 10, Rijeka  </t>
  </si>
  <si>
    <t>25.01.2021 - 24.02.2021</t>
  </si>
  <si>
    <t>17-00-11/2021</t>
  </si>
  <si>
    <t xml:space="preserve">Radovi na I fazi sanacije dijela kamenog pročelja upravne zgrade Korzo 16, Rijeka  </t>
  </si>
  <si>
    <t>45262512-3</t>
  </si>
  <si>
    <t>19.04.2021 - 03.06.2021</t>
  </si>
  <si>
    <t>17-00-12/2021</t>
  </si>
  <si>
    <t xml:space="preserve">Radovi na sanaciji dimnjaka kotlovnice MO Draga na adresi Brig 24, Rijeka  </t>
  </si>
  <si>
    <t>19.04.2021 - 04.05.2021</t>
  </si>
  <si>
    <t>17-00-13/2021</t>
  </si>
  <si>
    <t xml:space="preserve">Izrada vanjskog dimnjaka za kotlovnicu (više poslovnih prostora) na adresi Zametska 63, Rijeka </t>
  </si>
  <si>
    <t>22.03.2021 - 21.05.2021</t>
  </si>
  <si>
    <t>17-00-14/2021</t>
  </si>
  <si>
    <t xml:space="preserve">Usluga održavanja sustava daljinskog očitanja potrošnje energenata i vode za zgrade u vlasništvu Grada Rijeke u 2022. godini </t>
  </si>
  <si>
    <t>71314200-4</t>
  </si>
  <si>
    <t>17-00-15/2021</t>
  </si>
  <si>
    <t xml:space="preserve">Odštopavanje kanalizacije u objektima u vlasništvu Grada Rijeke </t>
  </si>
  <si>
    <t>90400000-1</t>
  </si>
  <si>
    <t>04.03.2021 - 04.03.2022</t>
  </si>
  <si>
    <t>17-00-16/2021</t>
  </si>
  <si>
    <t>Usluge energetskog certificiranja stambenih i poslovnih prostora u vlasništvu Grada Rijeke za 2022. godinu</t>
  </si>
  <si>
    <t>17-00-17/2021</t>
  </si>
  <si>
    <t>Usluga izrade procjembenih elaborata stambenih i poslovnih prostora, objekata javne namjene te revizije istih u 2022. godini</t>
  </si>
  <si>
    <t>71310000-4</t>
  </si>
  <si>
    <t>17-00-18/2021</t>
  </si>
  <si>
    <t xml:space="preserve">Obavljanje geodetskih usluga gruntovno - katastarske identifikacije objekata javne, poslovne i/ili stambene namjene u 2022. godini </t>
  </si>
  <si>
    <t>17-00-19/2021</t>
  </si>
  <si>
    <t>Usluga izrade dokumentacije potrebne za ozakonjenje nezakonito izgrađenih zgrada javne, poslovne i stambene namjene u 2022. godini</t>
  </si>
  <si>
    <t>17-00-20/2021</t>
  </si>
  <si>
    <t xml:space="preserve">Usluga izrade elaborata o etažiranju za objekte javne, poslovne i stambene namjene u vlasništvu Grada Rijeke </t>
  </si>
  <si>
    <t>71251000-2</t>
  </si>
  <si>
    <t>Odjel za gospodarenje imovinom:</t>
  </si>
  <si>
    <t>Sveukupno:</t>
  </si>
  <si>
    <t>Temeljem članka 28. Zakona o javnoj nabavi ("Narodne novine" broj 120/16), članka 3. Pravilnika o planu nabave, registru ugovora, prethodnom savjetovanju i analizi tržišta u javnoj nabavi ("Narodne novine" broj 101/2017, 144/2020) i članka 58. Statuta Grada Rijeke ("Službene novine Primorsko-goranske županije" broj 24/09, 11/10 i 5/13 i "Službene novine Grada Rijeke" broj 7/14, 12/17, 9/18 i 11/18 – pročišćeni tekst), Gradonačelnik Grada Rijeke dana 18. siječnja 2021.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</si>
</sst>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</fills>
  <borders count="25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7" applyNumberFormat="0" applyAlignment="0" applyProtection="0"/>
    <xf numFmtId="0" fontId="13" fillId="28" borderId="8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7" applyNumberFormat="0" applyAlignment="0" applyProtection="0"/>
    <xf numFmtId="0" fontId="20" fillId="0" borderId="12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9" fillId="32" borderId="13" applyNumberFormat="0" applyFont="0" applyAlignment="0" applyProtection="0"/>
    <xf numFmtId="0" fontId="22" fillId="27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</cellStyleXfs>
  <cellXfs count="93">
    <xf numFmtId="0" fontId="0" fillId="0" borderId="0" xfId="0"/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right" vertical="top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Fill="1" applyBorder="1" applyAlignment="1">
      <alignment vertical="center" wrapText="1"/>
    </xf>
    <xf numFmtId="0" fontId="3" fillId="33" borderId="16" xfId="0" applyNumberFormat="1" applyFont="1" applyFill="1" applyBorder="1" applyAlignment="1">
      <alignment vertical="center"/>
    </xf>
    <xf numFmtId="0" fontId="2" fillId="33" borderId="17" xfId="0" applyNumberFormat="1" applyFont="1" applyFill="1" applyBorder="1" applyAlignment="1">
      <alignment vertical="center"/>
    </xf>
    <xf numFmtId="4" fontId="2" fillId="33" borderId="17" xfId="0" applyNumberFormat="1" applyFont="1" applyFill="1" applyBorder="1" applyAlignment="1">
      <alignment vertical="center"/>
    </xf>
    <xf numFmtId="0" fontId="3" fillId="34" borderId="16" xfId="0" applyNumberFormat="1" applyFont="1" applyFill="1" applyBorder="1" applyAlignment="1">
      <alignment vertical="center"/>
    </xf>
    <xf numFmtId="0" fontId="2" fillId="34" borderId="17" xfId="0" applyNumberFormat="1" applyFont="1" applyFill="1" applyBorder="1" applyAlignment="1">
      <alignment vertical="center"/>
    </xf>
    <xf numFmtId="4" fontId="2" fillId="34" borderId="17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left" vertical="top" wrapText="1"/>
    </xf>
    <xf numFmtId="49" fontId="6" fillId="0" borderId="2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3" fillId="34" borderId="18" xfId="0" applyNumberFormat="1" applyFont="1" applyFill="1" applyBorder="1" applyAlignment="1">
      <alignment horizontal="left" vertical="center"/>
    </xf>
    <xf numFmtId="0" fontId="3" fillId="34" borderId="2" xfId="0" applyNumberFormat="1" applyFont="1" applyFill="1" applyBorder="1" applyAlignment="1">
      <alignment horizontal="left" vertical="center"/>
    </xf>
    <xf numFmtId="4" fontId="4" fillId="34" borderId="2" xfId="0" applyNumberFormat="1" applyFont="1" applyFill="1" applyBorder="1" applyAlignment="1">
      <alignment horizontal="right" vertical="center"/>
    </xf>
    <xf numFmtId="0" fontId="3" fillId="34" borderId="3" xfId="0" applyNumberFormat="1" applyFont="1" applyFill="1" applyBorder="1" applyAlignment="1">
      <alignment horizontal="left" vertical="center"/>
    </xf>
    <xf numFmtId="0" fontId="3" fillId="34" borderId="19" xfId="0" applyNumberFormat="1" applyFont="1" applyFill="1" applyBorder="1" applyAlignment="1">
      <alignment vertical="center"/>
    </xf>
    <xf numFmtId="0" fontId="3" fillId="34" borderId="4" xfId="0" applyNumberFormat="1" applyFont="1" applyFill="1" applyBorder="1" applyAlignment="1">
      <alignment vertical="center"/>
    </xf>
    <xf numFmtId="0" fontId="3" fillId="34" borderId="5" xfId="0" applyNumberFormat="1" applyFont="1" applyFill="1" applyBorder="1" applyAlignment="1">
      <alignment vertical="center"/>
    </xf>
    <xf numFmtId="0" fontId="3" fillId="33" borderId="16" xfId="0" applyNumberFormat="1" applyFont="1" applyFill="1" applyBorder="1" applyAlignment="1">
      <alignment horizontal="left" vertical="center"/>
    </xf>
    <xf numFmtId="0" fontId="2" fillId="33" borderId="17" xfId="0" applyNumberFormat="1" applyFont="1" applyFill="1" applyBorder="1" applyAlignment="1">
      <alignment horizontal="left" vertical="center"/>
    </xf>
    <xf numFmtId="4" fontId="4" fillId="33" borderId="17" xfId="0" applyNumberFormat="1" applyFont="1" applyFill="1" applyBorder="1" applyAlignment="1">
      <alignment horizontal="right" vertical="center"/>
    </xf>
    <xf numFmtId="0" fontId="2" fillId="33" borderId="20" xfId="0" applyNumberFormat="1" applyFont="1" applyFill="1" applyBorder="1" applyAlignment="1">
      <alignment horizontal="left" vertical="center"/>
    </xf>
    <xf numFmtId="0" fontId="2" fillId="33" borderId="21" xfId="0" applyNumberFormat="1" applyFont="1" applyFill="1" applyBorder="1" applyAlignment="1">
      <alignment horizontal="left" vertical="center"/>
    </xf>
    <xf numFmtId="0" fontId="3" fillId="34" borderId="16" xfId="0" applyNumberFormat="1" applyFont="1" applyFill="1" applyBorder="1" applyAlignment="1">
      <alignment horizontal="left" vertical="center"/>
    </xf>
    <xf numFmtId="0" fontId="2" fillId="34" borderId="17" xfId="0" applyNumberFormat="1" applyFont="1" applyFill="1" applyBorder="1" applyAlignment="1">
      <alignment horizontal="left" vertical="top"/>
    </xf>
    <xf numFmtId="0" fontId="2" fillId="34" borderId="17" xfId="0" applyNumberFormat="1" applyFont="1" applyFill="1" applyBorder="1" applyAlignment="1">
      <alignment horizontal="left" vertical="center"/>
    </xf>
    <xf numFmtId="4" fontId="2" fillId="34" borderId="17" xfId="0" applyNumberFormat="1" applyFont="1" applyFill="1" applyBorder="1" applyAlignment="1">
      <alignment horizontal="right" vertical="center"/>
    </xf>
    <xf numFmtId="4" fontId="4" fillId="34" borderId="4" xfId="0" applyNumberFormat="1" applyFont="1" applyFill="1" applyBorder="1" applyAlignment="1">
      <alignment vertical="center"/>
    </xf>
    <xf numFmtId="0" fontId="3" fillId="34" borderId="4" xfId="0" applyNumberFormat="1" applyFont="1" applyFill="1" applyBorder="1" applyAlignment="1">
      <alignment horizontal="left" vertical="center"/>
    </xf>
    <xf numFmtId="4" fontId="4" fillId="34" borderId="4" xfId="0" applyNumberFormat="1" applyFont="1" applyFill="1" applyBorder="1" applyAlignment="1">
      <alignment horizontal="right" vertical="center"/>
    </xf>
    <xf numFmtId="0" fontId="3" fillId="34" borderId="5" xfId="0" applyNumberFormat="1" applyFont="1" applyFill="1" applyBorder="1" applyAlignment="1">
      <alignment horizontal="left" vertical="center"/>
    </xf>
    <xf numFmtId="4" fontId="6" fillId="0" borderId="4" xfId="0" applyNumberFormat="1" applyFont="1" applyFill="1" applyBorder="1" applyAlignment="1">
      <alignment horizontal="right" vertical="center" wrapText="1"/>
    </xf>
    <xf numFmtId="49" fontId="7" fillId="0" borderId="1" xfId="0" applyNumberFormat="1" applyFont="1" applyFill="1" applyBorder="1" applyAlignment="1">
      <alignment horizontal="left" vertical="top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3" fillId="33" borderId="18" xfId="0" applyNumberFormat="1" applyFont="1" applyFill="1" applyBorder="1" applyAlignment="1">
      <alignment horizontal="left" vertical="center"/>
    </xf>
    <xf numFmtId="0" fontId="3" fillId="33" borderId="17" xfId="0" applyNumberFormat="1" applyFont="1" applyFill="1" applyBorder="1" applyAlignment="1">
      <alignment horizontal="left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3" fillId="33" borderId="22" xfId="0" applyNumberFormat="1" applyFont="1" applyFill="1" applyBorder="1" applyAlignment="1">
      <alignment horizontal="left" vertical="center"/>
    </xf>
    <xf numFmtId="0" fontId="3" fillId="33" borderId="23" xfId="0" applyNumberFormat="1" applyFont="1" applyFill="1" applyBorder="1" applyAlignment="1">
      <alignment horizontal="left" vertical="center"/>
    </xf>
    <xf numFmtId="0" fontId="2" fillId="33" borderId="23" xfId="0" applyNumberFormat="1" applyFont="1" applyFill="1" applyBorder="1" applyAlignment="1">
      <alignment horizontal="left" vertical="center"/>
    </xf>
    <xf numFmtId="4" fontId="4" fillId="33" borderId="23" xfId="0" applyNumberFormat="1" applyFont="1" applyFill="1" applyBorder="1" applyAlignment="1">
      <alignment horizontal="right" vertical="center"/>
    </xf>
    <xf numFmtId="0" fontId="2" fillId="33" borderId="6" xfId="0" applyNumberFormat="1" applyFont="1" applyFill="1" applyBorder="1" applyAlignment="1">
      <alignment horizontal="left" vertical="center"/>
    </xf>
    <xf numFmtId="0" fontId="2" fillId="33" borderId="3" xfId="0" applyNumberFormat="1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 wrapText="1"/>
    </xf>
    <xf numFmtId="0" fontId="3" fillId="33" borderId="19" xfId="0" applyNumberFormat="1" applyFont="1" applyFill="1" applyBorder="1" applyAlignment="1">
      <alignment horizontal="left" vertical="center"/>
    </xf>
    <xf numFmtId="0" fontId="3" fillId="33" borderId="24" xfId="0" applyNumberFormat="1" applyFont="1" applyFill="1" applyBorder="1" applyAlignment="1">
      <alignment horizontal="left" vertical="center"/>
    </xf>
    <xf numFmtId="0" fontId="2" fillId="33" borderId="24" xfId="0" applyNumberFormat="1" applyFont="1" applyFill="1" applyBorder="1" applyAlignment="1">
      <alignment horizontal="left" vertical="center"/>
    </xf>
    <xf numFmtId="4" fontId="4" fillId="33" borderId="24" xfId="0" applyNumberFormat="1" applyFont="1" applyFill="1" applyBorder="1" applyAlignment="1">
      <alignment horizontal="right" vertical="center"/>
    </xf>
    <xf numFmtId="0" fontId="2" fillId="33" borderId="5" xfId="0" applyNumberFormat="1" applyFont="1" applyFill="1" applyBorder="1" applyAlignment="1">
      <alignment horizontal="left" vertical="center"/>
    </xf>
    <xf numFmtId="0" fontId="3" fillId="35" borderId="1" xfId="0" applyNumberFormat="1" applyFont="1" applyFill="1" applyBorder="1" applyAlignment="1">
      <alignment horizontal="left" vertical="center"/>
    </xf>
    <xf numFmtId="49" fontId="4" fillId="35" borderId="2" xfId="0" applyNumberFormat="1" applyFont="1" applyFill="1" applyBorder="1" applyAlignment="1">
      <alignment horizontal="left" vertical="center" wrapText="1"/>
    </xf>
    <xf numFmtId="49" fontId="4" fillId="35" borderId="2" xfId="0" applyNumberFormat="1" applyFont="1" applyFill="1" applyBorder="1" applyAlignment="1">
      <alignment horizontal="center" vertical="center" wrapText="1"/>
    </xf>
    <xf numFmtId="4" fontId="4" fillId="35" borderId="2" xfId="0" applyNumberFormat="1" applyFont="1" applyFill="1" applyBorder="1" applyAlignment="1">
      <alignment horizontal="right" vertical="center" wrapText="1"/>
    </xf>
    <xf numFmtId="49" fontId="4" fillId="35" borderId="3" xfId="0" applyNumberFormat="1" applyFont="1" applyFill="1" applyBorder="1" applyAlignment="1">
      <alignment horizontal="center" vertical="center" wrapText="1"/>
    </xf>
    <xf numFmtId="0" fontId="2" fillId="34" borderId="2" xfId="0" applyNumberFormat="1" applyFont="1" applyFill="1" applyBorder="1" applyAlignment="1">
      <alignment horizontal="center" vertical="center"/>
    </xf>
    <xf numFmtId="0" fontId="2" fillId="34" borderId="3" xfId="0" applyNumberFormat="1" applyFont="1" applyFill="1" applyBorder="1" applyAlignment="1">
      <alignment horizontal="center" vertical="center"/>
    </xf>
    <xf numFmtId="0" fontId="3" fillId="34" borderId="19" xfId="0" applyNumberFormat="1" applyFont="1" applyFill="1" applyBorder="1" applyAlignment="1">
      <alignment horizontal="left" vertical="center"/>
    </xf>
    <xf numFmtId="0" fontId="3" fillId="34" borderId="4" xfId="0" applyNumberFormat="1" applyFont="1" applyFill="1" applyBorder="1" applyAlignment="1">
      <alignment horizontal="left" vertical="center"/>
    </xf>
    <xf numFmtId="0" fontId="3" fillId="34" borderId="5" xfId="0" applyNumberFormat="1" applyFont="1" applyFill="1" applyBorder="1" applyAlignment="1">
      <alignment horizontal="left" vertical="center"/>
    </xf>
    <xf numFmtId="0" fontId="5" fillId="0" borderId="0" xfId="0" applyNumberFormat="1" applyFont="1" applyBorder="1" applyAlignment="1">
      <alignment horizontal="left" vertical="top" wrapText="1"/>
    </xf>
    <xf numFmtId="0" fontId="3" fillId="0" borderId="0" xfId="37" applyNumberFormat="1" applyFont="1" applyFill="1" applyBorder="1" applyAlignment="1">
      <alignment horizontal="center" vertical="center" wrapText="1"/>
    </xf>
    <xf numFmtId="0" fontId="2" fillId="33" borderId="2" xfId="0" applyNumberFormat="1" applyFont="1" applyFill="1" applyBorder="1" applyAlignment="1">
      <alignment vertical="center"/>
    </xf>
    <xf numFmtId="0" fontId="2" fillId="33" borderId="3" xfId="0" applyNumberFormat="1" applyFont="1" applyFill="1" applyBorder="1" applyAlignment="1">
      <alignment vertical="center"/>
    </xf>
    <xf numFmtId="0" fontId="2" fillId="34" borderId="2" xfId="0" applyNumberFormat="1" applyFont="1" applyFill="1" applyBorder="1" applyAlignment="1">
      <alignment vertical="center"/>
    </xf>
    <xf numFmtId="0" fontId="2" fillId="34" borderId="3" xfId="0" applyNumberFormat="1" applyFont="1" applyFill="1" applyBorder="1" applyAlignment="1">
      <alignment vertical="center"/>
    </xf>
    <xf numFmtId="0" fontId="3" fillId="34" borderId="18" xfId="0" applyNumberFormat="1" applyFont="1" applyFill="1" applyBorder="1" applyAlignment="1">
      <alignment horizontal="left" vertical="center"/>
    </xf>
    <xf numFmtId="0" fontId="3" fillId="34" borderId="2" xfId="0" applyNumberFormat="1" applyFont="1" applyFill="1" applyBorder="1" applyAlignment="1">
      <alignment horizontal="left" vertical="center"/>
    </xf>
    <xf numFmtId="0" fontId="3" fillId="34" borderId="3" xfId="0" applyNumberFormat="1" applyFont="1" applyFill="1" applyBorder="1" applyAlignment="1">
      <alignment horizontal="left" vertical="center"/>
    </xf>
    <xf numFmtId="0" fontId="2" fillId="33" borderId="2" xfId="0" applyNumberFormat="1" applyFont="1" applyFill="1" applyBorder="1" applyAlignment="1">
      <alignment horizontal="center" vertical="center"/>
    </xf>
    <xf numFmtId="0" fontId="2" fillId="33" borderId="3" xfId="0" applyNumberFormat="1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SheetLayoutView="75" workbookViewId="0">
      <selection sqref="A1:K1"/>
    </sheetView>
  </sheetViews>
  <sheetFormatPr defaultColWidth="14.42578125" defaultRowHeight="15" customHeight="1" x14ac:dyDescent="0.2"/>
  <cols>
    <col min="1" max="1" width="15.5703125" style="2" customWidth="1"/>
    <col min="2" max="2" width="39.28515625" style="3" customWidth="1"/>
    <col min="3" max="3" width="13.7109375" style="1" customWidth="1"/>
    <col min="4" max="4" width="15.28515625" style="4" customWidth="1"/>
    <col min="5" max="5" width="16" style="4" customWidth="1"/>
    <col min="6" max="6" width="17.140625" style="1" customWidth="1"/>
    <col min="7" max="7" width="11" style="1" customWidth="1"/>
    <col min="8" max="8" width="13.28515625" style="1" bestFit="1" customWidth="1"/>
    <col min="9" max="9" width="16" style="1" bestFit="1" customWidth="1"/>
    <col min="10" max="10" width="13.5703125" style="1" bestFit="1" customWidth="1"/>
    <col min="11" max="11" width="17.85546875" style="1" customWidth="1"/>
    <col min="12" max="16384" width="14.42578125" style="1"/>
  </cols>
  <sheetData>
    <row r="1" spans="1:11" ht="53.25" customHeight="1" x14ac:dyDescent="0.2">
      <c r="A1" s="82" t="s">
        <v>544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5.75" customHeight="1" x14ac:dyDescent="0.2">
      <c r="A2" s="5"/>
      <c r="B2" s="5"/>
      <c r="C2" s="5"/>
      <c r="D2" s="6"/>
      <c r="E2" s="6"/>
      <c r="F2" s="5"/>
      <c r="G2" s="5"/>
      <c r="H2" s="5"/>
      <c r="I2" s="5"/>
      <c r="J2" s="5"/>
    </row>
    <row r="3" spans="1:11" ht="15.75" customHeight="1" x14ac:dyDescent="0.2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5" spans="1:11" ht="60" customHeight="1" x14ac:dyDescent="0.2">
      <c r="A5" s="7" t="s">
        <v>1</v>
      </c>
      <c r="B5" s="8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9" t="s">
        <v>11</v>
      </c>
    </row>
    <row r="6" spans="1:11" s="10" customFormat="1" ht="15" customHeight="1" x14ac:dyDescent="0.2">
      <c r="A6" s="11" t="s">
        <v>12</v>
      </c>
      <c r="B6" s="12" t="s">
        <v>13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4">
        <v>11</v>
      </c>
    </row>
    <row r="7" spans="1:11" s="15" customFormat="1" ht="22.5" customHeight="1" x14ac:dyDescent="0.2">
      <c r="A7" s="16" t="s">
        <v>14</v>
      </c>
      <c r="B7" s="17"/>
      <c r="C7" s="17"/>
      <c r="D7" s="18"/>
      <c r="E7" s="18"/>
      <c r="F7" s="17"/>
      <c r="G7" s="17"/>
      <c r="H7" s="17"/>
      <c r="I7" s="17"/>
      <c r="J7" s="84"/>
      <c r="K7" s="85"/>
    </row>
    <row r="8" spans="1:11" s="15" customFormat="1" ht="22.5" customHeight="1" x14ac:dyDescent="0.2">
      <c r="A8" s="19" t="s">
        <v>15</v>
      </c>
      <c r="B8" s="20"/>
      <c r="C8" s="20"/>
      <c r="D8" s="21"/>
      <c r="E8" s="21"/>
      <c r="F8" s="20"/>
      <c r="G8" s="20"/>
      <c r="H8" s="20"/>
      <c r="I8" s="20"/>
      <c r="J8" s="86"/>
      <c r="K8" s="87"/>
    </row>
    <row r="9" spans="1:11" s="22" customFormat="1" ht="30" customHeight="1" x14ac:dyDescent="0.2">
      <c r="A9" s="23" t="s">
        <v>16</v>
      </c>
      <c r="B9" s="24" t="s">
        <v>17</v>
      </c>
      <c r="C9" s="25" t="s">
        <v>18</v>
      </c>
      <c r="D9" s="26">
        <v>50000</v>
      </c>
      <c r="E9" s="26">
        <v>62500</v>
      </c>
      <c r="F9" s="25" t="s">
        <v>19</v>
      </c>
      <c r="G9" s="25" t="s">
        <v>20</v>
      </c>
      <c r="H9" s="25" t="s">
        <v>21</v>
      </c>
      <c r="I9" s="25" t="s">
        <v>22</v>
      </c>
      <c r="J9" s="25" t="s">
        <v>23</v>
      </c>
      <c r="K9" s="27" t="s">
        <v>24</v>
      </c>
    </row>
    <row r="10" spans="1:11" s="22" customFormat="1" ht="30" customHeight="1" x14ac:dyDescent="0.2">
      <c r="A10" s="23" t="s">
        <v>25</v>
      </c>
      <c r="B10" s="28" t="s">
        <v>26</v>
      </c>
      <c r="C10" s="25" t="s">
        <v>27</v>
      </c>
      <c r="D10" s="26">
        <f>SUM(D11:D12)</f>
        <v>4600742.17</v>
      </c>
      <c r="E10" s="26">
        <f>SUM(E11:E12)</f>
        <v>5750927.7125000004</v>
      </c>
      <c r="F10" s="25" t="s">
        <v>28</v>
      </c>
      <c r="G10" s="25" t="s">
        <v>29</v>
      </c>
      <c r="H10" s="25" t="s">
        <v>21</v>
      </c>
      <c r="I10" s="25" t="s">
        <v>30</v>
      </c>
      <c r="J10" s="25" t="s">
        <v>31</v>
      </c>
      <c r="K10" s="27" t="s">
        <v>32</v>
      </c>
    </row>
    <row r="11" spans="1:11" s="22" customFormat="1" ht="30" customHeight="1" x14ac:dyDescent="0.2">
      <c r="A11" s="23"/>
      <c r="B11" s="28" t="s">
        <v>33</v>
      </c>
      <c r="C11" s="25" t="s">
        <v>27</v>
      </c>
      <c r="D11" s="26">
        <v>4504742.17</v>
      </c>
      <c r="E11" s="26">
        <f>D11*1.25</f>
        <v>5630927.7125000004</v>
      </c>
      <c r="F11" s="25"/>
      <c r="G11" s="25"/>
      <c r="H11" s="25"/>
      <c r="I11" s="25"/>
      <c r="J11" s="25"/>
      <c r="K11" s="27"/>
    </row>
    <row r="12" spans="1:11" s="22" customFormat="1" ht="30" customHeight="1" x14ac:dyDescent="0.2">
      <c r="A12" s="23"/>
      <c r="B12" s="28" t="s">
        <v>34</v>
      </c>
      <c r="C12" s="25" t="s">
        <v>35</v>
      </c>
      <c r="D12" s="26">
        <v>96000</v>
      </c>
      <c r="E12" s="26">
        <f>D12*1.25</f>
        <v>120000</v>
      </c>
      <c r="F12" s="25"/>
      <c r="G12" s="25"/>
      <c r="H12" s="25"/>
      <c r="I12" s="25"/>
      <c r="J12" s="25"/>
      <c r="K12" s="27"/>
    </row>
    <row r="13" spans="1:11" s="22" customFormat="1" ht="30" customHeight="1" x14ac:dyDescent="0.2">
      <c r="A13" s="23" t="s">
        <v>36</v>
      </c>
      <c r="B13" s="28" t="s">
        <v>37</v>
      </c>
      <c r="C13" s="25" t="s">
        <v>38</v>
      </c>
      <c r="D13" s="26">
        <v>516800</v>
      </c>
      <c r="E13" s="26">
        <f>D13*1.25</f>
        <v>646000</v>
      </c>
      <c r="F13" s="25" t="s">
        <v>28</v>
      </c>
      <c r="G13" s="25" t="s">
        <v>20</v>
      </c>
      <c r="H13" s="25" t="s">
        <v>21</v>
      </c>
      <c r="I13" s="25" t="s">
        <v>30</v>
      </c>
      <c r="J13" s="25" t="s">
        <v>31</v>
      </c>
      <c r="K13" s="27" t="s">
        <v>32</v>
      </c>
    </row>
    <row r="14" spans="1:11" s="22" customFormat="1" ht="30" customHeight="1" x14ac:dyDescent="0.2">
      <c r="A14" s="23" t="s">
        <v>39</v>
      </c>
      <c r="B14" s="24" t="s">
        <v>40</v>
      </c>
      <c r="C14" s="25" t="s">
        <v>41</v>
      </c>
      <c r="D14" s="26">
        <f>SUM(D15:D18)</f>
        <v>272000</v>
      </c>
      <c r="E14" s="26">
        <f>SUM(E15:E18)</f>
        <v>340000</v>
      </c>
      <c r="F14" s="25" t="s">
        <v>28</v>
      </c>
      <c r="G14" s="25" t="s">
        <v>29</v>
      </c>
      <c r="H14" s="25" t="s">
        <v>21</v>
      </c>
      <c r="I14" s="25" t="s">
        <v>30</v>
      </c>
      <c r="J14" s="25" t="s">
        <v>23</v>
      </c>
      <c r="K14" s="27" t="s">
        <v>42</v>
      </c>
    </row>
    <row r="15" spans="1:11" s="22" customFormat="1" ht="30" customHeight="1" x14ac:dyDescent="0.2">
      <c r="A15" s="23"/>
      <c r="B15" s="28" t="s">
        <v>43</v>
      </c>
      <c r="C15" s="25"/>
      <c r="D15" s="26">
        <v>88000</v>
      </c>
      <c r="E15" s="26">
        <f>D15*1.25</f>
        <v>110000</v>
      </c>
      <c r="F15" s="25"/>
      <c r="G15" s="25"/>
      <c r="H15" s="25"/>
      <c r="I15" s="25"/>
      <c r="J15" s="25"/>
      <c r="K15" s="27"/>
    </row>
    <row r="16" spans="1:11" s="22" customFormat="1" ht="45" customHeight="1" x14ac:dyDescent="0.2">
      <c r="A16" s="23"/>
      <c r="B16" s="28" t="s">
        <v>44</v>
      </c>
      <c r="C16" s="25"/>
      <c r="D16" s="26">
        <v>44000</v>
      </c>
      <c r="E16" s="26">
        <f>D16*1.25</f>
        <v>55000</v>
      </c>
      <c r="F16" s="25"/>
      <c r="G16" s="25"/>
      <c r="H16" s="25"/>
      <c r="I16" s="25"/>
      <c r="J16" s="25"/>
      <c r="K16" s="27"/>
    </row>
    <row r="17" spans="1:11" s="22" customFormat="1" ht="30" customHeight="1" x14ac:dyDescent="0.2">
      <c r="A17" s="23"/>
      <c r="B17" s="28" t="s">
        <v>45</v>
      </c>
      <c r="C17" s="25"/>
      <c r="D17" s="26">
        <v>28000</v>
      </c>
      <c r="E17" s="26">
        <f>D17*1.25</f>
        <v>35000</v>
      </c>
      <c r="F17" s="25"/>
      <c r="G17" s="25"/>
      <c r="H17" s="25"/>
      <c r="I17" s="25"/>
      <c r="J17" s="25"/>
      <c r="K17" s="27"/>
    </row>
    <row r="18" spans="1:11" s="22" customFormat="1" ht="45" customHeight="1" x14ac:dyDescent="0.2">
      <c r="A18" s="23"/>
      <c r="B18" s="28" t="s">
        <v>46</v>
      </c>
      <c r="C18" s="25"/>
      <c r="D18" s="26">
        <v>112000</v>
      </c>
      <c r="E18" s="26">
        <f>D18*1.25</f>
        <v>140000</v>
      </c>
      <c r="F18" s="25"/>
      <c r="G18" s="25"/>
      <c r="H18" s="25"/>
      <c r="I18" s="25"/>
      <c r="J18" s="25"/>
      <c r="K18" s="27"/>
    </row>
    <row r="19" spans="1:11" s="22" customFormat="1" ht="30" customHeight="1" x14ac:dyDescent="0.2">
      <c r="A19" s="23" t="s">
        <v>47</v>
      </c>
      <c r="B19" s="28" t="s">
        <v>48</v>
      </c>
      <c r="C19" s="25" t="s">
        <v>49</v>
      </c>
      <c r="D19" s="26">
        <f>SUM(D20:D23)</f>
        <v>217920</v>
      </c>
      <c r="E19" s="26">
        <f>SUM(E20:E23)</f>
        <v>272400</v>
      </c>
      <c r="F19" s="25" t="s">
        <v>28</v>
      </c>
      <c r="G19" s="25" t="s">
        <v>29</v>
      </c>
      <c r="H19" s="25" t="s">
        <v>21</v>
      </c>
      <c r="I19" s="25" t="s">
        <v>30</v>
      </c>
      <c r="J19" s="25" t="s">
        <v>23</v>
      </c>
      <c r="K19" s="27" t="s">
        <v>50</v>
      </c>
    </row>
    <row r="20" spans="1:11" s="22" customFormat="1" ht="30" customHeight="1" x14ac:dyDescent="0.2">
      <c r="A20" s="29"/>
      <c r="B20" s="28" t="s">
        <v>51</v>
      </c>
      <c r="C20" s="25"/>
      <c r="D20" s="26">
        <v>13920</v>
      </c>
      <c r="E20" s="26">
        <f t="shared" ref="E20:E25" si="0">D20*1.25</f>
        <v>17400</v>
      </c>
      <c r="F20" s="25"/>
      <c r="G20" s="25"/>
      <c r="H20" s="25"/>
      <c r="I20" s="25"/>
      <c r="J20" s="25"/>
      <c r="K20" s="27"/>
    </row>
    <row r="21" spans="1:11" s="22" customFormat="1" ht="30" customHeight="1" x14ac:dyDescent="0.2">
      <c r="A21" s="23"/>
      <c r="B21" s="28" t="s">
        <v>52</v>
      </c>
      <c r="C21" s="25"/>
      <c r="D21" s="26">
        <v>18400</v>
      </c>
      <c r="E21" s="26">
        <f t="shared" si="0"/>
        <v>23000</v>
      </c>
      <c r="F21" s="25"/>
      <c r="G21" s="25"/>
      <c r="H21" s="25"/>
      <c r="I21" s="25"/>
      <c r="J21" s="25"/>
      <c r="K21" s="27"/>
    </row>
    <row r="22" spans="1:11" s="22" customFormat="1" ht="24" customHeight="1" x14ac:dyDescent="0.2">
      <c r="A22" s="23"/>
      <c r="B22" s="28" t="s">
        <v>53</v>
      </c>
      <c r="C22" s="25"/>
      <c r="D22" s="26">
        <v>166400</v>
      </c>
      <c r="E22" s="26">
        <f t="shared" si="0"/>
        <v>208000</v>
      </c>
      <c r="F22" s="25"/>
      <c r="G22" s="25"/>
      <c r="H22" s="25"/>
      <c r="I22" s="25"/>
      <c r="J22" s="25"/>
      <c r="K22" s="27"/>
    </row>
    <row r="23" spans="1:11" s="22" customFormat="1" ht="30" customHeight="1" x14ac:dyDescent="0.2">
      <c r="A23" s="23"/>
      <c r="B23" s="28" t="s">
        <v>54</v>
      </c>
      <c r="C23" s="25"/>
      <c r="D23" s="26">
        <v>19200</v>
      </c>
      <c r="E23" s="26">
        <f t="shared" si="0"/>
        <v>24000</v>
      </c>
      <c r="F23" s="25"/>
      <c r="G23" s="25"/>
      <c r="H23" s="25"/>
      <c r="I23" s="25"/>
      <c r="J23" s="25"/>
      <c r="K23" s="27"/>
    </row>
    <row r="24" spans="1:11" s="22" customFormat="1" ht="60" customHeight="1" x14ac:dyDescent="0.2">
      <c r="A24" s="23" t="s">
        <v>55</v>
      </c>
      <c r="B24" s="28" t="s">
        <v>56</v>
      </c>
      <c r="C24" s="25" t="s">
        <v>38</v>
      </c>
      <c r="D24" s="26">
        <v>88000</v>
      </c>
      <c r="E24" s="26">
        <f t="shared" si="0"/>
        <v>110000</v>
      </c>
      <c r="F24" s="25" t="s">
        <v>28</v>
      </c>
      <c r="G24" s="25" t="s">
        <v>29</v>
      </c>
      <c r="H24" s="25" t="s">
        <v>21</v>
      </c>
      <c r="I24" s="25" t="s">
        <v>30</v>
      </c>
      <c r="J24" s="25" t="s">
        <v>31</v>
      </c>
      <c r="K24" s="27" t="s">
        <v>32</v>
      </c>
    </row>
    <row r="25" spans="1:11" s="22" customFormat="1" ht="96" customHeight="1" x14ac:dyDescent="0.2">
      <c r="A25" s="23" t="s">
        <v>57</v>
      </c>
      <c r="B25" s="24" t="s">
        <v>58</v>
      </c>
      <c r="C25" s="25" t="s">
        <v>18</v>
      </c>
      <c r="D25" s="26">
        <v>920000</v>
      </c>
      <c r="E25" s="26">
        <f t="shared" si="0"/>
        <v>1150000</v>
      </c>
      <c r="F25" s="25" t="s">
        <v>59</v>
      </c>
      <c r="G25" s="25" t="s">
        <v>20</v>
      </c>
      <c r="H25" s="25" t="s">
        <v>21</v>
      </c>
      <c r="I25" s="25" t="s">
        <v>22</v>
      </c>
      <c r="J25" s="25" t="s">
        <v>23</v>
      </c>
      <c r="K25" s="27" t="s">
        <v>60</v>
      </c>
    </row>
    <row r="26" spans="1:11" s="22" customFormat="1" ht="45" customHeight="1" x14ac:dyDescent="0.2">
      <c r="A26" s="23" t="s">
        <v>61</v>
      </c>
      <c r="B26" s="28" t="s">
        <v>62</v>
      </c>
      <c r="C26" s="25" t="s">
        <v>63</v>
      </c>
      <c r="D26" s="26">
        <f>SUM(D27:D28)</f>
        <v>117560</v>
      </c>
      <c r="E26" s="26">
        <f>SUM(E27:E28)</f>
        <v>146950</v>
      </c>
      <c r="F26" s="25" t="s">
        <v>28</v>
      </c>
      <c r="G26" s="25" t="s">
        <v>29</v>
      </c>
      <c r="H26" s="25" t="s">
        <v>21</v>
      </c>
      <c r="I26" s="25" t="s">
        <v>30</v>
      </c>
      <c r="J26" s="25" t="s">
        <v>23</v>
      </c>
      <c r="K26" s="27" t="s">
        <v>50</v>
      </c>
    </row>
    <row r="27" spans="1:11" s="22" customFormat="1" ht="60" customHeight="1" x14ac:dyDescent="0.2">
      <c r="A27" s="29"/>
      <c r="B27" s="28" t="s">
        <v>64</v>
      </c>
      <c r="C27" s="25"/>
      <c r="D27" s="26">
        <v>59560</v>
      </c>
      <c r="E27" s="26">
        <f>D27*1.25</f>
        <v>74450</v>
      </c>
      <c r="F27" s="25"/>
      <c r="G27" s="25"/>
      <c r="H27" s="25"/>
      <c r="I27" s="25"/>
      <c r="J27" s="25"/>
      <c r="K27" s="27"/>
    </row>
    <row r="28" spans="1:11" s="22" customFormat="1" ht="75" customHeight="1" x14ac:dyDescent="0.2">
      <c r="A28" s="23"/>
      <c r="B28" s="28" t="s">
        <v>65</v>
      </c>
      <c r="C28" s="25"/>
      <c r="D28" s="26">
        <v>58000</v>
      </c>
      <c r="E28" s="26">
        <f>D28*1.25</f>
        <v>72500</v>
      </c>
      <c r="F28" s="25"/>
      <c r="G28" s="25"/>
      <c r="H28" s="25"/>
      <c r="I28" s="25"/>
      <c r="J28" s="25"/>
      <c r="K28" s="27"/>
    </row>
    <row r="29" spans="1:11" s="22" customFormat="1" ht="30" customHeight="1" x14ac:dyDescent="0.2">
      <c r="A29" s="23" t="s">
        <v>66</v>
      </c>
      <c r="B29" s="24" t="s">
        <v>67</v>
      </c>
      <c r="C29" s="25" t="s">
        <v>18</v>
      </c>
      <c r="D29" s="26">
        <v>70000</v>
      </c>
      <c r="E29" s="26">
        <f>D29*1.25</f>
        <v>87500</v>
      </c>
      <c r="F29" s="25" t="s">
        <v>19</v>
      </c>
      <c r="G29" s="25" t="s">
        <v>20</v>
      </c>
      <c r="H29" s="25" t="s">
        <v>21</v>
      </c>
      <c r="I29" s="25" t="s">
        <v>22</v>
      </c>
      <c r="J29" s="25" t="s">
        <v>23</v>
      </c>
      <c r="K29" s="27" t="s">
        <v>68</v>
      </c>
    </row>
    <row r="30" spans="1:11" s="22" customFormat="1" ht="45" customHeight="1" x14ac:dyDescent="0.2">
      <c r="A30" s="23" t="s">
        <v>69</v>
      </c>
      <c r="B30" s="28" t="s">
        <v>70</v>
      </c>
      <c r="C30" s="25" t="s">
        <v>63</v>
      </c>
      <c r="D30" s="26">
        <v>150000</v>
      </c>
      <c r="E30" s="26">
        <f>D30*1.25</f>
        <v>187500</v>
      </c>
      <c r="F30" s="25" t="s">
        <v>19</v>
      </c>
      <c r="G30" s="25" t="s">
        <v>20</v>
      </c>
      <c r="H30" s="25" t="s">
        <v>21</v>
      </c>
      <c r="I30" s="25" t="s">
        <v>22</v>
      </c>
      <c r="J30" s="25" t="s">
        <v>23</v>
      </c>
      <c r="K30" s="27" t="s">
        <v>68</v>
      </c>
    </row>
    <row r="31" spans="1:11" s="22" customFormat="1" ht="21.75" customHeight="1" x14ac:dyDescent="0.2">
      <c r="A31" s="30" t="s">
        <v>71</v>
      </c>
      <c r="B31" s="31"/>
      <c r="C31" s="31"/>
      <c r="D31" s="32">
        <f>D9+D10+D13+D14+D19+D24+D25+D26+D29+D30</f>
        <v>7003022.1699999999</v>
      </c>
      <c r="E31" s="32">
        <f>E9+E10+E13+E14+E19+E24+E25+E26+E29+E30</f>
        <v>8753777.7125000004</v>
      </c>
      <c r="F31" s="31"/>
      <c r="G31" s="31"/>
      <c r="H31" s="31"/>
      <c r="I31" s="31"/>
      <c r="J31" s="31"/>
      <c r="K31" s="33"/>
    </row>
    <row r="32" spans="1:11" s="22" customFormat="1" ht="12" customHeight="1" x14ac:dyDescent="0.2">
      <c r="A32" s="29"/>
      <c r="B32" s="28"/>
      <c r="C32" s="25"/>
      <c r="D32" s="26"/>
      <c r="E32" s="26"/>
      <c r="F32" s="25"/>
      <c r="G32" s="25"/>
      <c r="H32" s="25"/>
      <c r="I32" s="25"/>
      <c r="J32" s="25"/>
      <c r="K32" s="27"/>
    </row>
    <row r="33" spans="1:11" s="22" customFormat="1" ht="21.75" customHeight="1" x14ac:dyDescent="0.2">
      <c r="A33" s="88" t="s">
        <v>72</v>
      </c>
      <c r="B33" s="89"/>
      <c r="C33" s="89"/>
      <c r="D33" s="89"/>
      <c r="E33" s="89"/>
      <c r="F33" s="89"/>
      <c r="G33" s="89"/>
      <c r="H33" s="89"/>
      <c r="I33" s="89"/>
      <c r="J33" s="89"/>
      <c r="K33" s="90"/>
    </row>
    <row r="34" spans="1:11" s="22" customFormat="1" ht="30" customHeight="1" x14ac:dyDescent="0.2">
      <c r="A34" s="23" t="s">
        <v>73</v>
      </c>
      <c r="B34" s="24" t="s">
        <v>74</v>
      </c>
      <c r="C34" s="25" t="s">
        <v>75</v>
      </c>
      <c r="D34" s="26">
        <v>120000</v>
      </c>
      <c r="E34" s="26">
        <f>D34*1.25</f>
        <v>150000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76</v>
      </c>
      <c r="K34" s="27" t="s">
        <v>77</v>
      </c>
    </row>
    <row r="35" spans="1:11" s="22" customFormat="1" ht="22.5" customHeight="1" x14ac:dyDescent="0.2">
      <c r="A35" s="34" t="s">
        <v>78</v>
      </c>
      <c r="B35" s="35"/>
      <c r="C35" s="35"/>
      <c r="D35" s="32">
        <f>D34</f>
        <v>120000</v>
      </c>
      <c r="E35" s="32">
        <f>E34</f>
        <v>150000</v>
      </c>
      <c r="F35" s="35"/>
      <c r="G35" s="35"/>
      <c r="H35" s="35"/>
      <c r="I35" s="35"/>
      <c r="J35" s="35"/>
      <c r="K35" s="36"/>
    </row>
    <row r="36" spans="1:11" s="22" customFormat="1" ht="21" customHeight="1" x14ac:dyDescent="0.2">
      <c r="A36" s="37" t="s">
        <v>79</v>
      </c>
      <c r="B36" s="37"/>
      <c r="C36" s="38"/>
      <c r="D36" s="39">
        <f>D31+D35</f>
        <v>7123022.1699999999</v>
      </c>
      <c r="E36" s="39">
        <f>E31+E35</f>
        <v>8903777.7125000004</v>
      </c>
      <c r="F36" s="38"/>
      <c r="G36" s="38"/>
      <c r="H36" s="38"/>
      <c r="I36" s="38"/>
      <c r="J36" s="40"/>
      <c r="K36" s="41"/>
    </row>
    <row r="37" spans="1:11" s="22" customFormat="1" ht="15" customHeight="1" x14ac:dyDescent="0.2">
      <c r="A37" s="29"/>
      <c r="B37" s="28"/>
      <c r="C37" s="25"/>
      <c r="D37" s="26"/>
      <c r="E37" s="26"/>
      <c r="F37" s="25"/>
      <c r="G37" s="25"/>
      <c r="H37" s="25"/>
      <c r="I37" s="25"/>
      <c r="J37" s="25"/>
      <c r="K37" s="27"/>
    </row>
    <row r="38" spans="1:11" s="22" customFormat="1" ht="21" customHeight="1" x14ac:dyDescent="0.2">
      <c r="A38" s="37" t="s">
        <v>80</v>
      </c>
      <c r="B38" s="37"/>
      <c r="C38" s="38"/>
      <c r="D38" s="39"/>
      <c r="E38" s="39"/>
      <c r="F38" s="38"/>
      <c r="G38" s="38"/>
      <c r="H38" s="38"/>
      <c r="I38" s="38"/>
      <c r="J38" s="91"/>
      <c r="K38" s="92"/>
    </row>
    <row r="39" spans="1:11" s="22" customFormat="1" ht="21" customHeight="1" x14ac:dyDescent="0.2">
      <c r="A39" s="42" t="s">
        <v>81</v>
      </c>
      <c r="B39" s="43"/>
      <c r="C39" s="44"/>
      <c r="D39" s="45"/>
      <c r="E39" s="45"/>
      <c r="F39" s="44"/>
      <c r="G39" s="44"/>
      <c r="H39" s="44"/>
      <c r="I39" s="44"/>
      <c r="J39" s="77"/>
      <c r="K39" s="78"/>
    </row>
    <row r="40" spans="1:11" s="22" customFormat="1" ht="30" customHeight="1" x14ac:dyDescent="0.2">
      <c r="A40" s="23" t="s">
        <v>82</v>
      </c>
      <c r="B40" s="28" t="s">
        <v>83</v>
      </c>
      <c r="C40" s="25" t="s">
        <v>63</v>
      </c>
      <c r="D40" s="26">
        <v>72000</v>
      </c>
      <c r="E40" s="26">
        <f t="shared" ref="E40:E59" si="1">D40*1.25</f>
        <v>90000</v>
      </c>
      <c r="F40" s="25" t="s">
        <v>19</v>
      </c>
      <c r="G40" s="25" t="s">
        <v>20</v>
      </c>
      <c r="H40" s="25" t="s">
        <v>21</v>
      </c>
      <c r="I40" s="25" t="s">
        <v>22</v>
      </c>
      <c r="J40" s="25" t="s">
        <v>84</v>
      </c>
      <c r="K40" s="27" t="s">
        <v>85</v>
      </c>
    </row>
    <row r="41" spans="1:11" s="22" customFormat="1" ht="45" customHeight="1" x14ac:dyDescent="0.2">
      <c r="A41" s="23" t="s">
        <v>86</v>
      </c>
      <c r="B41" s="28" t="s">
        <v>87</v>
      </c>
      <c r="C41" s="25" t="s">
        <v>88</v>
      </c>
      <c r="D41" s="26">
        <v>2000000</v>
      </c>
      <c r="E41" s="26">
        <f t="shared" si="1"/>
        <v>2500000</v>
      </c>
      <c r="F41" s="25" t="s">
        <v>28</v>
      </c>
      <c r="G41" s="25" t="s">
        <v>20</v>
      </c>
      <c r="H41" s="25" t="s">
        <v>21</v>
      </c>
      <c r="I41" s="25" t="s">
        <v>22</v>
      </c>
      <c r="J41" s="25" t="s">
        <v>76</v>
      </c>
      <c r="K41" s="27" t="s">
        <v>89</v>
      </c>
    </row>
    <row r="42" spans="1:11" s="22" customFormat="1" ht="45" customHeight="1" x14ac:dyDescent="0.2">
      <c r="A42" s="23" t="s">
        <v>90</v>
      </c>
      <c r="B42" s="28" t="s">
        <v>91</v>
      </c>
      <c r="C42" s="25" t="s">
        <v>92</v>
      </c>
      <c r="D42" s="26">
        <v>48000</v>
      </c>
      <c r="E42" s="26">
        <f t="shared" si="1"/>
        <v>60000</v>
      </c>
      <c r="F42" s="25" t="s">
        <v>19</v>
      </c>
      <c r="G42" s="25" t="s">
        <v>20</v>
      </c>
      <c r="H42" s="25" t="s">
        <v>21</v>
      </c>
      <c r="I42" s="25" t="s">
        <v>22</v>
      </c>
      <c r="J42" s="25" t="s">
        <v>76</v>
      </c>
      <c r="K42" s="27" t="s">
        <v>89</v>
      </c>
    </row>
    <row r="43" spans="1:11" s="22" customFormat="1" ht="45" customHeight="1" x14ac:dyDescent="0.2">
      <c r="A43" s="23" t="s">
        <v>93</v>
      </c>
      <c r="B43" s="28" t="s">
        <v>94</v>
      </c>
      <c r="C43" s="25" t="s">
        <v>95</v>
      </c>
      <c r="D43" s="26">
        <v>40000</v>
      </c>
      <c r="E43" s="26">
        <f t="shared" si="1"/>
        <v>50000</v>
      </c>
      <c r="F43" s="25" t="s">
        <v>19</v>
      </c>
      <c r="G43" s="25" t="s">
        <v>20</v>
      </c>
      <c r="H43" s="25" t="s">
        <v>21</v>
      </c>
      <c r="I43" s="25" t="s">
        <v>22</v>
      </c>
      <c r="J43" s="25" t="s">
        <v>76</v>
      </c>
      <c r="K43" s="27" t="s">
        <v>89</v>
      </c>
    </row>
    <row r="44" spans="1:11" s="22" customFormat="1" ht="45" customHeight="1" x14ac:dyDescent="0.2">
      <c r="A44" s="23" t="s">
        <v>96</v>
      </c>
      <c r="B44" s="28" t="s">
        <v>97</v>
      </c>
      <c r="C44" s="25" t="s">
        <v>88</v>
      </c>
      <c r="D44" s="26">
        <v>2952000</v>
      </c>
      <c r="E44" s="26">
        <f t="shared" si="1"/>
        <v>3690000</v>
      </c>
      <c r="F44" s="25" t="s">
        <v>28</v>
      </c>
      <c r="G44" s="25" t="s">
        <v>20</v>
      </c>
      <c r="H44" s="25" t="s">
        <v>21</v>
      </c>
      <c r="I44" s="25" t="s">
        <v>22</v>
      </c>
      <c r="J44" s="25" t="s">
        <v>23</v>
      </c>
      <c r="K44" s="27" t="s">
        <v>50</v>
      </c>
    </row>
    <row r="45" spans="1:11" s="22" customFormat="1" ht="45" customHeight="1" x14ac:dyDescent="0.2">
      <c r="A45" s="23" t="s">
        <v>98</v>
      </c>
      <c r="B45" s="28" t="s">
        <v>99</v>
      </c>
      <c r="C45" s="25" t="s">
        <v>92</v>
      </c>
      <c r="D45" s="26">
        <v>56000</v>
      </c>
      <c r="E45" s="26">
        <f t="shared" si="1"/>
        <v>70000</v>
      </c>
      <c r="F45" s="25" t="s">
        <v>19</v>
      </c>
      <c r="G45" s="25" t="s">
        <v>20</v>
      </c>
      <c r="H45" s="25" t="s">
        <v>21</v>
      </c>
      <c r="I45" s="25" t="s">
        <v>22</v>
      </c>
      <c r="J45" s="25" t="s">
        <v>23</v>
      </c>
      <c r="K45" s="27" t="s">
        <v>100</v>
      </c>
    </row>
    <row r="46" spans="1:11" s="22" customFormat="1" ht="45" customHeight="1" x14ac:dyDescent="0.2">
      <c r="A46" s="23" t="s">
        <v>101</v>
      </c>
      <c r="B46" s="28" t="s">
        <v>102</v>
      </c>
      <c r="C46" s="25" t="s">
        <v>95</v>
      </c>
      <c r="D46" s="26">
        <v>32000</v>
      </c>
      <c r="E46" s="26">
        <f t="shared" si="1"/>
        <v>40000</v>
      </c>
      <c r="F46" s="25" t="s">
        <v>19</v>
      </c>
      <c r="G46" s="25" t="s">
        <v>20</v>
      </c>
      <c r="H46" s="25" t="s">
        <v>21</v>
      </c>
      <c r="I46" s="25" t="s">
        <v>22</v>
      </c>
      <c r="J46" s="25" t="s">
        <v>23</v>
      </c>
      <c r="K46" s="27" t="s">
        <v>100</v>
      </c>
    </row>
    <row r="47" spans="1:11" s="22" customFormat="1" ht="45" customHeight="1" x14ac:dyDescent="0.2">
      <c r="A47" s="23" t="s">
        <v>103</v>
      </c>
      <c r="B47" s="28" t="s">
        <v>104</v>
      </c>
      <c r="C47" s="25" t="s">
        <v>88</v>
      </c>
      <c r="D47" s="26">
        <v>2152000</v>
      </c>
      <c r="E47" s="26">
        <f t="shared" si="1"/>
        <v>2690000</v>
      </c>
      <c r="F47" s="25" t="s">
        <v>28</v>
      </c>
      <c r="G47" s="25" t="s">
        <v>20</v>
      </c>
      <c r="H47" s="25" t="s">
        <v>21</v>
      </c>
      <c r="I47" s="25" t="s">
        <v>22</v>
      </c>
      <c r="J47" s="25" t="s">
        <v>105</v>
      </c>
      <c r="K47" s="27" t="s">
        <v>106</v>
      </c>
    </row>
    <row r="48" spans="1:11" s="22" customFormat="1" ht="60" customHeight="1" x14ac:dyDescent="0.2">
      <c r="A48" s="23" t="s">
        <v>107</v>
      </c>
      <c r="B48" s="28" t="s">
        <v>108</v>
      </c>
      <c r="C48" s="25" t="s">
        <v>92</v>
      </c>
      <c r="D48" s="26">
        <v>56000</v>
      </c>
      <c r="E48" s="26">
        <f t="shared" si="1"/>
        <v>70000</v>
      </c>
      <c r="F48" s="25" t="s">
        <v>19</v>
      </c>
      <c r="G48" s="25" t="s">
        <v>20</v>
      </c>
      <c r="H48" s="25" t="s">
        <v>21</v>
      </c>
      <c r="I48" s="25" t="s">
        <v>22</v>
      </c>
      <c r="J48" s="25" t="s">
        <v>105</v>
      </c>
      <c r="K48" s="27" t="s">
        <v>106</v>
      </c>
    </row>
    <row r="49" spans="1:11" s="22" customFormat="1" ht="45" customHeight="1" x14ac:dyDescent="0.2">
      <c r="A49" s="23" t="s">
        <v>109</v>
      </c>
      <c r="B49" s="28" t="s">
        <v>110</v>
      </c>
      <c r="C49" s="25" t="s">
        <v>95</v>
      </c>
      <c r="D49" s="26">
        <v>32000</v>
      </c>
      <c r="E49" s="26">
        <f t="shared" si="1"/>
        <v>40000</v>
      </c>
      <c r="F49" s="25" t="s">
        <v>19</v>
      </c>
      <c r="G49" s="25" t="s">
        <v>20</v>
      </c>
      <c r="H49" s="25" t="s">
        <v>21</v>
      </c>
      <c r="I49" s="25" t="s">
        <v>22</v>
      </c>
      <c r="J49" s="25" t="s">
        <v>105</v>
      </c>
      <c r="K49" s="27" t="s">
        <v>106</v>
      </c>
    </row>
    <row r="50" spans="1:11" s="22" customFormat="1" ht="45" customHeight="1" x14ac:dyDescent="0.2">
      <c r="A50" s="23" t="s">
        <v>111</v>
      </c>
      <c r="B50" s="28" t="s">
        <v>112</v>
      </c>
      <c r="C50" s="25" t="s">
        <v>88</v>
      </c>
      <c r="D50" s="26">
        <v>1281000</v>
      </c>
      <c r="E50" s="26">
        <f t="shared" si="1"/>
        <v>1601250</v>
      </c>
      <c r="F50" s="25" t="s">
        <v>28</v>
      </c>
      <c r="G50" s="25" t="s">
        <v>20</v>
      </c>
      <c r="H50" s="25" t="s">
        <v>21</v>
      </c>
      <c r="I50" s="25" t="s">
        <v>22</v>
      </c>
      <c r="J50" s="25" t="s">
        <v>76</v>
      </c>
      <c r="K50" s="27" t="s">
        <v>113</v>
      </c>
    </row>
    <row r="51" spans="1:11" s="22" customFormat="1" ht="60" customHeight="1" x14ac:dyDescent="0.2">
      <c r="A51" s="23" t="s">
        <v>114</v>
      </c>
      <c r="B51" s="28" t="s">
        <v>115</v>
      </c>
      <c r="C51" s="25" t="s">
        <v>92</v>
      </c>
      <c r="D51" s="26">
        <v>44000</v>
      </c>
      <c r="E51" s="26">
        <f t="shared" si="1"/>
        <v>55000</v>
      </c>
      <c r="F51" s="25" t="s">
        <v>19</v>
      </c>
      <c r="G51" s="25" t="s">
        <v>20</v>
      </c>
      <c r="H51" s="25" t="s">
        <v>21</v>
      </c>
      <c r="I51" s="25" t="s">
        <v>22</v>
      </c>
      <c r="J51" s="25" t="s">
        <v>76</v>
      </c>
      <c r="K51" s="27" t="s">
        <v>113</v>
      </c>
    </row>
    <row r="52" spans="1:11" s="22" customFormat="1" ht="45" customHeight="1" x14ac:dyDescent="0.2">
      <c r="A52" s="23" t="s">
        <v>116</v>
      </c>
      <c r="B52" s="28" t="s">
        <v>117</v>
      </c>
      <c r="C52" s="25" t="s">
        <v>95</v>
      </c>
      <c r="D52" s="26">
        <v>35000</v>
      </c>
      <c r="E52" s="26">
        <f t="shared" si="1"/>
        <v>43750</v>
      </c>
      <c r="F52" s="25" t="s">
        <v>19</v>
      </c>
      <c r="G52" s="25" t="s">
        <v>20</v>
      </c>
      <c r="H52" s="25" t="s">
        <v>21</v>
      </c>
      <c r="I52" s="25" t="s">
        <v>22</v>
      </c>
      <c r="J52" s="25" t="s">
        <v>118</v>
      </c>
      <c r="K52" s="27" t="s">
        <v>113</v>
      </c>
    </row>
    <row r="53" spans="1:11" s="22" customFormat="1" ht="30" customHeight="1" x14ac:dyDescent="0.2">
      <c r="A53" s="23" t="s">
        <v>119</v>
      </c>
      <c r="B53" s="28" t="s">
        <v>120</v>
      </c>
      <c r="C53" s="25" t="s">
        <v>63</v>
      </c>
      <c r="D53" s="26">
        <v>35000</v>
      </c>
      <c r="E53" s="26">
        <f t="shared" si="1"/>
        <v>43750</v>
      </c>
      <c r="F53" s="25" t="s">
        <v>19</v>
      </c>
      <c r="G53" s="25" t="s">
        <v>20</v>
      </c>
      <c r="H53" s="25" t="s">
        <v>21</v>
      </c>
      <c r="I53" s="25" t="s">
        <v>22</v>
      </c>
      <c r="J53" s="25" t="s">
        <v>105</v>
      </c>
      <c r="K53" s="27" t="s">
        <v>85</v>
      </c>
    </row>
    <row r="54" spans="1:11" s="22" customFormat="1" ht="30" customHeight="1" x14ac:dyDescent="0.2">
      <c r="A54" s="23" t="s">
        <v>121</v>
      </c>
      <c r="B54" s="28" t="s">
        <v>122</v>
      </c>
      <c r="C54" s="25" t="s">
        <v>95</v>
      </c>
      <c r="D54" s="26">
        <v>30000</v>
      </c>
      <c r="E54" s="26">
        <f t="shared" si="1"/>
        <v>37500</v>
      </c>
      <c r="F54" s="25" t="s">
        <v>19</v>
      </c>
      <c r="G54" s="25" t="s">
        <v>20</v>
      </c>
      <c r="H54" s="25" t="s">
        <v>21</v>
      </c>
      <c r="I54" s="25" t="s">
        <v>22</v>
      </c>
      <c r="J54" s="25" t="s">
        <v>105</v>
      </c>
      <c r="K54" s="27" t="s">
        <v>85</v>
      </c>
    </row>
    <row r="55" spans="1:11" s="22" customFormat="1" ht="30" customHeight="1" x14ac:dyDescent="0.2">
      <c r="A55" s="23" t="s">
        <v>123</v>
      </c>
      <c r="B55" s="28" t="s">
        <v>124</v>
      </c>
      <c r="C55" s="25" t="s">
        <v>88</v>
      </c>
      <c r="D55" s="26">
        <v>625000</v>
      </c>
      <c r="E55" s="26">
        <f t="shared" si="1"/>
        <v>781250</v>
      </c>
      <c r="F55" s="25" t="s">
        <v>28</v>
      </c>
      <c r="G55" s="25" t="s">
        <v>20</v>
      </c>
      <c r="H55" s="25" t="s">
        <v>21</v>
      </c>
      <c r="I55" s="25" t="s">
        <v>22</v>
      </c>
      <c r="J55" s="25" t="s">
        <v>125</v>
      </c>
      <c r="K55" s="27" t="s">
        <v>126</v>
      </c>
    </row>
    <row r="56" spans="1:11" s="22" customFormat="1" ht="45" customHeight="1" x14ac:dyDescent="0.2">
      <c r="A56" s="23" t="s">
        <v>127</v>
      </c>
      <c r="B56" s="28" t="s">
        <v>128</v>
      </c>
      <c r="C56" s="25" t="s">
        <v>92</v>
      </c>
      <c r="D56" s="26">
        <v>22000</v>
      </c>
      <c r="E56" s="26">
        <f t="shared" si="1"/>
        <v>27500</v>
      </c>
      <c r="F56" s="25" t="s">
        <v>19</v>
      </c>
      <c r="G56" s="25" t="s">
        <v>20</v>
      </c>
      <c r="H56" s="25" t="s">
        <v>21</v>
      </c>
      <c r="I56" s="25" t="s">
        <v>22</v>
      </c>
      <c r="J56" s="25" t="s">
        <v>125</v>
      </c>
      <c r="K56" s="27" t="s">
        <v>126</v>
      </c>
    </row>
    <row r="57" spans="1:11" s="22" customFormat="1" ht="30" customHeight="1" x14ac:dyDescent="0.2">
      <c r="A57" s="23" t="s">
        <v>129</v>
      </c>
      <c r="B57" s="28" t="s">
        <v>130</v>
      </c>
      <c r="C57" s="25" t="s">
        <v>131</v>
      </c>
      <c r="D57" s="26">
        <v>138786.4</v>
      </c>
      <c r="E57" s="26">
        <f t="shared" si="1"/>
        <v>173483</v>
      </c>
      <c r="F57" s="25" t="s">
        <v>19</v>
      </c>
      <c r="G57" s="25" t="s">
        <v>20</v>
      </c>
      <c r="H57" s="25" t="s">
        <v>21</v>
      </c>
      <c r="I57" s="25" t="s">
        <v>30</v>
      </c>
      <c r="J57" s="25" t="s">
        <v>84</v>
      </c>
      <c r="K57" s="27" t="s">
        <v>132</v>
      </c>
    </row>
    <row r="58" spans="1:11" s="22" customFormat="1" ht="30" customHeight="1" x14ac:dyDescent="0.2">
      <c r="A58" s="23" t="s">
        <v>133</v>
      </c>
      <c r="B58" s="28" t="s">
        <v>134</v>
      </c>
      <c r="C58" s="25" t="s">
        <v>92</v>
      </c>
      <c r="D58" s="26">
        <v>909288.8</v>
      </c>
      <c r="E58" s="26">
        <f t="shared" si="1"/>
        <v>1136611</v>
      </c>
      <c r="F58" s="25" t="s">
        <v>28</v>
      </c>
      <c r="G58" s="25" t="s">
        <v>20</v>
      </c>
      <c r="H58" s="25" t="s">
        <v>21</v>
      </c>
      <c r="I58" s="25" t="s">
        <v>30</v>
      </c>
      <c r="J58" s="25" t="s">
        <v>23</v>
      </c>
      <c r="K58" s="27" t="s">
        <v>135</v>
      </c>
    </row>
    <row r="59" spans="1:11" s="22" customFormat="1" ht="45" customHeight="1" x14ac:dyDescent="0.2">
      <c r="A59" s="23" t="s">
        <v>136</v>
      </c>
      <c r="B59" s="28" t="s">
        <v>137</v>
      </c>
      <c r="C59" s="25" t="s">
        <v>92</v>
      </c>
      <c r="D59" s="26">
        <v>201000</v>
      </c>
      <c r="E59" s="26">
        <f t="shared" si="1"/>
        <v>251250</v>
      </c>
      <c r="F59" s="25" t="s">
        <v>138</v>
      </c>
      <c r="G59" s="25" t="s">
        <v>20</v>
      </c>
      <c r="H59" s="25" t="s">
        <v>21</v>
      </c>
      <c r="I59" s="25" t="s">
        <v>30</v>
      </c>
      <c r="J59" s="25" t="s">
        <v>23</v>
      </c>
      <c r="K59" s="27" t="s">
        <v>135</v>
      </c>
    </row>
    <row r="60" spans="1:11" s="22" customFormat="1" ht="23.25" customHeight="1" x14ac:dyDescent="0.2">
      <c r="A60" s="34" t="s">
        <v>139</v>
      </c>
      <c r="B60" s="35"/>
      <c r="C60" s="35"/>
      <c r="D60" s="46">
        <f>SUM(D40:D59)</f>
        <v>10761075.200000001</v>
      </c>
      <c r="E60" s="46">
        <f>SUM(E40:E59)</f>
        <v>13451344</v>
      </c>
      <c r="F60" s="35"/>
      <c r="G60" s="35"/>
      <c r="H60" s="35"/>
      <c r="I60" s="35"/>
      <c r="J60" s="35"/>
      <c r="K60" s="36"/>
    </row>
    <row r="61" spans="1:11" s="22" customFormat="1" ht="15" customHeight="1" x14ac:dyDescent="0.2">
      <c r="A61" s="29"/>
      <c r="B61" s="28"/>
      <c r="C61" s="25"/>
      <c r="D61" s="26"/>
      <c r="E61" s="26"/>
      <c r="F61" s="25"/>
      <c r="G61" s="25"/>
      <c r="H61" s="25"/>
      <c r="I61" s="25"/>
      <c r="J61" s="25"/>
      <c r="K61" s="27"/>
    </row>
    <row r="62" spans="1:11" s="22" customFormat="1" ht="24" customHeight="1" x14ac:dyDescent="0.2">
      <c r="A62" s="79" t="s">
        <v>140</v>
      </c>
      <c r="B62" s="80"/>
      <c r="C62" s="80"/>
      <c r="D62" s="80"/>
      <c r="E62" s="80"/>
      <c r="F62" s="80"/>
      <c r="G62" s="80"/>
      <c r="H62" s="80"/>
      <c r="I62" s="80"/>
      <c r="J62" s="80"/>
      <c r="K62" s="81"/>
    </row>
    <row r="63" spans="1:11" s="22" customFormat="1" ht="30" customHeight="1" x14ac:dyDescent="0.2">
      <c r="A63" s="23" t="s">
        <v>141</v>
      </c>
      <c r="B63" s="28" t="s">
        <v>142</v>
      </c>
      <c r="C63" s="25" t="s">
        <v>95</v>
      </c>
      <c r="D63" s="26">
        <v>160000</v>
      </c>
      <c r="E63" s="26">
        <f t="shared" ref="E63:E77" si="2">D63*1.25</f>
        <v>200000</v>
      </c>
      <c r="F63" s="25" t="s">
        <v>19</v>
      </c>
      <c r="G63" s="25" t="s">
        <v>20</v>
      </c>
      <c r="H63" s="25" t="s">
        <v>21</v>
      </c>
      <c r="I63" s="25" t="s">
        <v>22</v>
      </c>
      <c r="J63" s="25" t="s">
        <v>143</v>
      </c>
      <c r="K63" s="27" t="s">
        <v>144</v>
      </c>
    </row>
    <row r="64" spans="1:11" s="22" customFormat="1" ht="30" customHeight="1" x14ac:dyDescent="0.2">
      <c r="A64" s="23" t="s">
        <v>145</v>
      </c>
      <c r="B64" s="24" t="s">
        <v>146</v>
      </c>
      <c r="C64" s="25" t="s">
        <v>147</v>
      </c>
      <c r="D64" s="26">
        <v>84000</v>
      </c>
      <c r="E64" s="26">
        <f t="shared" si="2"/>
        <v>105000</v>
      </c>
      <c r="F64" s="25" t="s">
        <v>19</v>
      </c>
      <c r="G64" s="25" t="s">
        <v>20</v>
      </c>
      <c r="H64" s="25" t="s">
        <v>21</v>
      </c>
      <c r="I64" s="25" t="s">
        <v>22</v>
      </c>
      <c r="J64" s="25" t="s">
        <v>143</v>
      </c>
      <c r="K64" s="27" t="s">
        <v>144</v>
      </c>
    </row>
    <row r="65" spans="1:11" s="22" customFormat="1" ht="60" customHeight="1" x14ac:dyDescent="0.2">
      <c r="A65" s="23" t="s">
        <v>148</v>
      </c>
      <c r="B65" s="28" t="s">
        <v>149</v>
      </c>
      <c r="C65" s="25" t="s">
        <v>150</v>
      </c>
      <c r="D65" s="26">
        <v>457600</v>
      </c>
      <c r="E65" s="26">
        <f t="shared" si="2"/>
        <v>572000</v>
      </c>
      <c r="F65" s="25" t="s">
        <v>19</v>
      </c>
      <c r="G65" s="25" t="s">
        <v>20</v>
      </c>
      <c r="H65" s="25" t="s">
        <v>151</v>
      </c>
      <c r="I65" s="25" t="s">
        <v>22</v>
      </c>
      <c r="J65" s="25" t="s">
        <v>143</v>
      </c>
      <c r="K65" s="27" t="s">
        <v>152</v>
      </c>
    </row>
    <row r="66" spans="1:11" s="22" customFormat="1" ht="30" customHeight="1" x14ac:dyDescent="0.2">
      <c r="A66" s="23" t="s">
        <v>153</v>
      </c>
      <c r="B66" s="28" t="s">
        <v>154</v>
      </c>
      <c r="C66" s="25" t="s">
        <v>155</v>
      </c>
      <c r="D66" s="26">
        <v>400000</v>
      </c>
      <c r="E66" s="26">
        <f t="shared" si="2"/>
        <v>500000</v>
      </c>
      <c r="F66" s="25" t="s">
        <v>28</v>
      </c>
      <c r="G66" s="25" t="s">
        <v>20</v>
      </c>
      <c r="H66" s="25" t="s">
        <v>21</v>
      </c>
      <c r="I66" s="25" t="s">
        <v>22</v>
      </c>
      <c r="J66" s="25" t="s">
        <v>23</v>
      </c>
      <c r="K66" s="27" t="s">
        <v>50</v>
      </c>
    </row>
    <row r="67" spans="1:11" s="22" customFormat="1" ht="45" customHeight="1" x14ac:dyDescent="0.2">
      <c r="A67" s="23" t="s">
        <v>156</v>
      </c>
      <c r="B67" s="24" t="s">
        <v>157</v>
      </c>
      <c r="C67" s="25" t="s">
        <v>158</v>
      </c>
      <c r="D67" s="26">
        <v>44000</v>
      </c>
      <c r="E67" s="26">
        <f t="shared" si="2"/>
        <v>55000</v>
      </c>
      <c r="F67" s="25" t="s">
        <v>19</v>
      </c>
      <c r="G67" s="25" t="s">
        <v>20</v>
      </c>
      <c r="H67" s="25" t="s">
        <v>21</v>
      </c>
      <c r="I67" s="25" t="s">
        <v>22</v>
      </c>
      <c r="J67" s="25" t="s">
        <v>84</v>
      </c>
      <c r="K67" s="27" t="s">
        <v>159</v>
      </c>
    </row>
    <row r="68" spans="1:11" s="22" customFormat="1" ht="45" customHeight="1" x14ac:dyDescent="0.2">
      <c r="A68" s="23" t="s">
        <v>160</v>
      </c>
      <c r="B68" s="28" t="s">
        <v>161</v>
      </c>
      <c r="C68" s="25" t="s">
        <v>162</v>
      </c>
      <c r="D68" s="26">
        <v>1280000</v>
      </c>
      <c r="E68" s="26">
        <f t="shared" si="2"/>
        <v>1600000</v>
      </c>
      <c r="F68" s="25" t="s">
        <v>163</v>
      </c>
      <c r="G68" s="25" t="s">
        <v>20</v>
      </c>
      <c r="H68" s="25" t="s">
        <v>151</v>
      </c>
      <c r="I68" s="25" t="s">
        <v>22</v>
      </c>
      <c r="J68" s="25" t="s">
        <v>118</v>
      </c>
      <c r="K68" s="27" t="s">
        <v>152</v>
      </c>
    </row>
    <row r="69" spans="1:11" s="22" customFormat="1" ht="45" customHeight="1" x14ac:dyDescent="0.2">
      <c r="A69" s="23" t="s">
        <v>164</v>
      </c>
      <c r="B69" s="28" t="s">
        <v>165</v>
      </c>
      <c r="C69" s="25" t="s">
        <v>63</v>
      </c>
      <c r="D69" s="26">
        <v>40000</v>
      </c>
      <c r="E69" s="26">
        <f t="shared" si="2"/>
        <v>50000</v>
      </c>
      <c r="F69" s="25" t="s">
        <v>19</v>
      </c>
      <c r="G69" s="25" t="s">
        <v>20</v>
      </c>
      <c r="H69" s="25" t="s">
        <v>21</v>
      </c>
      <c r="I69" s="25" t="s">
        <v>22</v>
      </c>
      <c r="J69" s="25" t="s">
        <v>23</v>
      </c>
      <c r="K69" s="27" t="s">
        <v>166</v>
      </c>
    </row>
    <row r="70" spans="1:11" s="22" customFormat="1" ht="75" customHeight="1" x14ac:dyDescent="0.2">
      <c r="A70" s="23" t="s">
        <v>167</v>
      </c>
      <c r="B70" s="28" t="s">
        <v>168</v>
      </c>
      <c r="C70" s="25" t="s">
        <v>169</v>
      </c>
      <c r="D70" s="26">
        <v>330400</v>
      </c>
      <c r="E70" s="26">
        <f t="shared" si="2"/>
        <v>413000</v>
      </c>
      <c r="F70" s="25" t="s">
        <v>19</v>
      </c>
      <c r="G70" s="25" t="s">
        <v>20</v>
      </c>
      <c r="H70" s="25" t="s">
        <v>21</v>
      </c>
      <c r="I70" s="25" t="s">
        <v>22</v>
      </c>
      <c r="J70" s="25" t="s">
        <v>23</v>
      </c>
      <c r="K70" s="27" t="s">
        <v>68</v>
      </c>
    </row>
    <row r="71" spans="1:11" s="22" customFormat="1" ht="45" customHeight="1" x14ac:dyDescent="0.2">
      <c r="A71" s="23" t="s">
        <v>170</v>
      </c>
      <c r="B71" s="28" t="s">
        <v>171</v>
      </c>
      <c r="C71" s="25" t="s">
        <v>172</v>
      </c>
      <c r="D71" s="26">
        <v>2560000</v>
      </c>
      <c r="E71" s="26">
        <f t="shared" si="2"/>
        <v>3200000</v>
      </c>
      <c r="F71" s="25" t="s">
        <v>173</v>
      </c>
      <c r="G71" s="25" t="s">
        <v>20</v>
      </c>
      <c r="H71" s="25" t="s">
        <v>151</v>
      </c>
      <c r="I71" s="25" t="s">
        <v>22</v>
      </c>
      <c r="J71" s="25" t="s">
        <v>174</v>
      </c>
      <c r="K71" s="27" t="s">
        <v>152</v>
      </c>
    </row>
    <row r="72" spans="1:11" s="22" customFormat="1" ht="30" customHeight="1" x14ac:dyDescent="0.2">
      <c r="A72" s="23" t="s">
        <v>175</v>
      </c>
      <c r="B72" s="28" t="s">
        <v>176</v>
      </c>
      <c r="C72" s="25" t="s">
        <v>177</v>
      </c>
      <c r="D72" s="26">
        <v>41600</v>
      </c>
      <c r="E72" s="26">
        <f t="shared" si="2"/>
        <v>52000</v>
      </c>
      <c r="F72" s="25" t="s">
        <v>19</v>
      </c>
      <c r="G72" s="25" t="s">
        <v>20</v>
      </c>
      <c r="H72" s="25" t="s">
        <v>21</v>
      </c>
      <c r="I72" s="25" t="s">
        <v>22</v>
      </c>
      <c r="J72" s="25" t="s">
        <v>23</v>
      </c>
      <c r="K72" s="27" t="s">
        <v>68</v>
      </c>
    </row>
    <row r="73" spans="1:11" s="22" customFormat="1" ht="45" customHeight="1" x14ac:dyDescent="0.2">
      <c r="A73" s="23" t="s">
        <v>178</v>
      </c>
      <c r="B73" s="28" t="s">
        <v>179</v>
      </c>
      <c r="C73" s="25" t="s">
        <v>180</v>
      </c>
      <c r="D73" s="26">
        <v>1897600</v>
      </c>
      <c r="E73" s="26">
        <f t="shared" si="2"/>
        <v>2372000</v>
      </c>
      <c r="F73" s="25" t="s">
        <v>173</v>
      </c>
      <c r="G73" s="25" t="s">
        <v>20</v>
      </c>
      <c r="H73" s="25" t="s">
        <v>151</v>
      </c>
      <c r="I73" s="25" t="s">
        <v>22</v>
      </c>
      <c r="J73" s="25" t="s">
        <v>118</v>
      </c>
      <c r="K73" s="27" t="s">
        <v>152</v>
      </c>
    </row>
    <row r="74" spans="1:11" s="22" customFormat="1" ht="60" customHeight="1" x14ac:dyDescent="0.2">
      <c r="A74" s="23" t="s">
        <v>181</v>
      </c>
      <c r="B74" s="28" t="s">
        <v>182</v>
      </c>
      <c r="C74" s="25" t="s">
        <v>183</v>
      </c>
      <c r="D74" s="26">
        <v>9888000</v>
      </c>
      <c r="E74" s="26">
        <f t="shared" si="2"/>
        <v>12360000</v>
      </c>
      <c r="F74" s="25" t="s">
        <v>173</v>
      </c>
      <c r="G74" s="25" t="s">
        <v>20</v>
      </c>
      <c r="H74" s="25" t="s">
        <v>151</v>
      </c>
      <c r="I74" s="25" t="s">
        <v>22</v>
      </c>
      <c r="J74" s="25" t="s">
        <v>118</v>
      </c>
      <c r="K74" s="27" t="s">
        <v>152</v>
      </c>
    </row>
    <row r="75" spans="1:11" s="22" customFormat="1" ht="45" customHeight="1" x14ac:dyDescent="0.2">
      <c r="A75" s="23" t="s">
        <v>184</v>
      </c>
      <c r="B75" s="28" t="s">
        <v>185</v>
      </c>
      <c r="C75" s="25" t="s">
        <v>186</v>
      </c>
      <c r="D75" s="26">
        <v>1600000</v>
      </c>
      <c r="E75" s="26">
        <f t="shared" si="2"/>
        <v>2000000</v>
      </c>
      <c r="F75" s="25" t="s">
        <v>173</v>
      </c>
      <c r="G75" s="25" t="s">
        <v>20</v>
      </c>
      <c r="H75" s="25" t="s">
        <v>151</v>
      </c>
      <c r="I75" s="25" t="s">
        <v>22</v>
      </c>
      <c r="J75" s="25" t="s">
        <v>118</v>
      </c>
      <c r="K75" s="27" t="s">
        <v>187</v>
      </c>
    </row>
    <row r="76" spans="1:11" s="22" customFormat="1" ht="30" customHeight="1" x14ac:dyDescent="0.2">
      <c r="A76" s="23" t="s">
        <v>188</v>
      </c>
      <c r="B76" s="28" t="s">
        <v>189</v>
      </c>
      <c r="C76" s="25" t="s">
        <v>27</v>
      </c>
      <c r="D76" s="26">
        <v>80000</v>
      </c>
      <c r="E76" s="26">
        <f t="shared" si="2"/>
        <v>100000</v>
      </c>
      <c r="F76" s="25" t="s">
        <v>19</v>
      </c>
      <c r="G76" s="25" t="s">
        <v>20</v>
      </c>
      <c r="H76" s="25" t="s">
        <v>21</v>
      </c>
      <c r="I76" s="25" t="s">
        <v>22</v>
      </c>
      <c r="J76" s="25" t="s">
        <v>105</v>
      </c>
      <c r="K76" s="27" t="s">
        <v>106</v>
      </c>
    </row>
    <row r="77" spans="1:11" s="22" customFormat="1" ht="45" customHeight="1" x14ac:dyDescent="0.2">
      <c r="A77" s="23" t="s">
        <v>190</v>
      </c>
      <c r="B77" s="28" t="s">
        <v>191</v>
      </c>
      <c r="C77" s="25" t="s">
        <v>192</v>
      </c>
      <c r="D77" s="26">
        <v>2835200</v>
      </c>
      <c r="E77" s="26">
        <f t="shared" si="2"/>
        <v>3544000</v>
      </c>
      <c r="F77" s="25" t="s">
        <v>173</v>
      </c>
      <c r="G77" s="25" t="s">
        <v>20</v>
      </c>
      <c r="H77" s="25" t="s">
        <v>151</v>
      </c>
      <c r="I77" s="25" t="s">
        <v>22</v>
      </c>
      <c r="J77" s="25" t="s">
        <v>118</v>
      </c>
      <c r="K77" s="27" t="s">
        <v>152</v>
      </c>
    </row>
    <row r="78" spans="1:11" s="22" customFormat="1" ht="30" customHeight="1" x14ac:dyDescent="0.2">
      <c r="A78" s="23" t="s">
        <v>193</v>
      </c>
      <c r="B78" s="24" t="s">
        <v>194</v>
      </c>
      <c r="C78" s="25" t="s">
        <v>195</v>
      </c>
      <c r="D78" s="26">
        <f>SUM(D79:D80)</f>
        <v>48000</v>
      </c>
      <c r="E78" s="26">
        <f>SUM(E79:E80)</f>
        <v>60000</v>
      </c>
      <c r="F78" s="25" t="s">
        <v>19</v>
      </c>
      <c r="G78" s="25" t="s">
        <v>29</v>
      </c>
      <c r="H78" s="25" t="s">
        <v>21</v>
      </c>
      <c r="I78" s="25" t="s">
        <v>22</v>
      </c>
      <c r="J78" s="25" t="s">
        <v>23</v>
      </c>
      <c r="K78" s="27" t="s">
        <v>68</v>
      </c>
    </row>
    <row r="79" spans="1:11" s="22" customFormat="1" ht="30" customHeight="1" x14ac:dyDescent="0.2">
      <c r="A79" s="23"/>
      <c r="B79" s="28" t="s">
        <v>196</v>
      </c>
      <c r="C79" s="25"/>
      <c r="D79" s="26">
        <v>24000</v>
      </c>
      <c r="E79" s="26">
        <f t="shared" ref="E79:E86" si="3">D79*1.25</f>
        <v>30000</v>
      </c>
      <c r="F79" s="25"/>
      <c r="G79" s="25"/>
      <c r="H79" s="25"/>
      <c r="I79" s="25"/>
      <c r="J79" s="25"/>
      <c r="K79" s="27"/>
    </row>
    <row r="80" spans="1:11" s="22" customFormat="1" ht="45" customHeight="1" x14ac:dyDescent="0.2">
      <c r="A80" s="23"/>
      <c r="B80" s="28" t="s">
        <v>197</v>
      </c>
      <c r="C80" s="25"/>
      <c r="D80" s="26">
        <v>24000</v>
      </c>
      <c r="E80" s="26">
        <f t="shared" si="3"/>
        <v>30000</v>
      </c>
      <c r="F80" s="25"/>
      <c r="G80" s="25"/>
      <c r="H80" s="25"/>
      <c r="I80" s="25"/>
      <c r="J80" s="25"/>
      <c r="K80" s="27"/>
    </row>
    <row r="81" spans="1:11" s="22" customFormat="1" ht="45" customHeight="1" x14ac:dyDescent="0.2">
      <c r="A81" s="23" t="s">
        <v>198</v>
      </c>
      <c r="B81" s="28" t="s">
        <v>199</v>
      </c>
      <c r="C81" s="25" t="s">
        <v>27</v>
      </c>
      <c r="D81" s="26">
        <v>4960000</v>
      </c>
      <c r="E81" s="26">
        <f t="shared" si="3"/>
        <v>6200000</v>
      </c>
      <c r="F81" s="25" t="s">
        <v>163</v>
      </c>
      <c r="G81" s="25" t="s">
        <v>20</v>
      </c>
      <c r="H81" s="25" t="s">
        <v>151</v>
      </c>
      <c r="I81" s="25" t="s">
        <v>22</v>
      </c>
      <c r="J81" s="25" t="s">
        <v>118</v>
      </c>
      <c r="K81" s="27" t="s">
        <v>152</v>
      </c>
    </row>
    <row r="82" spans="1:11" s="22" customFormat="1" ht="30" customHeight="1" x14ac:dyDescent="0.2">
      <c r="A82" s="23" t="s">
        <v>200</v>
      </c>
      <c r="B82" s="28" t="s">
        <v>201</v>
      </c>
      <c r="C82" s="25" t="s">
        <v>202</v>
      </c>
      <c r="D82" s="26">
        <v>234400</v>
      </c>
      <c r="E82" s="26">
        <f t="shared" si="3"/>
        <v>293000</v>
      </c>
      <c r="F82" s="25" t="s">
        <v>19</v>
      </c>
      <c r="G82" s="25" t="s">
        <v>20</v>
      </c>
      <c r="H82" s="25" t="s">
        <v>21</v>
      </c>
      <c r="I82" s="25" t="s">
        <v>22</v>
      </c>
      <c r="J82" s="25" t="s">
        <v>84</v>
      </c>
      <c r="K82" s="27" t="s">
        <v>203</v>
      </c>
    </row>
    <row r="83" spans="1:11" s="22" customFormat="1" ht="30" customHeight="1" x14ac:dyDescent="0.2">
      <c r="A83" s="23" t="s">
        <v>204</v>
      </c>
      <c r="B83" s="28" t="s">
        <v>205</v>
      </c>
      <c r="C83" s="25" t="s">
        <v>202</v>
      </c>
      <c r="D83" s="26">
        <v>860800</v>
      </c>
      <c r="E83" s="26">
        <f t="shared" si="3"/>
        <v>1076000</v>
      </c>
      <c r="F83" s="25" t="s">
        <v>163</v>
      </c>
      <c r="G83" s="25" t="s">
        <v>20</v>
      </c>
      <c r="H83" s="25" t="s">
        <v>151</v>
      </c>
      <c r="I83" s="25" t="s">
        <v>22</v>
      </c>
      <c r="J83" s="25" t="s">
        <v>118</v>
      </c>
      <c r="K83" s="27" t="s">
        <v>152</v>
      </c>
    </row>
    <row r="84" spans="1:11" s="22" customFormat="1" ht="30" customHeight="1" x14ac:dyDescent="0.2">
      <c r="A84" s="23" t="s">
        <v>206</v>
      </c>
      <c r="B84" s="24" t="s">
        <v>207</v>
      </c>
      <c r="C84" s="25" t="s">
        <v>202</v>
      </c>
      <c r="D84" s="26">
        <v>248000</v>
      </c>
      <c r="E84" s="26">
        <f t="shared" si="3"/>
        <v>310000</v>
      </c>
      <c r="F84" s="25" t="s">
        <v>19</v>
      </c>
      <c r="G84" s="25" t="s">
        <v>20</v>
      </c>
      <c r="H84" s="25" t="s">
        <v>21</v>
      </c>
      <c r="I84" s="25" t="s">
        <v>22</v>
      </c>
      <c r="J84" s="25" t="s">
        <v>23</v>
      </c>
      <c r="K84" s="27" t="s">
        <v>208</v>
      </c>
    </row>
    <row r="85" spans="1:11" s="22" customFormat="1" ht="30" customHeight="1" x14ac:dyDescent="0.2">
      <c r="A85" s="23" t="s">
        <v>209</v>
      </c>
      <c r="B85" s="28" t="s">
        <v>210</v>
      </c>
      <c r="C85" s="25" t="s">
        <v>202</v>
      </c>
      <c r="D85" s="26">
        <v>176000</v>
      </c>
      <c r="E85" s="26">
        <f t="shared" si="3"/>
        <v>220000</v>
      </c>
      <c r="F85" s="25" t="s">
        <v>19</v>
      </c>
      <c r="G85" s="25" t="s">
        <v>20</v>
      </c>
      <c r="H85" s="25" t="s">
        <v>21</v>
      </c>
      <c r="I85" s="25" t="s">
        <v>22</v>
      </c>
      <c r="J85" s="25" t="s">
        <v>23</v>
      </c>
      <c r="K85" s="27" t="s">
        <v>211</v>
      </c>
    </row>
    <row r="86" spans="1:11" s="22" customFormat="1" ht="30" customHeight="1" x14ac:dyDescent="0.2">
      <c r="A86" s="23" t="s">
        <v>212</v>
      </c>
      <c r="B86" s="28" t="s">
        <v>213</v>
      </c>
      <c r="C86" s="25" t="s">
        <v>202</v>
      </c>
      <c r="D86" s="26">
        <v>160000</v>
      </c>
      <c r="E86" s="26">
        <f t="shared" si="3"/>
        <v>200000</v>
      </c>
      <c r="F86" s="25" t="s">
        <v>19</v>
      </c>
      <c r="G86" s="25" t="s">
        <v>20</v>
      </c>
      <c r="H86" s="25" t="s">
        <v>21</v>
      </c>
      <c r="I86" s="25" t="s">
        <v>22</v>
      </c>
      <c r="J86" s="25" t="s">
        <v>84</v>
      </c>
      <c r="K86" s="27" t="s">
        <v>214</v>
      </c>
    </row>
    <row r="87" spans="1:11" s="22" customFormat="1" ht="45" customHeight="1" x14ac:dyDescent="0.2">
      <c r="A87" s="23" t="s">
        <v>215</v>
      </c>
      <c r="B87" s="28" t="s">
        <v>216</v>
      </c>
      <c r="C87" s="25" t="s">
        <v>217</v>
      </c>
      <c r="D87" s="26">
        <v>30074414.16</v>
      </c>
      <c r="E87" s="26">
        <f>D87*1.13</f>
        <v>33984088.000799999</v>
      </c>
      <c r="F87" s="25" t="s">
        <v>173</v>
      </c>
      <c r="G87" s="25" t="s">
        <v>20</v>
      </c>
      <c r="H87" s="25" t="s">
        <v>151</v>
      </c>
      <c r="I87" s="25" t="s">
        <v>22</v>
      </c>
      <c r="J87" s="25" t="s">
        <v>118</v>
      </c>
      <c r="K87" s="27" t="s">
        <v>152</v>
      </c>
    </row>
    <row r="88" spans="1:11" s="22" customFormat="1" ht="30" customHeight="1" x14ac:dyDescent="0.2">
      <c r="A88" s="23" t="s">
        <v>218</v>
      </c>
      <c r="B88" s="24" t="s">
        <v>219</v>
      </c>
      <c r="C88" s="25" t="s">
        <v>220</v>
      </c>
      <c r="D88" s="26">
        <v>34400</v>
      </c>
      <c r="E88" s="26">
        <f t="shared" ref="E88:E97" si="4">D88*1.25</f>
        <v>43000</v>
      </c>
      <c r="F88" s="25" t="s">
        <v>19</v>
      </c>
      <c r="G88" s="25" t="s">
        <v>20</v>
      </c>
      <c r="H88" s="25" t="s">
        <v>21</v>
      </c>
      <c r="I88" s="25" t="s">
        <v>22</v>
      </c>
      <c r="J88" s="25" t="s">
        <v>84</v>
      </c>
      <c r="K88" s="27" t="s">
        <v>221</v>
      </c>
    </row>
    <row r="89" spans="1:11" s="22" customFormat="1" ht="30" customHeight="1" x14ac:dyDescent="0.2">
      <c r="A89" s="23" t="s">
        <v>222</v>
      </c>
      <c r="B89" s="24" t="s">
        <v>223</v>
      </c>
      <c r="C89" s="25" t="s">
        <v>147</v>
      </c>
      <c r="D89" s="26">
        <v>160000</v>
      </c>
      <c r="E89" s="26">
        <f t="shared" si="4"/>
        <v>200000</v>
      </c>
      <c r="F89" s="25" t="s">
        <v>19</v>
      </c>
      <c r="G89" s="25" t="s">
        <v>20</v>
      </c>
      <c r="H89" s="25" t="s">
        <v>21</v>
      </c>
      <c r="I89" s="25" t="s">
        <v>22</v>
      </c>
      <c r="J89" s="25" t="s">
        <v>224</v>
      </c>
      <c r="K89" s="27" t="s">
        <v>144</v>
      </c>
    </row>
    <row r="90" spans="1:11" s="22" customFormat="1" ht="30" customHeight="1" x14ac:dyDescent="0.2">
      <c r="A90" s="23" t="s">
        <v>225</v>
      </c>
      <c r="B90" s="24" t="s">
        <v>226</v>
      </c>
      <c r="C90" s="25" t="s">
        <v>227</v>
      </c>
      <c r="D90" s="26">
        <v>144000</v>
      </c>
      <c r="E90" s="26">
        <f t="shared" si="4"/>
        <v>180000</v>
      </c>
      <c r="F90" s="25" t="s">
        <v>19</v>
      </c>
      <c r="G90" s="25" t="s">
        <v>20</v>
      </c>
      <c r="H90" s="25" t="s">
        <v>21</v>
      </c>
      <c r="I90" s="25" t="s">
        <v>22</v>
      </c>
      <c r="J90" s="25" t="s">
        <v>105</v>
      </c>
      <c r="K90" s="27" t="s">
        <v>228</v>
      </c>
    </row>
    <row r="91" spans="1:11" s="22" customFormat="1" ht="30" customHeight="1" x14ac:dyDescent="0.2">
      <c r="A91" s="23" t="s">
        <v>229</v>
      </c>
      <c r="B91" s="28" t="s">
        <v>230</v>
      </c>
      <c r="C91" s="25" t="s">
        <v>95</v>
      </c>
      <c r="D91" s="26">
        <v>80000</v>
      </c>
      <c r="E91" s="26">
        <f t="shared" si="4"/>
        <v>100000</v>
      </c>
      <c r="F91" s="25" t="s">
        <v>19</v>
      </c>
      <c r="G91" s="25" t="s">
        <v>20</v>
      </c>
      <c r="H91" s="25" t="s">
        <v>21</v>
      </c>
      <c r="I91" s="25" t="s">
        <v>22</v>
      </c>
      <c r="J91" s="25" t="s">
        <v>23</v>
      </c>
      <c r="K91" s="27" t="s">
        <v>68</v>
      </c>
    </row>
    <row r="92" spans="1:11" s="22" customFormat="1" ht="30" customHeight="1" x14ac:dyDescent="0.2">
      <c r="A92" s="23" t="s">
        <v>231</v>
      </c>
      <c r="B92" s="28" t="s">
        <v>232</v>
      </c>
      <c r="C92" s="25" t="s">
        <v>233</v>
      </c>
      <c r="D92" s="26">
        <v>664000</v>
      </c>
      <c r="E92" s="26">
        <f t="shared" si="4"/>
        <v>830000</v>
      </c>
      <c r="F92" s="25" t="s">
        <v>28</v>
      </c>
      <c r="G92" s="25" t="s">
        <v>20</v>
      </c>
      <c r="H92" s="25" t="s">
        <v>21</v>
      </c>
      <c r="I92" s="25" t="s">
        <v>22</v>
      </c>
      <c r="J92" s="25" t="s">
        <v>174</v>
      </c>
      <c r="K92" s="27" t="s">
        <v>234</v>
      </c>
    </row>
    <row r="93" spans="1:11" s="22" customFormat="1" ht="45" customHeight="1" x14ac:dyDescent="0.2">
      <c r="A93" s="23" t="s">
        <v>235</v>
      </c>
      <c r="B93" s="28" t="s">
        <v>236</v>
      </c>
      <c r="C93" s="25" t="s">
        <v>237</v>
      </c>
      <c r="D93" s="26">
        <v>432000</v>
      </c>
      <c r="E93" s="26">
        <f t="shared" si="4"/>
        <v>540000</v>
      </c>
      <c r="F93" s="25" t="s">
        <v>28</v>
      </c>
      <c r="G93" s="25" t="s">
        <v>20</v>
      </c>
      <c r="H93" s="25" t="s">
        <v>21</v>
      </c>
      <c r="I93" s="25" t="s">
        <v>22</v>
      </c>
      <c r="J93" s="25" t="s">
        <v>118</v>
      </c>
      <c r="K93" s="27" t="s">
        <v>144</v>
      </c>
    </row>
    <row r="94" spans="1:11" s="22" customFormat="1" ht="30" customHeight="1" x14ac:dyDescent="0.2">
      <c r="A94" s="23" t="s">
        <v>238</v>
      </c>
      <c r="B94" s="24" t="s">
        <v>239</v>
      </c>
      <c r="C94" s="25" t="s">
        <v>240</v>
      </c>
      <c r="D94" s="26">
        <v>188800</v>
      </c>
      <c r="E94" s="26">
        <f t="shared" si="4"/>
        <v>236000</v>
      </c>
      <c r="F94" s="25" t="s">
        <v>19</v>
      </c>
      <c r="G94" s="25" t="s">
        <v>20</v>
      </c>
      <c r="H94" s="25" t="s">
        <v>21</v>
      </c>
      <c r="I94" s="25" t="s">
        <v>22</v>
      </c>
      <c r="J94" s="25" t="s">
        <v>143</v>
      </c>
      <c r="K94" s="27" t="s">
        <v>144</v>
      </c>
    </row>
    <row r="95" spans="1:11" s="22" customFormat="1" ht="30" customHeight="1" x14ac:dyDescent="0.2">
      <c r="A95" s="23" t="s">
        <v>241</v>
      </c>
      <c r="B95" s="28" t="s">
        <v>242</v>
      </c>
      <c r="C95" s="25" t="s">
        <v>243</v>
      </c>
      <c r="D95" s="26">
        <v>928000</v>
      </c>
      <c r="E95" s="26">
        <f t="shared" si="4"/>
        <v>1160000</v>
      </c>
      <c r="F95" s="25" t="s">
        <v>163</v>
      </c>
      <c r="G95" s="25" t="s">
        <v>20</v>
      </c>
      <c r="H95" s="25" t="s">
        <v>151</v>
      </c>
      <c r="I95" s="25" t="s">
        <v>22</v>
      </c>
      <c r="J95" s="25" t="s">
        <v>118</v>
      </c>
      <c r="K95" s="27" t="s">
        <v>152</v>
      </c>
    </row>
    <row r="96" spans="1:11" s="22" customFormat="1" ht="105" customHeight="1" x14ac:dyDescent="0.2">
      <c r="A96" s="23" t="s">
        <v>244</v>
      </c>
      <c r="B96" s="28" t="s">
        <v>245</v>
      </c>
      <c r="C96" s="25" t="s">
        <v>147</v>
      </c>
      <c r="D96" s="26">
        <v>1558400</v>
      </c>
      <c r="E96" s="26">
        <f t="shared" si="4"/>
        <v>1948000</v>
      </c>
      <c r="F96" s="25" t="s">
        <v>163</v>
      </c>
      <c r="G96" s="25" t="s">
        <v>20</v>
      </c>
      <c r="H96" s="25" t="s">
        <v>151</v>
      </c>
      <c r="I96" s="25" t="s">
        <v>22</v>
      </c>
      <c r="J96" s="25" t="s">
        <v>118</v>
      </c>
      <c r="K96" s="27" t="s">
        <v>152</v>
      </c>
    </row>
    <row r="97" spans="1:11" s="22" customFormat="1" ht="30" customHeight="1" x14ac:dyDescent="0.2">
      <c r="A97" s="23" t="s">
        <v>246</v>
      </c>
      <c r="B97" s="28" t="s">
        <v>247</v>
      </c>
      <c r="C97" s="25" t="s">
        <v>248</v>
      </c>
      <c r="D97" s="26">
        <v>152000</v>
      </c>
      <c r="E97" s="26">
        <f t="shared" si="4"/>
        <v>190000</v>
      </c>
      <c r="F97" s="25" t="s">
        <v>19</v>
      </c>
      <c r="G97" s="25" t="s">
        <v>20</v>
      </c>
      <c r="H97" s="25" t="s">
        <v>21</v>
      </c>
      <c r="I97" s="25" t="s">
        <v>22</v>
      </c>
      <c r="J97" s="25" t="s">
        <v>23</v>
      </c>
      <c r="K97" s="27" t="s">
        <v>68</v>
      </c>
    </row>
    <row r="98" spans="1:11" s="22" customFormat="1" ht="21" customHeight="1" x14ac:dyDescent="0.2">
      <c r="A98" s="34" t="s">
        <v>249</v>
      </c>
      <c r="B98" s="47"/>
      <c r="C98" s="47"/>
      <c r="D98" s="48">
        <f>SUM(D63:D78,D81:D97)</f>
        <v>62801614.159999996</v>
      </c>
      <c r="E98" s="48">
        <f>SUM(E63:E78,E81:E97)</f>
        <v>74893088.000799999</v>
      </c>
      <c r="F98" s="47"/>
      <c r="G98" s="47"/>
      <c r="H98" s="47"/>
      <c r="I98" s="47"/>
      <c r="J98" s="47"/>
      <c r="K98" s="49"/>
    </row>
    <row r="99" spans="1:11" s="22" customFormat="1" ht="21" customHeight="1" x14ac:dyDescent="0.2">
      <c r="A99" s="16" t="s">
        <v>250</v>
      </c>
      <c r="B99" s="37"/>
      <c r="C99" s="38"/>
      <c r="D99" s="39">
        <f>D60+D98</f>
        <v>73562689.359999999</v>
      </c>
      <c r="E99" s="39">
        <f>E60+E98</f>
        <v>88344432.000799999</v>
      </c>
      <c r="F99" s="38"/>
      <c r="G99" s="38"/>
      <c r="H99" s="38"/>
      <c r="I99" s="38"/>
      <c r="J99" s="40"/>
      <c r="K99" s="41"/>
    </row>
    <row r="100" spans="1:11" s="22" customFormat="1" ht="15" customHeight="1" x14ac:dyDescent="0.2">
      <c r="A100" s="29"/>
      <c r="B100" s="28"/>
      <c r="C100" s="25"/>
      <c r="D100" s="26"/>
      <c r="E100" s="26"/>
      <c r="F100" s="25"/>
      <c r="G100" s="25"/>
      <c r="H100" s="25"/>
      <c r="I100" s="25"/>
      <c r="J100" s="25"/>
      <c r="K100" s="27"/>
    </row>
    <row r="101" spans="1:11" s="22" customFormat="1" ht="21" customHeight="1" x14ac:dyDescent="0.2">
      <c r="A101" s="37" t="s">
        <v>251</v>
      </c>
      <c r="B101" s="37"/>
      <c r="C101" s="38"/>
      <c r="D101" s="39"/>
      <c r="E101" s="39"/>
      <c r="F101" s="38"/>
      <c r="G101" s="38"/>
      <c r="H101" s="38"/>
      <c r="I101" s="38"/>
      <c r="J101" s="40"/>
      <c r="K101" s="41"/>
    </row>
    <row r="102" spans="1:11" s="22" customFormat="1" ht="45" customHeight="1" x14ac:dyDescent="0.2">
      <c r="A102" s="23" t="s">
        <v>252</v>
      </c>
      <c r="B102" s="28" t="s">
        <v>253</v>
      </c>
      <c r="C102" s="25" t="s">
        <v>95</v>
      </c>
      <c r="D102" s="26">
        <v>96000</v>
      </c>
      <c r="E102" s="26">
        <f t="shared" ref="E102:E114" si="5">D102*1.25</f>
        <v>120000</v>
      </c>
      <c r="F102" s="25" t="s">
        <v>19</v>
      </c>
      <c r="G102" s="25" t="s">
        <v>20</v>
      </c>
      <c r="H102" s="25" t="s">
        <v>21</v>
      </c>
      <c r="I102" s="25" t="s">
        <v>22</v>
      </c>
      <c r="J102" s="25" t="s">
        <v>76</v>
      </c>
      <c r="K102" s="27" t="s">
        <v>254</v>
      </c>
    </row>
    <row r="103" spans="1:11" s="22" customFormat="1" ht="45" customHeight="1" x14ac:dyDescent="0.2">
      <c r="A103" s="23" t="s">
        <v>255</v>
      </c>
      <c r="B103" s="28" t="s">
        <v>256</v>
      </c>
      <c r="C103" s="25" t="s">
        <v>257</v>
      </c>
      <c r="D103" s="26">
        <v>19200000</v>
      </c>
      <c r="E103" s="26">
        <f t="shared" si="5"/>
        <v>24000000</v>
      </c>
      <c r="F103" s="25" t="s">
        <v>28</v>
      </c>
      <c r="G103" s="25" t="s">
        <v>20</v>
      </c>
      <c r="H103" s="25" t="s">
        <v>21</v>
      </c>
      <c r="I103" s="25" t="s">
        <v>30</v>
      </c>
      <c r="J103" s="25" t="s">
        <v>23</v>
      </c>
      <c r="K103" s="27" t="s">
        <v>258</v>
      </c>
    </row>
    <row r="104" spans="1:11" s="22" customFormat="1" ht="45" customHeight="1" x14ac:dyDescent="0.2">
      <c r="A104" s="23" t="s">
        <v>259</v>
      </c>
      <c r="B104" s="28" t="s">
        <v>260</v>
      </c>
      <c r="C104" s="25" t="s">
        <v>35</v>
      </c>
      <c r="D104" s="26">
        <v>250000</v>
      </c>
      <c r="E104" s="26">
        <f t="shared" si="5"/>
        <v>312500</v>
      </c>
      <c r="F104" s="25" t="s">
        <v>28</v>
      </c>
      <c r="G104" s="25" t="s">
        <v>20</v>
      </c>
      <c r="H104" s="25" t="s">
        <v>21</v>
      </c>
      <c r="I104" s="25" t="s">
        <v>30</v>
      </c>
      <c r="J104" s="25" t="s">
        <v>23</v>
      </c>
      <c r="K104" s="27" t="s">
        <v>258</v>
      </c>
    </row>
    <row r="105" spans="1:11" s="22" customFormat="1" ht="45" customHeight="1" x14ac:dyDescent="0.2">
      <c r="A105" s="23" t="s">
        <v>261</v>
      </c>
      <c r="B105" s="28" t="s">
        <v>262</v>
      </c>
      <c r="C105" s="25" t="s">
        <v>263</v>
      </c>
      <c r="D105" s="26">
        <v>115200</v>
      </c>
      <c r="E105" s="26">
        <f t="shared" si="5"/>
        <v>144000</v>
      </c>
      <c r="F105" s="25" t="s">
        <v>19</v>
      </c>
      <c r="G105" s="25" t="s">
        <v>20</v>
      </c>
      <c r="H105" s="25" t="s">
        <v>21</v>
      </c>
      <c r="I105" s="25" t="s">
        <v>30</v>
      </c>
      <c r="J105" s="25" t="s">
        <v>23</v>
      </c>
      <c r="K105" s="27" t="s">
        <v>258</v>
      </c>
    </row>
    <row r="106" spans="1:11" s="22" customFormat="1" ht="45" customHeight="1" x14ac:dyDescent="0.2">
      <c r="A106" s="23" t="s">
        <v>264</v>
      </c>
      <c r="B106" s="28" t="s">
        <v>265</v>
      </c>
      <c r="C106" s="25" t="s">
        <v>266</v>
      </c>
      <c r="D106" s="26">
        <v>130000</v>
      </c>
      <c r="E106" s="26">
        <f t="shared" si="5"/>
        <v>162500</v>
      </c>
      <c r="F106" s="25" t="s">
        <v>19</v>
      </c>
      <c r="G106" s="25" t="s">
        <v>20</v>
      </c>
      <c r="H106" s="25" t="s">
        <v>21</v>
      </c>
      <c r="I106" s="25" t="s">
        <v>30</v>
      </c>
      <c r="J106" s="25" t="s">
        <v>84</v>
      </c>
      <c r="K106" s="27" t="s">
        <v>267</v>
      </c>
    </row>
    <row r="107" spans="1:11" s="22" customFormat="1" ht="60" customHeight="1" x14ac:dyDescent="0.2">
      <c r="A107" s="23" t="s">
        <v>268</v>
      </c>
      <c r="B107" s="28" t="s">
        <v>269</v>
      </c>
      <c r="C107" s="25" t="s">
        <v>270</v>
      </c>
      <c r="D107" s="26">
        <v>75000</v>
      </c>
      <c r="E107" s="26">
        <f t="shared" si="5"/>
        <v>93750</v>
      </c>
      <c r="F107" s="25" t="s">
        <v>19</v>
      </c>
      <c r="G107" s="25" t="s">
        <v>20</v>
      </c>
      <c r="H107" s="25" t="s">
        <v>21</v>
      </c>
      <c r="I107" s="25" t="s">
        <v>30</v>
      </c>
      <c r="J107" s="25" t="s">
        <v>23</v>
      </c>
      <c r="K107" s="27" t="s">
        <v>271</v>
      </c>
    </row>
    <row r="108" spans="1:11" s="22" customFormat="1" ht="45" customHeight="1" x14ac:dyDescent="0.2">
      <c r="A108" s="23" t="s">
        <v>272</v>
      </c>
      <c r="B108" s="28" t="s">
        <v>273</v>
      </c>
      <c r="C108" s="25" t="s">
        <v>274</v>
      </c>
      <c r="D108" s="26">
        <v>65000</v>
      </c>
      <c r="E108" s="26">
        <f t="shared" si="5"/>
        <v>81250</v>
      </c>
      <c r="F108" s="25" t="s">
        <v>19</v>
      </c>
      <c r="G108" s="25" t="s">
        <v>20</v>
      </c>
      <c r="H108" s="25" t="s">
        <v>21</v>
      </c>
      <c r="I108" s="25" t="s">
        <v>30</v>
      </c>
      <c r="J108" s="25" t="s">
        <v>84</v>
      </c>
      <c r="K108" s="27" t="s">
        <v>267</v>
      </c>
    </row>
    <row r="109" spans="1:11" s="22" customFormat="1" ht="45" customHeight="1" x14ac:dyDescent="0.2">
      <c r="A109" s="23" t="s">
        <v>275</v>
      </c>
      <c r="B109" s="28" t="s">
        <v>276</v>
      </c>
      <c r="C109" s="25" t="s">
        <v>41</v>
      </c>
      <c r="D109" s="26">
        <v>84000</v>
      </c>
      <c r="E109" s="26">
        <f t="shared" si="5"/>
        <v>105000</v>
      </c>
      <c r="F109" s="25" t="s">
        <v>19</v>
      </c>
      <c r="G109" s="25" t="s">
        <v>20</v>
      </c>
      <c r="H109" s="25" t="s">
        <v>21</v>
      </c>
      <c r="I109" s="25" t="s">
        <v>30</v>
      </c>
      <c r="J109" s="25" t="s">
        <v>84</v>
      </c>
      <c r="K109" s="27" t="s">
        <v>267</v>
      </c>
    </row>
    <row r="110" spans="1:11" s="22" customFormat="1" ht="45" customHeight="1" x14ac:dyDescent="0.2">
      <c r="A110" s="23" t="s">
        <v>277</v>
      </c>
      <c r="B110" s="28" t="s">
        <v>278</v>
      </c>
      <c r="C110" s="25" t="s">
        <v>279</v>
      </c>
      <c r="D110" s="26">
        <v>80000</v>
      </c>
      <c r="E110" s="26">
        <f t="shared" si="5"/>
        <v>100000</v>
      </c>
      <c r="F110" s="25" t="s">
        <v>19</v>
      </c>
      <c r="G110" s="25" t="s">
        <v>20</v>
      </c>
      <c r="H110" s="25" t="s">
        <v>21</v>
      </c>
      <c r="I110" s="25" t="s">
        <v>30</v>
      </c>
      <c r="J110" s="25" t="s">
        <v>105</v>
      </c>
      <c r="K110" s="27" t="s">
        <v>280</v>
      </c>
    </row>
    <row r="111" spans="1:11" s="22" customFormat="1" ht="45" customHeight="1" x14ac:dyDescent="0.2">
      <c r="A111" s="23" t="s">
        <v>281</v>
      </c>
      <c r="B111" s="28" t="s">
        <v>282</v>
      </c>
      <c r="C111" s="25" t="s">
        <v>283</v>
      </c>
      <c r="D111" s="26">
        <v>190000</v>
      </c>
      <c r="E111" s="26">
        <f t="shared" si="5"/>
        <v>237500</v>
      </c>
      <c r="F111" s="25" t="s">
        <v>19</v>
      </c>
      <c r="G111" s="25" t="s">
        <v>20</v>
      </c>
      <c r="H111" s="25" t="s">
        <v>21</v>
      </c>
      <c r="I111" s="25" t="s">
        <v>30</v>
      </c>
      <c r="J111" s="25" t="s">
        <v>105</v>
      </c>
      <c r="K111" s="27" t="s">
        <v>284</v>
      </c>
    </row>
    <row r="112" spans="1:11" s="22" customFormat="1" ht="75" customHeight="1" x14ac:dyDescent="0.2">
      <c r="A112" s="23" t="s">
        <v>285</v>
      </c>
      <c r="B112" s="28" t="s">
        <v>286</v>
      </c>
      <c r="C112" s="25" t="s">
        <v>287</v>
      </c>
      <c r="D112" s="26">
        <v>1200000</v>
      </c>
      <c r="E112" s="26">
        <f t="shared" si="5"/>
        <v>1500000</v>
      </c>
      <c r="F112" s="25" t="s">
        <v>28</v>
      </c>
      <c r="G112" s="25" t="s">
        <v>20</v>
      </c>
      <c r="H112" s="25" t="s">
        <v>21</v>
      </c>
      <c r="I112" s="25" t="s">
        <v>30</v>
      </c>
      <c r="J112" s="25" t="s">
        <v>84</v>
      </c>
      <c r="K112" s="27" t="s">
        <v>288</v>
      </c>
    </row>
    <row r="113" spans="1:11" s="22" customFormat="1" ht="45" customHeight="1" x14ac:dyDescent="0.2">
      <c r="A113" s="23" t="s">
        <v>289</v>
      </c>
      <c r="B113" s="28" t="s">
        <v>290</v>
      </c>
      <c r="C113" s="25" t="s">
        <v>263</v>
      </c>
      <c r="D113" s="26">
        <v>78240</v>
      </c>
      <c r="E113" s="26">
        <f t="shared" si="5"/>
        <v>97800</v>
      </c>
      <c r="F113" s="25" t="s">
        <v>19</v>
      </c>
      <c r="G113" s="25" t="s">
        <v>20</v>
      </c>
      <c r="H113" s="25" t="s">
        <v>21</v>
      </c>
      <c r="I113" s="25" t="s">
        <v>22</v>
      </c>
      <c r="J113" s="25" t="s">
        <v>23</v>
      </c>
      <c r="K113" s="27" t="s">
        <v>291</v>
      </c>
    </row>
    <row r="114" spans="1:11" s="22" customFormat="1" ht="60" customHeight="1" x14ac:dyDescent="0.2">
      <c r="A114" s="23" t="s">
        <v>292</v>
      </c>
      <c r="B114" s="28" t="s">
        <v>293</v>
      </c>
      <c r="C114" s="25" t="s">
        <v>92</v>
      </c>
      <c r="D114" s="26">
        <v>313040</v>
      </c>
      <c r="E114" s="26">
        <f t="shared" si="5"/>
        <v>391300</v>
      </c>
      <c r="F114" s="25" t="s">
        <v>28</v>
      </c>
      <c r="G114" s="25" t="s">
        <v>20</v>
      </c>
      <c r="H114" s="25" t="s">
        <v>21</v>
      </c>
      <c r="I114" s="25" t="s">
        <v>30</v>
      </c>
      <c r="J114" s="25" t="s">
        <v>23</v>
      </c>
      <c r="K114" s="27" t="s">
        <v>294</v>
      </c>
    </row>
    <row r="115" spans="1:11" s="22" customFormat="1" ht="21" customHeight="1" x14ac:dyDescent="0.2">
      <c r="A115" s="37" t="s">
        <v>295</v>
      </c>
      <c r="B115" s="37"/>
      <c r="C115" s="38"/>
      <c r="D115" s="39">
        <f>SUM(D102:D114)</f>
        <v>21876480</v>
      </c>
      <c r="E115" s="39">
        <f>SUM(E102:E114)</f>
        <v>27345600</v>
      </c>
      <c r="F115" s="38"/>
      <c r="G115" s="38"/>
      <c r="H115" s="38"/>
      <c r="I115" s="38"/>
      <c r="J115" s="40"/>
      <c r="K115" s="41"/>
    </row>
    <row r="116" spans="1:11" s="22" customFormat="1" ht="15" customHeight="1" x14ac:dyDescent="0.2">
      <c r="A116" s="29"/>
      <c r="B116" s="28"/>
      <c r="C116" s="25"/>
      <c r="D116" s="26"/>
      <c r="E116" s="26"/>
      <c r="F116" s="25"/>
      <c r="G116" s="25"/>
      <c r="H116" s="25"/>
      <c r="I116" s="25"/>
      <c r="J116" s="25"/>
      <c r="K116" s="27"/>
    </row>
    <row r="117" spans="1:11" s="22" customFormat="1" ht="21" customHeight="1" x14ac:dyDescent="0.2">
      <c r="A117" s="37" t="s">
        <v>296</v>
      </c>
      <c r="B117" s="37"/>
      <c r="C117" s="38"/>
      <c r="D117" s="39"/>
      <c r="E117" s="39"/>
      <c r="F117" s="38"/>
      <c r="G117" s="38"/>
      <c r="H117" s="38"/>
      <c r="I117" s="38"/>
      <c r="J117" s="40"/>
      <c r="K117" s="41"/>
    </row>
    <row r="118" spans="1:11" s="22" customFormat="1" ht="21" customHeight="1" x14ac:dyDescent="0.2">
      <c r="A118" s="79" t="s">
        <v>297</v>
      </c>
      <c r="B118" s="80"/>
      <c r="C118" s="80"/>
      <c r="D118" s="80"/>
      <c r="E118" s="80"/>
      <c r="F118" s="80"/>
      <c r="G118" s="80"/>
      <c r="H118" s="80"/>
      <c r="I118" s="80"/>
      <c r="J118" s="80"/>
      <c r="K118" s="81"/>
    </row>
    <row r="119" spans="1:11" s="22" customFormat="1" ht="45" customHeight="1" x14ac:dyDescent="0.2">
      <c r="A119" s="23" t="s">
        <v>298</v>
      </c>
      <c r="B119" s="28" t="s">
        <v>299</v>
      </c>
      <c r="C119" s="25" t="s">
        <v>300</v>
      </c>
      <c r="D119" s="26">
        <v>3700000</v>
      </c>
      <c r="E119" s="26">
        <f>D119*1.25</f>
        <v>4625000</v>
      </c>
      <c r="F119" s="25" t="s">
        <v>301</v>
      </c>
      <c r="G119" s="25" t="s">
        <v>29</v>
      </c>
      <c r="H119" s="25" t="s">
        <v>21</v>
      </c>
      <c r="I119" s="25" t="s">
        <v>30</v>
      </c>
      <c r="J119" s="25" t="s">
        <v>84</v>
      </c>
      <c r="K119" s="27" t="s">
        <v>302</v>
      </c>
    </row>
    <row r="120" spans="1:11" s="22" customFormat="1" ht="45" customHeight="1" x14ac:dyDescent="0.2">
      <c r="A120" s="23" t="s">
        <v>303</v>
      </c>
      <c r="B120" s="28" t="s">
        <v>304</v>
      </c>
      <c r="C120" s="25" t="s">
        <v>305</v>
      </c>
      <c r="D120" s="26">
        <v>3960000</v>
      </c>
      <c r="E120" s="26">
        <v>4950000</v>
      </c>
      <c r="F120" s="25" t="s">
        <v>301</v>
      </c>
      <c r="G120" s="25" t="s">
        <v>29</v>
      </c>
      <c r="H120" s="25" t="s">
        <v>21</v>
      </c>
      <c r="I120" s="25" t="s">
        <v>30</v>
      </c>
      <c r="J120" s="25" t="s">
        <v>23</v>
      </c>
      <c r="K120" s="27" t="s">
        <v>306</v>
      </c>
    </row>
    <row r="121" spans="1:11" s="22" customFormat="1" ht="30" customHeight="1" x14ac:dyDescent="0.2">
      <c r="A121" s="23" t="s">
        <v>307</v>
      </c>
      <c r="B121" s="28" t="s">
        <v>308</v>
      </c>
      <c r="C121" s="25" t="s">
        <v>309</v>
      </c>
      <c r="D121" s="26">
        <v>200000</v>
      </c>
      <c r="E121" s="26">
        <v>250000</v>
      </c>
      <c r="F121" s="25" t="s">
        <v>19</v>
      </c>
      <c r="G121" s="25" t="s">
        <v>20</v>
      </c>
      <c r="H121" s="25" t="s">
        <v>21</v>
      </c>
      <c r="I121" s="25" t="s">
        <v>22</v>
      </c>
      <c r="J121" s="25" t="s">
        <v>23</v>
      </c>
      <c r="K121" s="27" t="s">
        <v>310</v>
      </c>
    </row>
    <row r="122" spans="1:11" s="22" customFormat="1" ht="30" customHeight="1" x14ac:dyDescent="0.2">
      <c r="A122" s="23" t="s">
        <v>311</v>
      </c>
      <c r="B122" s="28" t="s">
        <v>312</v>
      </c>
      <c r="C122" s="25" t="s">
        <v>313</v>
      </c>
      <c r="D122" s="50">
        <v>32000</v>
      </c>
      <c r="E122" s="50">
        <v>40000</v>
      </c>
      <c r="F122" s="25" t="s">
        <v>19</v>
      </c>
      <c r="G122" s="25" t="s">
        <v>20</v>
      </c>
      <c r="H122" s="25" t="s">
        <v>21</v>
      </c>
      <c r="I122" s="25" t="s">
        <v>22</v>
      </c>
      <c r="J122" s="25" t="s">
        <v>105</v>
      </c>
      <c r="K122" s="27" t="s">
        <v>314</v>
      </c>
    </row>
    <row r="123" spans="1:11" s="22" customFormat="1" ht="45" customHeight="1" x14ac:dyDescent="0.2">
      <c r="A123" s="23" t="s">
        <v>315</v>
      </c>
      <c r="B123" s="28" t="s">
        <v>316</v>
      </c>
      <c r="C123" s="25" t="s">
        <v>283</v>
      </c>
      <c r="D123" s="50">
        <v>24000</v>
      </c>
      <c r="E123" s="50">
        <v>30000</v>
      </c>
      <c r="F123" s="25" t="s">
        <v>19</v>
      </c>
      <c r="G123" s="25" t="s">
        <v>20</v>
      </c>
      <c r="H123" s="25" t="s">
        <v>21</v>
      </c>
      <c r="I123" s="25" t="s">
        <v>22</v>
      </c>
      <c r="J123" s="25" t="s">
        <v>23</v>
      </c>
      <c r="K123" s="27" t="s">
        <v>317</v>
      </c>
    </row>
    <row r="124" spans="1:11" s="22" customFormat="1" ht="60" customHeight="1" x14ac:dyDescent="0.2">
      <c r="A124" s="23" t="s">
        <v>318</v>
      </c>
      <c r="B124" s="28" t="s">
        <v>319</v>
      </c>
      <c r="C124" s="25" t="s">
        <v>35</v>
      </c>
      <c r="D124" s="50">
        <v>24000</v>
      </c>
      <c r="E124" s="50">
        <v>30000</v>
      </c>
      <c r="F124" s="25" t="s">
        <v>19</v>
      </c>
      <c r="G124" s="25" t="s">
        <v>20</v>
      </c>
      <c r="H124" s="25" t="s">
        <v>21</v>
      </c>
      <c r="I124" s="25" t="s">
        <v>22</v>
      </c>
      <c r="J124" s="25" t="s">
        <v>84</v>
      </c>
      <c r="K124" s="27" t="s">
        <v>320</v>
      </c>
    </row>
    <row r="125" spans="1:11" s="22" customFormat="1" ht="30" customHeight="1" x14ac:dyDescent="0.2">
      <c r="A125" s="23" t="s">
        <v>321</v>
      </c>
      <c r="B125" s="28" t="s">
        <v>322</v>
      </c>
      <c r="C125" s="25" t="s">
        <v>323</v>
      </c>
      <c r="D125" s="50">
        <v>200000</v>
      </c>
      <c r="E125" s="50">
        <v>250000</v>
      </c>
      <c r="F125" s="25" t="s">
        <v>19</v>
      </c>
      <c r="G125" s="25" t="s">
        <v>20</v>
      </c>
      <c r="H125" s="25" t="s">
        <v>21</v>
      </c>
      <c r="I125" s="25" t="s">
        <v>22</v>
      </c>
      <c r="J125" s="25" t="s">
        <v>125</v>
      </c>
      <c r="K125" s="27" t="s">
        <v>324</v>
      </c>
    </row>
    <row r="126" spans="1:11" s="22" customFormat="1" ht="21" customHeight="1" x14ac:dyDescent="0.2">
      <c r="A126" s="34" t="s">
        <v>325</v>
      </c>
      <c r="B126" s="47"/>
      <c r="C126" s="47"/>
      <c r="D126" s="48">
        <f>SUM(D119:D125)</f>
        <v>8140000</v>
      </c>
      <c r="E126" s="48">
        <f>SUM(E119:E125)</f>
        <v>10175000</v>
      </c>
      <c r="F126" s="47"/>
      <c r="G126" s="47"/>
      <c r="H126" s="47"/>
      <c r="I126" s="47"/>
      <c r="J126" s="47"/>
      <c r="K126" s="49"/>
    </row>
    <row r="127" spans="1:11" s="22" customFormat="1" ht="21" customHeight="1" x14ac:dyDescent="0.2">
      <c r="A127" s="16" t="s">
        <v>326</v>
      </c>
      <c r="B127" s="37"/>
      <c r="C127" s="38"/>
      <c r="D127" s="39">
        <f>D126</f>
        <v>8140000</v>
      </c>
      <c r="E127" s="39">
        <f>E126</f>
        <v>10175000</v>
      </c>
      <c r="F127" s="38"/>
      <c r="G127" s="38"/>
      <c r="H127" s="38"/>
      <c r="I127" s="38"/>
      <c r="J127" s="40"/>
      <c r="K127" s="41"/>
    </row>
    <row r="128" spans="1:11" s="22" customFormat="1" ht="15" customHeight="1" x14ac:dyDescent="0.2">
      <c r="A128" s="51"/>
      <c r="B128" s="52"/>
      <c r="C128" s="53"/>
      <c r="D128" s="54"/>
      <c r="E128" s="54"/>
      <c r="F128" s="53"/>
      <c r="G128" s="53"/>
      <c r="H128" s="53"/>
      <c r="I128" s="53"/>
      <c r="J128" s="53"/>
      <c r="K128" s="55"/>
    </row>
    <row r="129" spans="1:11" s="22" customFormat="1" ht="21" customHeight="1" x14ac:dyDescent="0.2">
      <c r="A129" s="37" t="s">
        <v>327</v>
      </c>
      <c r="B129" s="37"/>
      <c r="C129" s="38"/>
      <c r="D129" s="39"/>
      <c r="E129" s="39"/>
      <c r="F129" s="38"/>
      <c r="G129" s="38"/>
      <c r="H129" s="38"/>
      <c r="I129" s="38"/>
      <c r="J129" s="40"/>
      <c r="K129" s="41"/>
    </row>
    <row r="130" spans="1:11" s="22" customFormat="1" ht="60" customHeight="1" x14ac:dyDescent="0.2">
      <c r="A130" s="23" t="s">
        <v>328</v>
      </c>
      <c r="B130" s="28" t="s">
        <v>329</v>
      </c>
      <c r="C130" s="25" t="s">
        <v>330</v>
      </c>
      <c r="D130" s="26">
        <v>160000</v>
      </c>
      <c r="E130" s="26">
        <v>160000</v>
      </c>
      <c r="F130" s="25" t="s">
        <v>19</v>
      </c>
      <c r="G130" s="25" t="s">
        <v>20</v>
      </c>
      <c r="H130" s="25" t="s">
        <v>21</v>
      </c>
      <c r="I130" s="25" t="s">
        <v>22</v>
      </c>
      <c r="J130" s="25" t="s">
        <v>224</v>
      </c>
      <c r="K130" s="27" t="s">
        <v>144</v>
      </c>
    </row>
    <row r="131" spans="1:11" s="22" customFormat="1" ht="30" customHeight="1" x14ac:dyDescent="0.2">
      <c r="A131" s="23" t="s">
        <v>331</v>
      </c>
      <c r="B131" s="28" t="s">
        <v>332</v>
      </c>
      <c r="C131" s="25" t="s">
        <v>333</v>
      </c>
      <c r="D131" s="26">
        <v>50000</v>
      </c>
      <c r="E131" s="26">
        <v>50000</v>
      </c>
      <c r="F131" s="25" t="s">
        <v>19</v>
      </c>
      <c r="G131" s="25" t="s">
        <v>20</v>
      </c>
      <c r="H131" s="25" t="s">
        <v>21</v>
      </c>
      <c r="I131" s="25" t="s">
        <v>22</v>
      </c>
      <c r="J131" s="25" t="s">
        <v>224</v>
      </c>
      <c r="K131" s="27" t="s">
        <v>144</v>
      </c>
    </row>
    <row r="132" spans="1:11" s="22" customFormat="1" ht="21" customHeight="1" x14ac:dyDescent="0.2">
      <c r="A132" s="37" t="s">
        <v>334</v>
      </c>
      <c r="B132" s="37"/>
      <c r="C132" s="38"/>
      <c r="D132" s="39">
        <f>SUM(D130:D131)</f>
        <v>210000</v>
      </c>
      <c r="E132" s="39">
        <f>SUM(E130:E131)</f>
        <v>210000</v>
      </c>
      <c r="F132" s="38"/>
      <c r="G132" s="38"/>
      <c r="H132" s="38"/>
      <c r="I132" s="38"/>
      <c r="J132" s="40"/>
      <c r="K132" s="41"/>
    </row>
    <row r="133" spans="1:11" s="22" customFormat="1" ht="15" customHeight="1" x14ac:dyDescent="0.2">
      <c r="A133" s="56"/>
      <c r="B133" s="28"/>
      <c r="C133" s="25"/>
      <c r="D133" s="26"/>
      <c r="E133" s="26"/>
      <c r="F133" s="25"/>
      <c r="G133" s="25"/>
      <c r="H133" s="25"/>
      <c r="I133" s="25"/>
      <c r="J133" s="25"/>
      <c r="K133" s="27"/>
    </row>
    <row r="134" spans="1:11" s="22" customFormat="1" ht="21" customHeight="1" x14ac:dyDescent="0.2">
      <c r="A134" s="37" t="s">
        <v>335</v>
      </c>
      <c r="B134" s="37"/>
      <c r="C134" s="38"/>
      <c r="D134" s="39"/>
      <c r="E134" s="39"/>
      <c r="F134" s="38"/>
      <c r="G134" s="38"/>
      <c r="H134" s="38"/>
      <c r="I134" s="38"/>
      <c r="J134" s="40"/>
      <c r="K134" s="41"/>
    </row>
    <row r="135" spans="1:11" s="22" customFormat="1" ht="30" customHeight="1" x14ac:dyDescent="0.2">
      <c r="A135" s="23" t="s">
        <v>336</v>
      </c>
      <c r="B135" s="28" t="s">
        <v>337</v>
      </c>
      <c r="C135" s="25" t="s">
        <v>338</v>
      </c>
      <c r="D135" s="26">
        <v>64400</v>
      </c>
      <c r="E135" s="26">
        <f t="shared" ref="E135:E151" si="6">D135*1.25</f>
        <v>80500</v>
      </c>
      <c r="F135" s="25" t="s">
        <v>19</v>
      </c>
      <c r="G135" s="25" t="s">
        <v>20</v>
      </c>
      <c r="H135" s="25" t="s">
        <v>21</v>
      </c>
      <c r="I135" s="25" t="s">
        <v>22</v>
      </c>
      <c r="J135" s="25" t="s">
        <v>23</v>
      </c>
      <c r="K135" s="27" t="s">
        <v>68</v>
      </c>
    </row>
    <row r="136" spans="1:11" s="22" customFormat="1" ht="30" customHeight="1" x14ac:dyDescent="0.2">
      <c r="A136" s="23" t="s">
        <v>339</v>
      </c>
      <c r="B136" s="28" t="s">
        <v>340</v>
      </c>
      <c r="C136" s="25" t="s">
        <v>341</v>
      </c>
      <c r="D136" s="26">
        <v>1101500</v>
      </c>
      <c r="E136" s="26">
        <f t="shared" si="6"/>
        <v>1376875</v>
      </c>
      <c r="F136" s="25" t="s">
        <v>138</v>
      </c>
      <c r="G136" s="25" t="s">
        <v>20</v>
      </c>
      <c r="H136" s="25" t="s">
        <v>21</v>
      </c>
      <c r="I136" s="25" t="s">
        <v>22</v>
      </c>
      <c r="J136" s="25" t="s">
        <v>23</v>
      </c>
      <c r="K136" s="27" t="s">
        <v>342</v>
      </c>
    </row>
    <row r="137" spans="1:11" s="22" customFormat="1" ht="30" customHeight="1" x14ac:dyDescent="0.2">
      <c r="A137" s="23" t="s">
        <v>343</v>
      </c>
      <c r="B137" s="28" t="s">
        <v>344</v>
      </c>
      <c r="C137" s="25" t="s">
        <v>345</v>
      </c>
      <c r="D137" s="26">
        <v>76000</v>
      </c>
      <c r="E137" s="26">
        <f t="shared" si="6"/>
        <v>95000</v>
      </c>
      <c r="F137" s="25" t="s">
        <v>19</v>
      </c>
      <c r="G137" s="25" t="s">
        <v>20</v>
      </c>
      <c r="H137" s="25" t="s">
        <v>21</v>
      </c>
      <c r="I137" s="25" t="s">
        <v>22</v>
      </c>
      <c r="J137" s="25" t="s">
        <v>84</v>
      </c>
      <c r="K137" s="27" t="s">
        <v>50</v>
      </c>
    </row>
    <row r="138" spans="1:11" s="22" customFormat="1" ht="30" customHeight="1" x14ac:dyDescent="0.2">
      <c r="A138" s="23" t="s">
        <v>346</v>
      </c>
      <c r="B138" s="28" t="s">
        <v>347</v>
      </c>
      <c r="C138" s="25" t="s">
        <v>348</v>
      </c>
      <c r="D138" s="26">
        <v>44000</v>
      </c>
      <c r="E138" s="26">
        <f t="shared" si="6"/>
        <v>55000</v>
      </c>
      <c r="F138" s="25" t="s">
        <v>19</v>
      </c>
      <c r="G138" s="25" t="s">
        <v>20</v>
      </c>
      <c r="H138" s="25" t="s">
        <v>21</v>
      </c>
      <c r="I138" s="25" t="s">
        <v>22</v>
      </c>
      <c r="J138" s="25" t="s">
        <v>84</v>
      </c>
      <c r="K138" s="27" t="s">
        <v>50</v>
      </c>
    </row>
    <row r="139" spans="1:11" s="22" customFormat="1" ht="30" customHeight="1" x14ac:dyDescent="0.2">
      <c r="A139" s="23" t="s">
        <v>349</v>
      </c>
      <c r="B139" s="24" t="s">
        <v>350</v>
      </c>
      <c r="C139" s="25" t="s">
        <v>351</v>
      </c>
      <c r="D139" s="26">
        <v>40000</v>
      </c>
      <c r="E139" s="26">
        <f t="shared" si="6"/>
        <v>50000</v>
      </c>
      <c r="F139" s="25" t="s">
        <v>19</v>
      </c>
      <c r="G139" s="25" t="s">
        <v>20</v>
      </c>
      <c r="H139" s="25" t="s">
        <v>21</v>
      </c>
      <c r="I139" s="25" t="s">
        <v>22</v>
      </c>
      <c r="J139" s="25" t="s">
        <v>84</v>
      </c>
      <c r="K139" s="27" t="s">
        <v>50</v>
      </c>
    </row>
    <row r="140" spans="1:11" s="22" customFormat="1" ht="30" customHeight="1" x14ac:dyDescent="0.2">
      <c r="A140" s="23" t="s">
        <v>352</v>
      </c>
      <c r="B140" s="24" t="s">
        <v>353</v>
      </c>
      <c r="C140" s="25" t="s">
        <v>354</v>
      </c>
      <c r="D140" s="26">
        <v>40000</v>
      </c>
      <c r="E140" s="26">
        <f t="shared" si="6"/>
        <v>50000</v>
      </c>
      <c r="F140" s="25" t="s">
        <v>19</v>
      </c>
      <c r="G140" s="25" t="s">
        <v>20</v>
      </c>
      <c r="H140" s="25" t="s">
        <v>21</v>
      </c>
      <c r="I140" s="25" t="s">
        <v>22</v>
      </c>
      <c r="J140" s="25" t="s">
        <v>105</v>
      </c>
      <c r="K140" s="27" t="s">
        <v>85</v>
      </c>
    </row>
    <row r="141" spans="1:11" s="22" customFormat="1" ht="30" customHeight="1" x14ac:dyDescent="0.2">
      <c r="A141" s="23" t="s">
        <v>355</v>
      </c>
      <c r="B141" s="28" t="s">
        <v>356</v>
      </c>
      <c r="C141" s="25" t="s">
        <v>357</v>
      </c>
      <c r="D141" s="26">
        <v>40000</v>
      </c>
      <c r="E141" s="26">
        <f t="shared" si="6"/>
        <v>50000</v>
      </c>
      <c r="F141" s="25" t="s">
        <v>19</v>
      </c>
      <c r="G141" s="25" t="s">
        <v>20</v>
      </c>
      <c r="H141" s="25" t="s">
        <v>21</v>
      </c>
      <c r="I141" s="25" t="s">
        <v>22</v>
      </c>
      <c r="J141" s="25" t="s">
        <v>84</v>
      </c>
      <c r="K141" s="27" t="s">
        <v>50</v>
      </c>
    </row>
    <row r="142" spans="1:11" s="22" customFormat="1" ht="30" customHeight="1" x14ac:dyDescent="0.2">
      <c r="A142" s="23" t="s">
        <v>358</v>
      </c>
      <c r="B142" s="24" t="s">
        <v>359</v>
      </c>
      <c r="C142" s="25" t="s">
        <v>360</v>
      </c>
      <c r="D142" s="26">
        <v>1080000</v>
      </c>
      <c r="E142" s="26">
        <f t="shared" si="6"/>
        <v>1350000</v>
      </c>
      <c r="F142" s="25" t="s">
        <v>361</v>
      </c>
      <c r="G142" s="25" t="s">
        <v>20</v>
      </c>
      <c r="H142" s="25" t="s">
        <v>21</v>
      </c>
      <c r="I142" s="25" t="s">
        <v>22</v>
      </c>
      <c r="J142" s="25" t="s">
        <v>224</v>
      </c>
      <c r="K142" s="27" t="s">
        <v>144</v>
      </c>
    </row>
    <row r="143" spans="1:11" s="22" customFormat="1" ht="30" customHeight="1" x14ac:dyDescent="0.2">
      <c r="A143" s="23" t="s">
        <v>362</v>
      </c>
      <c r="B143" s="24" t="s">
        <v>363</v>
      </c>
      <c r="C143" s="25" t="s">
        <v>364</v>
      </c>
      <c r="D143" s="26">
        <v>100000</v>
      </c>
      <c r="E143" s="26">
        <f t="shared" si="6"/>
        <v>125000</v>
      </c>
      <c r="F143" s="25" t="s">
        <v>19</v>
      </c>
      <c r="G143" s="25" t="s">
        <v>20</v>
      </c>
      <c r="H143" s="25" t="s">
        <v>21</v>
      </c>
      <c r="I143" s="25" t="s">
        <v>22</v>
      </c>
      <c r="J143" s="25" t="s">
        <v>224</v>
      </c>
      <c r="K143" s="27" t="s">
        <v>144</v>
      </c>
    </row>
    <row r="144" spans="1:11" s="22" customFormat="1" ht="30" customHeight="1" x14ac:dyDescent="0.2">
      <c r="A144" s="23" t="s">
        <v>365</v>
      </c>
      <c r="B144" s="24" t="s">
        <v>366</v>
      </c>
      <c r="C144" s="25" t="s">
        <v>367</v>
      </c>
      <c r="D144" s="26">
        <v>112000</v>
      </c>
      <c r="E144" s="26">
        <f t="shared" si="6"/>
        <v>140000</v>
      </c>
      <c r="F144" s="25" t="s">
        <v>19</v>
      </c>
      <c r="G144" s="25" t="s">
        <v>20</v>
      </c>
      <c r="H144" s="25" t="s">
        <v>21</v>
      </c>
      <c r="I144" s="25" t="s">
        <v>22</v>
      </c>
      <c r="J144" s="25" t="s">
        <v>224</v>
      </c>
      <c r="K144" s="27" t="s">
        <v>144</v>
      </c>
    </row>
    <row r="145" spans="1:11" s="22" customFormat="1" ht="30" customHeight="1" x14ac:dyDescent="0.2">
      <c r="A145" s="23" t="s">
        <v>368</v>
      </c>
      <c r="B145" s="24" t="s">
        <v>369</v>
      </c>
      <c r="C145" s="25" t="s">
        <v>370</v>
      </c>
      <c r="D145" s="26">
        <v>152000</v>
      </c>
      <c r="E145" s="26">
        <f t="shared" si="6"/>
        <v>190000</v>
      </c>
      <c r="F145" s="25" t="s">
        <v>19</v>
      </c>
      <c r="G145" s="25" t="s">
        <v>20</v>
      </c>
      <c r="H145" s="25" t="s">
        <v>21</v>
      </c>
      <c r="I145" s="25" t="s">
        <v>22</v>
      </c>
      <c r="J145" s="25" t="s">
        <v>224</v>
      </c>
      <c r="K145" s="27" t="s">
        <v>144</v>
      </c>
    </row>
    <row r="146" spans="1:11" s="22" customFormat="1" ht="30" customHeight="1" x14ac:dyDescent="0.2">
      <c r="A146" s="23" t="s">
        <v>371</v>
      </c>
      <c r="B146" s="24" t="s">
        <v>372</v>
      </c>
      <c r="C146" s="25" t="s">
        <v>373</v>
      </c>
      <c r="D146" s="26">
        <v>180641.6</v>
      </c>
      <c r="E146" s="26">
        <f t="shared" si="6"/>
        <v>225802</v>
      </c>
      <c r="F146" s="25" t="s">
        <v>19</v>
      </c>
      <c r="G146" s="25" t="s">
        <v>20</v>
      </c>
      <c r="H146" s="25" t="s">
        <v>21</v>
      </c>
      <c r="I146" s="25" t="s">
        <v>22</v>
      </c>
      <c r="J146" s="25" t="s">
        <v>224</v>
      </c>
      <c r="K146" s="27" t="s">
        <v>144</v>
      </c>
    </row>
    <row r="147" spans="1:11" s="22" customFormat="1" ht="30" customHeight="1" x14ac:dyDescent="0.2">
      <c r="A147" s="23" t="s">
        <v>374</v>
      </c>
      <c r="B147" s="24" t="s">
        <v>375</v>
      </c>
      <c r="C147" s="25" t="s">
        <v>376</v>
      </c>
      <c r="D147" s="26">
        <v>1064400</v>
      </c>
      <c r="E147" s="26">
        <f t="shared" si="6"/>
        <v>1330500</v>
      </c>
      <c r="F147" s="25" t="s">
        <v>377</v>
      </c>
      <c r="G147" s="25" t="s">
        <v>20</v>
      </c>
      <c r="H147" s="25" t="s">
        <v>151</v>
      </c>
      <c r="I147" s="25" t="s">
        <v>22</v>
      </c>
      <c r="J147" s="25" t="s">
        <v>224</v>
      </c>
      <c r="K147" s="27" t="s">
        <v>187</v>
      </c>
    </row>
    <row r="148" spans="1:11" s="22" customFormat="1" ht="30" customHeight="1" x14ac:dyDescent="0.2">
      <c r="A148" s="23" t="s">
        <v>378</v>
      </c>
      <c r="B148" s="24" t="s">
        <v>379</v>
      </c>
      <c r="C148" s="25" t="s">
        <v>380</v>
      </c>
      <c r="D148" s="26">
        <v>40000</v>
      </c>
      <c r="E148" s="26">
        <f t="shared" si="6"/>
        <v>50000</v>
      </c>
      <c r="F148" s="25" t="s">
        <v>19</v>
      </c>
      <c r="G148" s="25" t="s">
        <v>20</v>
      </c>
      <c r="H148" s="25" t="s">
        <v>21</v>
      </c>
      <c r="I148" s="25" t="s">
        <v>22</v>
      </c>
      <c r="J148" s="25" t="s">
        <v>23</v>
      </c>
      <c r="K148" s="27" t="s">
        <v>381</v>
      </c>
    </row>
    <row r="149" spans="1:11" s="22" customFormat="1" ht="30" customHeight="1" x14ac:dyDescent="0.2">
      <c r="A149" s="23" t="s">
        <v>382</v>
      </c>
      <c r="B149" s="28" t="s">
        <v>383</v>
      </c>
      <c r="C149" s="25" t="s">
        <v>384</v>
      </c>
      <c r="D149" s="26">
        <v>48000</v>
      </c>
      <c r="E149" s="26">
        <f t="shared" si="6"/>
        <v>60000</v>
      </c>
      <c r="F149" s="25" t="s">
        <v>19</v>
      </c>
      <c r="G149" s="25" t="s">
        <v>20</v>
      </c>
      <c r="H149" s="25" t="s">
        <v>21</v>
      </c>
      <c r="I149" s="25" t="s">
        <v>22</v>
      </c>
      <c r="J149" s="25" t="s">
        <v>385</v>
      </c>
      <c r="K149" s="27" t="s">
        <v>144</v>
      </c>
    </row>
    <row r="150" spans="1:11" s="22" customFormat="1" ht="30" customHeight="1" x14ac:dyDescent="0.2">
      <c r="A150" s="23" t="s">
        <v>386</v>
      </c>
      <c r="B150" s="24" t="s">
        <v>387</v>
      </c>
      <c r="C150" s="25" t="s">
        <v>388</v>
      </c>
      <c r="D150" s="26">
        <v>100000</v>
      </c>
      <c r="E150" s="26">
        <f t="shared" si="6"/>
        <v>125000</v>
      </c>
      <c r="F150" s="25" t="s">
        <v>19</v>
      </c>
      <c r="G150" s="25" t="s">
        <v>20</v>
      </c>
      <c r="H150" s="25" t="s">
        <v>21</v>
      </c>
      <c r="I150" s="25" t="s">
        <v>22</v>
      </c>
      <c r="J150" s="25" t="s">
        <v>224</v>
      </c>
      <c r="K150" s="27" t="s">
        <v>144</v>
      </c>
    </row>
    <row r="151" spans="1:11" s="22" customFormat="1" ht="30" customHeight="1" x14ac:dyDescent="0.2">
      <c r="A151" s="23" t="s">
        <v>389</v>
      </c>
      <c r="B151" s="28" t="s">
        <v>390</v>
      </c>
      <c r="C151" s="25" t="s">
        <v>391</v>
      </c>
      <c r="D151" s="26">
        <v>22240</v>
      </c>
      <c r="E151" s="26">
        <f t="shared" si="6"/>
        <v>27800</v>
      </c>
      <c r="F151" s="25" t="s">
        <v>19</v>
      </c>
      <c r="G151" s="25" t="s">
        <v>20</v>
      </c>
      <c r="H151" s="25" t="s">
        <v>21</v>
      </c>
      <c r="I151" s="25" t="s">
        <v>22</v>
      </c>
      <c r="J151" s="25" t="s">
        <v>23</v>
      </c>
      <c r="K151" s="27" t="s">
        <v>68</v>
      </c>
    </row>
    <row r="152" spans="1:11" s="22" customFormat="1" ht="21" customHeight="1" x14ac:dyDescent="0.2">
      <c r="A152" s="37" t="s">
        <v>392</v>
      </c>
      <c r="B152" s="37"/>
      <c r="C152" s="38"/>
      <c r="D152" s="39">
        <f>SUM(D135:D151)</f>
        <v>4305181.5999999996</v>
      </c>
      <c r="E152" s="39">
        <f>SUM(E135:E151)</f>
        <v>5381477</v>
      </c>
      <c r="F152" s="38"/>
      <c r="G152" s="38"/>
      <c r="H152" s="38"/>
      <c r="I152" s="38"/>
      <c r="J152" s="40"/>
      <c r="K152" s="41"/>
    </row>
    <row r="153" spans="1:11" s="22" customFormat="1" ht="15" customHeight="1" x14ac:dyDescent="0.2">
      <c r="A153" s="29"/>
      <c r="B153" s="28"/>
      <c r="C153" s="25"/>
      <c r="D153" s="26"/>
      <c r="E153" s="26"/>
      <c r="F153" s="25"/>
      <c r="G153" s="25"/>
      <c r="H153" s="25"/>
      <c r="I153" s="25"/>
      <c r="J153" s="25"/>
      <c r="K153" s="27"/>
    </row>
    <row r="154" spans="1:11" s="22" customFormat="1" ht="21" customHeight="1" x14ac:dyDescent="0.2">
      <c r="A154" s="57" t="s">
        <v>393</v>
      </c>
      <c r="B154" s="58"/>
      <c r="C154" s="38"/>
      <c r="D154" s="39"/>
      <c r="E154" s="39"/>
      <c r="F154" s="38"/>
      <c r="G154" s="38"/>
      <c r="H154" s="38"/>
      <c r="I154" s="38"/>
      <c r="J154" s="40"/>
      <c r="K154" s="41"/>
    </row>
    <row r="155" spans="1:11" s="22" customFormat="1" ht="30" customHeight="1" x14ac:dyDescent="0.2">
      <c r="A155" s="23" t="s">
        <v>394</v>
      </c>
      <c r="B155" s="24" t="s">
        <v>395</v>
      </c>
      <c r="C155" s="25" t="s">
        <v>274</v>
      </c>
      <c r="D155" s="26">
        <v>111420</v>
      </c>
      <c r="E155" s="26">
        <f t="shared" ref="E155:E168" si="7">D155*1.25</f>
        <v>139275</v>
      </c>
      <c r="F155" s="25" t="s">
        <v>19</v>
      </c>
      <c r="G155" s="25" t="s">
        <v>20</v>
      </c>
      <c r="H155" s="25" t="s">
        <v>21</v>
      </c>
      <c r="I155" s="25" t="s">
        <v>22</v>
      </c>
      <c r="J155" s="25" t="s">
        <v>23</v>
      </c>
      <c r="K155" s="27" t="s">
        <v>396</v>
      </c>
    </row>
    <row r="156" spans="1:11" s="22" customFormat="1" ht="30" customHeight="1" x14ac:dyDescent="0.2">
      <c r="A156" s="23" t="s">
        <v>397</v>
      </c>
      <c r="B156" s="28" t="s">
        <v>398</v>
      </c>
      <c r="C156" s="25" t="s">
        <v>399</v>
      </c>
      <c r="D156" s="26">
        <v>80000</v>
      </c>
      <c r="E156" s="26">
        <f t="shared" si="7"/>
        <v>100000</v>
      </c>
      <c r="F156" s="25" t="s">
        <v>19</v>
      </c>
      <c r="G156" s="25" t="s">
        <v>20</v>
      </c>
      <c r="H156" s="25" t="s">
        <v>21</v>
      </c>
      <c r="I156" s="25" t="s">
        <v>22</v>
      </c>
      <c r="J156" s="25" t="s">
        <v>23</v>
      </c>
      <c r="K156" s="27" t="s">
        <v>400</v>
      </c>
    </row>
    <row r="157" spans="1:11" s="22" customFormat="1" ht="30" customHeight="1" x14ac:dyDescent="0.2">
      <c r="A157" s="23" t="s">
        <v>401</v>
      </c>
      <c r="B157" s="28" t="s">
        <v>402</v>
      </c>
      <c r="C157" s="25" t="s">
        <v>403</v>
      </c>
      <c r="D157" s="26">
        <v>56000</v>
      </c>
      <c r="E157" s="26">
        <f t="shared" si="7"/>
        <v>70000</v>
      </c>
      <c r="F157" s="25" t="s">
        <v>19</v>
      </c>
      <c r="G157" s="25" t="s">
        <v>20</v>
      </c>
      <c r="H157" s="25" t="s">
        <v>21</v>
      </c>
      <c r="I157" s="25" t="s">
        <v>22</v>
      </c>
      <c r="J157" s="25" t="s">
        <v>23</v>
      </c>
      <c r="K157" s="27" t="s">
        <v>404</v>
      </c>
    </row>
    <row r="158" spans="1:11" s="22" customFormat="1" ht="30" customHeight="1" x14ac:dyDescent="0.2">
      <c r="A158" s="23" t="s">
        <v>405</v>
      </c>
      <c r="B158" s="28" t="s">
        <v>406</v>
      </c>
      <c r="C158" s="25" t="s">
        <v>407</v>
      </c>
      <c r="D158" s="26">
        <v>34000</v>
      </c>
      <c r="E158" s="26">
        <f t="shared" si="7"/>
        <v>42500</v>
      </c>
      <c r="F158" s="25" t="s">
        <v>19</v>
      </c>
      <c r="G158" s="25" t="s">
        <v>20</v>
      </c>
      <c r="H158" s="25" t="s">
        <v>21</v>
      </c>
      <c r="I158" s="25" t="s">
        <v>22</v>
      </c>
      <c r="J158" s="25" t="s">
        <v>23</v>
      </c>
      <c r="K158" s="27" t="s">
        <v>404</v>
      </c>
    </row>
    <row r="159" spans="1:11" s="22" customFormat="1" ht="30" customHeight="1" x14ac:dyDescent="0.2">
      <c r="A159" s="23" t="s">
        <v>408</v>
      </c>
      <c r="B159" s="28" t="s">
        <v>409</v>
      </c>
      <c r="C159" s="25" t="s">
        <v>410</v>
      </c>
      <c r="D159" s="26">
        <v>22000</v>
      </c>
      <c r="E159" s="26">
        <f t="shared" si="7"/>
        <v>27500</v>
      </c>
      <c r="F159" s="25" t="s">
        <v>19</v>
      </c>
      <c r="G159" s="25" t="s">
        <v>20</v>
      </c>
      <c r="H159" s="25" t="s">
        <v>21</v>
      </c>
      <c r="I159" s="25" t="s">
        <v>22</v>
      </c>
      <c r="J159" s="25" t="s">
        <v>23</v>
      </c>
      <c r="K159" s="27" t="s">
        <v>404</v>
      </c>
    </row>
    <row r="160" spans="1:11" s="22" customFormat="1" ht="30" customHeight="1" x14ac:dyDescent="0.2">
      <c r="A160" s="23" t="s">
        <v>411</v>
      </c>
      <c r="B160" s="24" t="s">
        <v>412</v>
      </c>
      <c r="C160" s="25" t="s">
        <v>413</v>
      </c>
      <c r="D160" s="26">
        <v>75000</v>
      </c>
      <c r="E160" s="26">
        <f t="shared" si="7"/>
        <v>93750</v>
      </c>
      <c r="F160" s="25" t="s">
        <v>19</v>
      </c>
      <c r="G160" s="25" t="s">
        <v>20</v>
      </c>
      <c r="H160" s="25" t="s">
        <v>21</v>
      </c>
      <c r="I160" s="25" t="s">
        <v>22</v>
      </c>
      <c r="J160" s="25" t="s">
        <v>23</v>
      </c>
      <c r="K160" s="27" t="s">
        <v>404</v>
      </c>
    </row>
    <row r="161" spans="1:11" s="22" customFormat="1" ht="30" customHeight="1" x14ac:dyDescent="0.2">
      <c r="A161" s="23" t="s">
        <v>414</v>
      </c>
      <c r="B161" s="28" t="s">
        <v>415</v>
      </c>
      <c r="C161" s="25" t="s">
        <v>416</v>
      </c>
      <c r="D161" s="26">
        <v>80000</v>
      </c>
      <c r="E161" s="26">
        <f t="shared" si="7"/>
        <v>100000</v>
      </c>
      <c r="F161" s="25" t="s">
        <v>19</v>
      </c>
      <c r="G161" s="25" t="s">
        <v>20</v>
      </c>
      <c r="H161" s="25" t="s">
        <v>21</v>
      </c>
      <c r="I161" s="25" t="s">
        <v>22</v>
      </c>
      <c r="J161" s="25" t="s">
        <v>23</v>
      </c>
      <c r="K161" s="27" t="s">
        <v>404</v>
      </c>
    </row>
    <row r="162" spans="1:11" s="22" customFormat="1" ht="30" customHeight="1" x14ac:dyDescent="0.2">
      <c r="A162" s="23" t="s">
        <v>417</v>
      </c>
      <c r="B162" s="24" t="s">
        <v>418</v>
      </c>
      <c r="C162" s="25" t="s">
        <v>419</v>
      </c>
      <c r="D162" s="26">
        <v>50000</v>
      </c>
      <c r="E162" s="26">
        <f t="shared" si="7"/>
        <v>62500</v>
      </c>
      <c r="F162" s="25" t="s">
        <v>19</v>
      </c>
      <c r="G162" s="25" t="s">
        <v>20</v>
      </c>
      <c r="H162" s="25" t="s">
        <v>21</v>
      </c>
      <c r="I162" s="25" t="s">
        <v>22</v>
      </c>
      <c r="J162" s="25" t="s">
        <v>23</v>
      </c>
      <c r="K162" s="27" t="s">
        <v>404</v>
      </c>
    </row>
    <row r="163" spans="1:11" s="22" customFormat="1" ht="30" customHeight="1" x14ac:dyDescent="0.2">
      <c r="A163" s="23" t="s">
        <v>420</v>
      </c>
      <c r="B163" s="28" t="s">
        <v>421</v>
      </c>
      <c r="C163" s="25" t="s">
        <v>422</v>
      </c>
      <c r="D163" s="26">
        <v>112000</v>
      </c>
      <c r="E163" s="26">
        <f t="shared" si="7"/>
        <v>140000</v>
      </c>
      <c r="F163" s="25" t="s">
        <v>19</v>
      </c>
      <c r="G163" s="25" t="s">
        <v>20</v>
      </c>
      <c r="H163" s="25" t="s">
        <v>21</v>
      </c>
      <c r="I163" s="25" t="s">
        <v>22</v>
      </c>
      <c r="J163" s="25" t="s">
        <v>118</v>
      </c>
      <c r="K163" s="27" t="s">
        <v>423</v>
      </c>
    </row>
    <row r="164" spans="1:11" s="22" customFormat="1" ht="30" customHeight="1" x14ac:dyDescent="0.2">
      <c r="A164" s="23" t="s">
        <v>424</v>
      </c>
      <c r="B164" s="28" t="s">
        <v>425</v>
      </c>
      <c r="C164" s="25" t="s">
        <v>426</v>
      </c>
      <c r="D164" s="26">
        <v>23000</v>
      </c>
      <c r="E164" s="26">
        <f t="shared" si="7"/>
        <v>28750</v>
      </c>
      <c r="F164" s="25" t="s">
        <v>19</v>
      </c>
      <c r="G164" s="25" t="s">
        <v>20</v>
      </c>
      <c r="H164" s="25" t="s">
        <v>21</v>
      </c>
      <c r="I164" s="25" t="s">
        <v>22</v>
      </c>
      <c r="J164" s="25" t="s">
        <v>23</v>
      </c>
      <c r="K164" s="27" t="s">
        <v>404</v>
      </c>
    </row>
    <row r="165" spans="1:11" s="22" customFormat="1" ht="30" customHeight="1" x14ac:dyDescent="0.2">
      <c r="A165" s="23" t="s">
        <v>427</v>
      </c>
      <c r="B165" s="24" t="s">
        <v>428</v>
      </c>
      <c r="C165" s="25" t="s">
        <v>429</v>
      </c>
      <c r="D165" s="26">
        <v>40000</v>
      </c>
      <c r="E165" s="26">
        <f t="shared" si="7"/>
        <v>50000</v>
      </c>
      <c r="F165" s="25" t="s">
        <v>19</v>
      </c>
      <c r="G165" s="25" t="s">
        <v>20</v>
      </c>
      <c r="H165" s="25" t="s">
        <v>21</v>
      </c>
      <c r="I165" s="25" t="s">
        <v>22</v>
      </c>
      <c r="J165" s="25" t="s">
        <v>23</v>
      </c>
      <c r="K165" s="27" t="s">
        <v>404</v>
      </c>
    </row>
    <row r="166" spans="1:11" s="22" customFormat="1" ht="30" customHeight="1" x14ac:dyDescent="0.2">
      <c r="A166" s="23" t="s">
        <v>430</v>
      </c>
      <c r="B166" s="24" t="s">
        <v>431</v>
      </c>
      <c r="C166" s="25" t="s">
        <v>432</v>
      </c>
      <c r="D166" s="26">
        <v>24000</v>
      </c>
      <c r="E166" s="26">
        <f t="shared" si="7"/>
        <v>30000</v>
      </c>
      <c r="F166" s="25" t="s">
        <v>19</v>
      </c>
      <c r="G166" s="25" t="s">
        <v>20</v>
      </c>
      <c r="H166" s="25" t="s">
        <v>21</v>
      </c>
      <c r="I166" s="25" t="s">
        <v>22</v>
      </c>
      <c r="J166" s="25" t="s">
        <v>224</v>
      </c>
      <c r="K166" s="27" t="s">
        <v>433</v>
      </c>
    </row>
    <row r="167" spans="1:11" s="22" customFormat="1" ht="30" customHeight="1" x14ac:dyDescent="0.2">
      <c r="A167" s="23" t="s">
        <v>434</v>
      </c>
      <c r="B167" s="24" t="s">
        <v>435</v>
      </c>
      <c r="C167" s="25" t="s">
        <v>436</v>
      </c>
      <c r="D167" s="26">
        <v>34000</v>
      </c>
      <c r="E167" s="26">
        <f t="shared" si="7"/>
        <v>42500</v>
      </c>
      <c r="F167" s="25" t="s">
        <v>19</v>
      </c>
      <c r="G167" s="25" t="s">
        <v>20</v>
      </c>
      <c r="H167" s="25" t="s">
        <v>21</v>
      </c>
      <c r="I167" s="25" t="s">
        <v>22</v>
      </c>
      <c r="J167" s="25" t="s">
        <v>385</v>
      </c>
      <c r="K167" s="27" t="s">
        <v>437</v>
      </c>
    </row>
    <row r="168" spans="1:11" s="22" customFormat="1" ht="30" customHeight="1" x14ac:dyDescent="0.2">
      <c r="A168" s="23" t="s">
        <v>438</v>
      </c>
      <c r="B168" s="28" t="s">
        <v>439</v>
      </c>
      <c r="C168" s="25" t="s">
        <v>440</v>
      </c>
      <c r="D168" s="26">
        <v>88000</v>
      </c>
      <c r="E168" s="26">
        <f t="shared" si="7"/>
        <v>110000</v>
      </c>
      <c r="F168" s="25" t="s">
        <v>19</v>
      </c>
      <c r="G168" s="25" t="s">
        <v>20</v>
      </c>
      <c r="H168" s="25" t="s">
        <v>21</v>
      </c>
      <c r="I168" s="25" t="s">
        <v>22</v>
      </c>
      <c r="J168" s="25" t="s">
        <v>23</v>
      </c>
      <c r="K168" s="27" t="s">
        <v>441</v>
      </c>
    </row>
    <row r="169" spans="1:11" s="22" customFormat="1" ht="21" customHeight="1" x14ac:dyDescent="0.2">
      <c r="A169" s="57" t="s">
        <v>442</v>
      </c>
      <c r="B169" s="58"/>
      <c r="C169" s="38"/>
      <c r="D169" s="39">
        <f>SUM(D155:D168)</f>
        <v>829420</v>
      </c>
      <c r="E169" s="39">
        <f>SUM(E155:E168)</f>
        <v>1036775</v>
      </c>
      <c r="F169" s="38"/>
      <c r="G169" s="38"/>
      <c r="H169" s="38"/>
      <c r="I169" s="38"/>
      <c r="J169" s="40"/>
      <c r="K169" s="41"/>
    </row>
    <row r="170" spans="1:11" s="22" customFormat="1" ht="15" customHeight="1" x14ac:dyDescent="0.2">
      <c r="A170" s="29"/>
      <c r="B170" s="28"/>
      <c r="C170" s="25"/>
      <c r="D170" s="26"/>
      <c r="E170" s="26"/>
      <c r="F170" s="25"/>
      <c r="G170" s="25"/>
      <c r="H170" s="25"/>
      <c r="I170" s="25"/>
      <c r="J170" s="25"/>
      <c r="K170" s="27"/>
    </row>
    <row r="171" spans="1:11" s="22" customFormat="1" ht="21" customHeight="1" x14ac:dyDescent="0.2">
      <c r="A171" s="57" t="s">
        <v>443</v>
      </c>
      <c r="B171" s="58"/>
      <c r="C171" s="38"/>
      <c r="D171" s="39"/>
      <c r="E171" s="39"/>
      <c r="F171" s="38"/>
      <c r="G171" s="38"/>
      <c r="H171" s="38"/>
      <c r="I171" s="38"/>
      <c r="J171" s="40"/>
      <c r="K171" s="41"/>
    </row>
    <row r="172" spans="1:11" s="22" customFormat="1" ht="45" customHeight="1" x14ac:dyDescent="0.2">
      <c r="A172" s="23" t="s">
        <v>444</v>
      </c>
      <c r="B172" s="28" t="s">
        <v>445</v>
      </c>
      <c r="C172" s="25" t="s">
        <v>446</v>
      </c>
      <c r="D172" s="26">
        <v>40000</v>
      </c>
      <c r="E172" s="26">
        <f t="shared" ref="E172:E179" si="8">D172*1.25</f>
        <v>50000</v>
      </c>
      <c r="F172" s="25" t="s">
        <v>19</v>
      </c>
      <c r="G172" s="25" t="s">
        <v>20</v>
      </c>
      <c r="H172" s="25" t="s">
        <v>21</v>
      </c>
      <c r="I172" s="25" t="s">
        <v>22</v>
      </c>
      <c r="J172" s="25" t="s">
        <v>23</v>
      </c>
      <c r="K172" s="27" t="s">
        <v>68</v>
      </c>
    </row>
    <row r="173" spans="1:11" s="22" customFormat="1" ht="30" customHeight="1" x14ac:dyDescent="0.2">
      <c r="A173" s="23" t="s">
        <v>447</v>
      </c>
      <c r="B173" s="28" t="s">
        <v>448</v>
      </c>
      <c r="C173" s="25" t="s">
        <v>449</v>
      </c>
      <c r="D173" s="26">
        <v>20000</v>
      </c>
      <c r="E173" s="26">
        <f t="shared" si="8"/>
        <v>25000</v>
      </c>
      <c r="F173" s="25" t="s">
        <v>19</v>
      </c>
      <c r="G173" s="25" t="s">
        <v>20</v>
      </c>
      <c r="H173" s="25" t="s">
        <v>21</v>
      </c>
      <c r="I173" s="25" t="s">
        <v>22</v>
      </c>
      <c r="J173" s="25" t="s">
        <v>23</v>
      </c>
      <c r="K173" s="27" t="s">
        <v>68</v>
      </c>
    </row>
    <row r="174" spans="1:11" s="22" customFormat="1" ht="33.75" customHeight="1" x14ac:dyDescent="0.2">
      <c r="A174" s="23" t="s">
        <v>450</v>
      </c>
      <c r="B174" s="28" t="s">
        <v>451</v>
      </c>
      <c r="C174" s="25" t="s">
        <v>449</v>
      </c>
      <c r="D174" s="26">
        <v>64000</v>
      </c>
      <c r="E174" s="26">
        <f t="shared" si="8"/>
        <v>80000</v>
      </c>
      <c r="F174" s="25" t="s">
        <v>19</v>
      </c>
      <c r="G174" s="25" t="s">
        <v>20</v>
      </c>
      <c r="H174" s="25" t="s">
        <v>21</v>
      </c>
      <c r="I174" s="25" t="s">
        <v>22</v>
      </c>
      <c r="J174" s="25" t="s">
        <v>23</v>
      </c>
      <c r="K174" s="27" t="s">
        <v>68</v>
      </c>
    </row>
    <row r="175" spans="1:11" s="22" customFormat="1" ht="30" customHeight="1" x14ac:dyDescent="0.2">
      <c r="A175" s="23" t="s">
        <v>452</v>
      </c>
      <c r="B175" s="28" t="s">
        <v>453</v>
      </c>
      <c r="C175" s="25" t="s">
        <v>449</v>
      </c>
      <c r="D175" s="26">
        <v>60000</v>
      </c>
      <c r="E175" s="26">
        <f t="shared" si="8"/>
        <v>75000</v>
      </c>
      <c r="F175" s="25" t="s">
        <v>19</v>
      </c>
      <c r="G175" s="25" t="s">
        <v>20</v>
      </c>
      <c r="H175" s="25" t="s">
        <v>21</v>
      </c>
      <c r="I175" s="25" t="s">
        <v>22</v>
      </c>
      <c r="J175" s="25" t="s">
        <v>23</v>
      </c>
      <c r="K175" s="27" t="s">
        <v>68</v>
      </c>
    </row>
    <row r="176" spans="1:11" s="22" customFormat="1" ht="30" customHeight="1" x14ac:dyDescent="0.2">
      <c r="A176" s="23" t="s">
        <v>454</v>
      </c>
      <c r="B176" s="28" t="s">
        <v>455</v>
      </c>
      <c r="C176" s="25" t="s">
        <v>449</v>
      </c>
      <c r="D176" s="26">
        <v>1208000</v>
      </c>
      <c r="E176" s="26">
        <f t="shared" si="8"/>
        <v>1510000</v>
      </c>
      <c r="F176" s="25" t="s">
        <v>138</v>
      </c>
      <c r="G176" s="25" t="s">
        <v>20</v>
      </c>
      <c r="H176" s="25" t="s">
        <v>21</v>
      </c>
      <c r="I176" s="25" t="s">
        <v>22</v>
      </c>
      <c r="J176" s="25" t="s">
        <v>23</v>
      </c>
      <c r="K176" s="27" t="s">
        <v>456</v>
      </c>
    </row>
    <row r="177" spans="1:12" s="22" customFormat="1" ht="30" customHeight="1" x14ac:dyDescent="0.2">
      <c r="A177" s="23" t="s">
        <v>457</v>
      </c>
      <c r="B177" s="28" t="s">
        <v>458</v>
      </c>
      <c r="C177" s="25" t="s">
        <v>446</v>
      </c>
      <c r="D177" s="26">
        <v>104000</v>
      </c>
      <c r="E177" s="26">
        <f t="shared" si="8"/>
        <v>130000</v>
      </c>
      <c r="F177" s="25" t="s">
        <v>19</v>
      </c>
      <c r="G177" s="25" t="s">
        <v>20</v>
      </c>
      <c r="H177" s="25" t="s">
        <v>21</v>
      </c>
      <c r="I177" s="25" t="s">
        <v>22</v>
      </c>
      <c r="J177" s="25" t="s">
        <v>23</v>
      </c>
      <c r="K177" s="27" t="s">
        <v>68</v>
      </c>
    </row>
    <row r="178" spans="1:12" s="22" customFormat="1" ht="30" customHeight="1" x14ac:dyDescent="0.2">
      <c r="A178" s="23" t="s">
        <v>459</v>
      </c>
      <c r="B178" s="28" t="s">
        <v>460</v>
      </c>
      <c r="C178" s="25" t="s">
        <v>449</v>
      </c>
      <c r="D178" s="26">
        <v>100000</v>
      </c>
      <c r="E178" s="26">
        <f t="shared" si="8"/>
        <v>125000</v>
      </c>
      <c r="F178" s="25" t="s">
        <v>19</v>
      </c>
      <c r="G178" s="25" t="s">
        <v>20</v>
      </c>
      <c r="H178" s="25" t="s">
        <v>21</v>
      </c>
      <c r="I178" s="25" t="s">
        <v>22</v>
      </c>
      <c r="J178" s="25" t="s">
        <v>23</v>
      </c>
      <c r="K178" s="27" t="s">
        <v>68</v>
      </c>
    </row>
    <row r="179" spans="1:12" s="22" customFormat="1" ht="45" customHeight="1" x14ac:dyDescent="0.2">
      <c r="A179" s="23" t="s">
        <v>461</v>
      </c>
      <c r="B179" s="28" t="s">
        <v>462</v>
      </c>
      <c r="C179" s="25" t="s">
        <v>463</v>
      </c>
      <c r="D179" s="26">
        <v>2720000</v>
      </c>
      <c r="E179" s="26">
        <f t="shared" si="8"/>
        <v>3400000</v>
      </c>
      <c r="F179" s="25" t="s">
        <v>301</v>
      </c>
      <c r="G179" s="25" t="s">
        <v>20</v>
      </c>
      <c r="H179" s="25" t="s">
        <v>21</v>
      </c>
      <c r="I179" s="25" t="s">
        <v>22</v>
      </c>
      <c r="J179" s="25" t="s">
        <v>23</v>
      </c>
      <c r="K179" s="27" t="s">
        <v>464</v>
      </c>
    </row>
    <row r="180" spans="1:12" s="22" customFormat="1" ht="30" customHeight="1" x14ac:dyDescent="0.2">
      <c r="A180" s="23" t="s">
        <v>465</v>
      </c>
      <c r="B180" s="24" t="s">
        <v>466</v>
      </c>
      <c r="C180" s="25" t="s">
        <v>467</v>
      </c>
      <c r="D180" s="26">
        <v>140000</v>
      </c>
      <c r="E180" s="26">
        <v>140000</v>
      </c>
      <c r="F180" s="25" t="s">
        <v>19</v>
      </c>
      <c r="G180" s="25" t="s">
        <v>20</v>
      </c>
      <c r="H180" s="25" t="s">
        <v>21</v>
      </c>
      <c r="I180" s="25" t="s">
        <v>22</v>
      </c>
      <c r="J180" s="25" t="s">
        <v>23</v>
      </c>
      <c r="K180" s="27" t="s">
        <v>441</v>
      </c>
    </row>
    <row r="181" spans="1:12" s="22" customFormat="1" ht="45" customHeight="1" x14ac:dyDescent="0.2">
      <c r="A181" s="23" t="s">
        <v>468</v>
      </c>
      <c r="B181" s="28" t="s">
        <v>469</v>
      </c>
      <c r="C181" s="25" t="s">
        <v>470</v>
      </c>
      <c r="D181" s="26">
        <v>114700</v>
      </c>
      <c r="E181" s="26">
        <v>143375</v>
      </c>
      <c r="F181" s="25" t="s">
        <v>19</v>
      </c>
      <c r="G181" s="25" t="s">
        <v>20</v>
      </c>
      <c r="H181" s="25" t="s">
        <v>21</v>
      </c>
      <c r="I181" s="25" t="s">
        <v>22</v>
      </c>
      <c r="J181" s="25" t="s">
        <v>23</v>
      </c>
      <c r="K181" s="27" t="s">
        <v>471</v>
      </c>
      <c r="L181" s="59"/>
    </row>
    <row r="182" spans="1:12" s="22" customFormat="1" ht="30" customHeight="1" x14ac:dyDescent="0.2">
      <c r="A182" s="23" t="s">
        <v>472</v>
      </c>
      <c r="B182" s="24" t="s">
        <v>473</v>
      </c>
      <c r="C182" s="25" t="s">
        <v>474</v>
      </c>
      <c r="D182" s="26">
        <v>33600</v>
      </c>
      <c r="E182" s="26">
        <v>42000</v>
      </c>
      <c r="F182" s="25" t="s">
        <v>19</v>
      </c>
      <c r="G182" s="25" t="s">
        <v>20</v>
      </c>
      <c r="H182" s="25" t="s">
        <v>21</v>
      </c>
      <c r="I182" s="25" t="s">
        <v>22</v>
      </c>
      <c r="J182" s="25" t="s">
        <v>23</v>
      </c>
      <c r="K182" s="27" t="s">
        <v>475</v>
      </c>
      <c r="L182" s="59"/>
    </row>
    <row r="183" spans="1:12" s="22" customFormat="1" ht="21" customHeight="1" x14ac:dyDescent="0.2">
      <c r="A183" s="60" t="s">
        <v>476</v>
      </c>
      <c r="B183" s="61"/>
      <c r="C183" s="62"/>
      <c r="D183" s="63">
        <f>SUM(D172:D182)</f>
        <v>4604300</v>
      </c>
      <c r="E183" s="63">
        <f>SUM(E172:E182)</f>
        <v>5720375</v>
      </c>
      <c r="F183" s="62"/>
      <c r="G183" s="62"/>
      <c r="H183" s="62"/>
      <c r="I183" s="62"/>
      <c r="J183" s="64"/>
      <c r="K183" s="65"/>
    </row>
    <row r="184" spans="1:12" s="22" customFormat="1" ht="15.75" customHeight="1" x14ac:dyDescent="0.2">
      <c r="A184" s="66"/>
      <c r="B184" s="28"/>
      <c r="C184" s="25"/>
      <c r="D184" s="26"/>
      <c r="E184" s="26"/>
      <c r="F184" s="25"/>
      <c r="G184" s="25"/>
      <c r="H184" s="25"/>
      <c r="I184" s="25"/>
      <c r="J184" s="25"/>
      <c r="K184" s="27"/>
    </row>
    <row r="185" spans="1:12" s="22" customFormat="1" ht="21" customHeight="1" x14ac:dyDescent="0.2">
      <c r="A185" s="57" t="s">
        <v>477</v>
      </c>
      <c r="B185" s="58"/>
      <c r="C185" s="38"/>
      <c r="D185" s="39"/>
      <c r="E185" s="39"/>
      <c r="F185" s="38"/>
      <c r="G185" s="38"/>
      <c r="H185" s="38"/>
      <c r="I185" s="38"/>
      <c r="J185" s="40"/>
      <c r="K185" s="41"/>
    </row>
    <row r="186" spans="1:12" s="22" customFormat="1" ht="45" customHeight="1" x14ac:dyDescent="0.2">
      <c r="A186" s="23" t="s">
        <v>478</v>
      </c>
      <c r="B186" s="28" t="s">
        <v>479</v>
      </c>
      <c r="C186" s="25" t="s">
        <v>480</v>
      </c>
      <c r="D186" s="26">
        <v>56000</v>
      </c>
      <c r="E186" s="26">
        <f>D186*1.25</f>
        <v>70000</v>
      </c>
      <c r="F186" s="25" t="s">
        <v>19</v>
      </c>
      <c r="G186" s="25" t="s">
        <v>20</v>
      </c>
      <c r="H186" s="25" t="s">
        <v>21</v>
      </c>
      <c r="I186" s="25" t="s">
        <v>22</v>
      </c>
      <c r="J186" s="25" t="s">
        <v>31</v>
      </c>
      <c r="K186" s="27" t="s">
        <v>481</v>
      </c>
    </row>
    <row r="187" spans="1:12" s="22" customFormat="1" ht="45" customHeight="1" x14ac:dyDescent="0.2">
      <c r="A187" s="23" t="s">
        <v>482</v>
      </c>
      <c r="B187" s="28" t="s">
        <v>483</v>
      </c>
      <c r="C187" s="25" t="s">
        <v>484</v>
      </c>
      <c r="D187" s="26">
        <v>48000</v>
      </c>
      <c r="E187" s="26">
        <f>D187*1.25</f>
        <v>60000</v>
      </c>
      <c r="F187" s="25" t="s">
        <v>19</v>
      </c>
      <c r="G187" s="25" t="s">
        <v>20</v>
      </c>
      <c r="H187" s="25" t="s">
        <v>21</v>
      </c>
      <c r="I187" s="25" t="s">
        <v>22</v>
      </c>
      <c r="J187" s="25" t="s">
        <v>84</v>
      </c>
      <c r="K187" s="27" t="s">
        <v>485</v>
      </c>
    </row>
    <row r="188" spans="1:12" s="22" customFormat="1" ht="45" customHeight="1" x14ac:dyDescent="0.2">
      <c r="A188" s="23" t="s">
        <v>486</v>
      </c>
      <c r="B188" s="28" t="s">
        <v>487</v>
      </c>
      <c r="C188" s="25" t="s">
        <v>309</v>
      </c>
      <c r="D188" s="26">
        <v>110000</v>
      </c>
      <c r="E188" s="26">
        <v>137500</v>
      </c>
      <c r="F188" s="25" t="s">
        <v>19</v>
      </c>
      <c r="G188" s="25" t="s">
        <v>20</v>
      </c>
      <c r="H188" s="25" t="s">
        <v>21</v>
      </c>
      <c r="I188" s="25" t="s">
        <v>22</v>
      </c>
      <c r="J188" s="25" t="s">
        <v>105</v>
      </c>
      <c r="K188" s="27" t="s">
        <v>488</v>
      </c>
    </row>
    <row r="189" spans="1:12" s="22" customFormat="1" ht="45" customHeight="1" x14ac:dyDescent="0.2">
      <c r="A189" s="23" t="s">
        <v>489</v>
      </c>
      <c r="B189" s="28" t="s">
        <v>490</v>
      </c>
      <c r="C189" s="25" t="s">
        <v>491</v>
      </c>
      <c r="D189" s="26">
        <v>96000</v>
      </c>
      <c r="E189" s="26">
        <f t="shared" ref="E189:E205" si="9">D189*1.25</f>
        <v>120000</v>
      </c>
      <c r="F189" s="25" t="s">
        <v>19</v>
      </c>
      <c r="G189" s="25" t="s">
        <v>20</v>
      </c>
      <c r="H189" s="25" t="s">
        <v>21</v>
      </c>
      <c r="I189" s="25" t="s">
        <v>22</v>
      </c>
      <c r="J189" s="25" t="s">
        <v>84</v>
      </c>
      <c r="K189" s="27" t="s">
        <v>492</v>
      </c>
    </row>
    <row r="190" spans="1:12" s="22" customFormat="1" ht="45" customHeight="1" x14ac:dyDescent="0.2">
      <c r="A190" s="23" t="s">
        <v>493</v>
      </c>
      <c r="B190" s="28" t="s">
        <v>494</v>
      </c>
      <c r="C190" s="25" t="s">
        <v>495</v>
      </c>
      <c r="D190" s="26">
        <v>280000</v>
      </c>
      <c r="E190" s="26">
        <f t="shared" si="9"/>
        <v>350000</v>
      </c>
      <c r="F190" s="25" t="s">
        <v>19</v>
      </c>
      <c r="G190" s="25" t="s">
        <v>20</v>
      </c>
      <c r="H190" s="25" t="s">
        <v>21</v>
      </c>
      <c r="I190" s="25" t="s">
        <v>22</v>
      </c>
      <c r="J190" s="25" t="s">
        <v>23</v>
      </c>
      <c r="K190" s="27" t="s">
        <v>496</v>
      </c>
    </row>
    <row r="191" spans="1:12" s="22" customFormat="1" ht="45" customHeight="1" x14ac:dyDescent="0.2">
      <c r="A191" s="23" t="s">
        <v>497</v>
      </c>
      <c r="B191" s="28" t="s">
        <v>498</v>
      </c>
      <c r="C191" s="25" t="s">
        <v>499</v>
      </c>
      <c r="D191" s="26">
        <v>180000</v>
      </c>
      <c r="E191" s="26">
        <f t="shared" si="9"/>
        <v>225000</v>
      </c>
      <c r="F191" s="25" t="s">
        <v>19</v>
      </c>
      <c r="G191" s="25" t="s">
        <v>20</v>
      </c>
      <c r="H191" s="25" t="s">
        <v>21</v>
      </c>
      <c r="I191" s="25" t="s">
        <v>22</v>
      </c>
      <c r="J191" s="25" t="s">
        <v>23</v>
      </c>
      <c r="K191" s="27" t="s">
        <v>500</v>
      </c>
    </row>
    <row r="192" spans="1:12" s="22" customFormat="1" ht="30" customHeight="1" x14ac:dyDescent="0.2">
      <c r="A192" s="23" t="s">
        <v>501</v>
      </c>
      <c r="B192" s="28" t="s">
        <v>502</v>
      </c>
      <c r="C192" s="25" t="s">
        <v>309</v>
      </c>
      <c r="D192" s="26">
        <v>64000</v>
      </c>
      <c r="E192" s="26">
        <f t="shared" si="9"/>
        <v>80000</v>
      </c>
      <c r="F192" s="25" t="s">
        <v>19</v>
      </c>
      <c r="G192" s="25" t="s">
        <v>20</v>
      </c>
      <c r="H192" s="25" t="s">
        <v>21</v>
      </c>
      <c r="I192" s="25" t="s">
        <v>22</v>
      </c>
      <c r="J192" s="25" t="s">
        <v>23</v>
      </c>
      <c r="K192" s="27" t="s">
        <v>496</v>
      </c>
    </row>
    <row r="193" spans="1:11" s="22" customFormat="1" ht="45" customHeight="1" x14ac:dyDescent="0.2">
      <c r="A193" s="23" t="s">
        <v>503</v>
      </c>
      <c r="B193" s="28" t="s">
        <v>504</v>
      </c>
      <c r="C193" s="25" t="s">
        <v>505</v>
      </c>
      <c r="D193" s="26">
        <v>104000</v>
      </c>
      <c r="E193" s="26">
        <f t="shared" si="9"/>
        <v>130000</v>
      </c>
      <c r="F193" s="25" t="s">
        <v>19</v>
      </c>
      <c r="G193" s="25" t="s">
        <v>20</v>
      </c>
      <c r="H193" s="25" t="s">
        <v>21</v>
      </c>
      <c r="I193" s="25" t="s">
        <v>22</v>
      </c>
      <c r="J193" s="25" t="s">
        <v>105</v>
      </c>
      <c r="K193" s="27" t="s">
        <v>506</v>
      </c>
    </row>
    <row r="194" spans="1:11" s="22" customFormat="1" ht="30" customHeight="1" x14ac:dyDescent="0.2">
      <c r="A194" s="23" t="s">
        <v>507</v>
      </c>
      <c r="B194" s="28" t="s">
        <v>508</v>
      </c>
      <c r="C194" s="25" t="s">
        <v>509</v>
      </c>
      <c r="D194" s="26">
        <v>144000</v>
      </c>
      <c r="E194" s="26">
        <f t="shared" si="9"/>
        <v>180000</v>
      </c>
      <c r="F194" s="25" t="s">
        <v>19</v>
      </c>
      <c r="G194" s="25" t="s">
        <v>20</v>
      </c>
      <c r="H194" s="25" t="s">
        <v>21</v>
      </c>
      <c r="I194" s="25" t="s">
        <v>22</v>
      </c>
      <c r="J194" s="25" t="s">
        <v>105</v>
      </c>
      <c r="K194" s="27" t="s">
        <v>506</v>
      </c>
    </row>
    <row r="195" spans="1:11" s="22" customFormat="1" ht="60" customHeight="1" x14ac:dyDescent="0.2">
      <c r="A195" s="23" t="s">
        <v>510</v>
      </c>
      <c r="B195" s="28" t="s">
        <v>511</v>
      </c>
      <c r="C195" s="25" t="s">
        <v>63</v>
      </c>
      <c r="D195" s="26">
        <v>25600</v>
      </c>
      <c r="E195" s="26">
        <f t="shared" si="9"/>
        <v>32000</v>
      </c>
      <c r="F195" s="25" t="s">
        <v>19</v>
      </c>
      <c r="G195" s="25" t="s">
        <v>20</v>
      </c>
      <c r="H195" s="25" t="s">
        <v>21</v>
      </c>
      <c r="I195" s="25" t="s">
        <v>22</v>
      </c>
      <c r="J195" s="25" t="s">
        <v>23</v>
      </c>
      <c r="K195" s="27" t="s">
        <v>512</v>
      </c>
    </row>
    <row r="196" spans="1:11" s="22" customFormat="1" ht="30" customHeight="1" x14ac:dyDescent="0.2">
      <c r="A196" s="23" t="s">
        <v>513</v>
      </c>
      <c r="B196" s="28" t="s">
        <v>514</v>
      </c>
      <c r="C196" s="25" t="s">
        <v>515</v>
      </c>
      <c r="D196" s="26">
        <v>76000</v>
      </c>
      <c r="E196" s="26">
        <f t="shared" si="9"/>
        <v>95000</v>
      </c>
      <c r="F196" s="25" t="s">
        <v>19</v>
      </c>
      <c r="G196" s="25" t="s">
        <v>20</v>
      </c>
      <c r="H196" s="25" t="s">
        <v>21</v>
      </c>
      <c r="I196" s="25" t="s">
        <v>22</v>
      </c>
      <c r="J196" s="25" t="s">
        <v>31</v>
      </c>
      <c r="K196" s="27" t="s">
        <v>516</v>
      </c>
    </row>
    <row r="197" spans="1:11" s="22" customFormat="1" ht="30" customHeight="1" x14ac:dyDescent="0.2">
      <c r="A197" s="23" t="s">
        <v>517</v>
      </c>
      <c r="B197" s="28" t="s">
        <v>518</v>
      </c>
      <c r="C197" s="25" t="s">
        <v>305</v>
      </c>
      <c r="D197" s="26">
        <v>32000</v>
      </c>
      <c r="E197" s="26">
        <f t="shared" si="9"/>
        <v>40000</v>
      </c>
      <c r="F197" s="25" t="s">
        <v>19</v>
      </c>
      <c r="G197" s="25" t="s">
        <v>20</v>
      </c>
      <c r="H197" s="25" t="s">
        <v>21</v>
      </c>
      <c r="I197" s="25" t="s">
        <v>22</v>
      </c>
      <c r="J197" s="25" t="s">
        <v>31</v>
      </c>
      <c r="K197" s="27" t="s">
        <v>519</v>
      </c>
    </row>
    <row r="198" spans="1:11" s="22" customFormat="1" ht="45" customHeight="1" x14ac:dyDescent="0.2">
      <c r="A198" s="23" t="s">
        <v>520</v>
      </c>
      <c r="B198" s="28" t="s">
        <v>521</v>
      </c>
      <c r="C198" s="25" t="s">
        <v>480</v>
      </c>
      <c r="D198" s="26">
        <v>40000</v>
      </c>
      <c r="E198" s="26">
        <f t="shared" si="9"/>
        <v>50000</v>
      </c>
      <c r="F198" s="25" t="s">
        <v>19</v>
      </c>
      <c r="G198" s="25" t="s">
        <v>20</v>
      </c>
      <c r="H198" s="25" t="s">
        <v>21</v>
      </c>
      <c r="I198" s="25" t="s">
        <v>22</v>
      </c>
      <c r="J198" s="25" t="s">
        <v>105</v>
      </c>
      <c r="K198" s="27" t="s">
        <v>522</v>
      </c>
    </row>
    <row r="199" spans="1:11" s="22" customFormat="1" ht="60" customHeight="1" x14ac:dyDescent="0.2">
      <c r="A199" s="23" t="s">
        <v>523</v>
      </c>
      <c r="B199" s="28" t="s">
        <v>524</v>
      </c>
      <c r="C199" s="25" t="s">
        <v>525</v>
      </c>
      <c r="D199" s="26">
        <v>97200</v>
      </c>
      <c r="E199" s="26">
        <f t="shared" si="9"/>
        <v>121500</v>
      </c>
      <c r="F199" s="25" t="s">
        <v>19</v>
      </c>
      <c r="G199" s="25" t="s">
        <v>20</v>
      </c>
      <c r="H199" s="25" t="s">
        <v>21</v>
      </c>
      <c r="I199" s="25" t="s">
        <v>22</v>
      </c>
      <c r="J199" s="25" t="s">
        <v>224</v>
      </c>
      <c r="K199" s="27" t="s">
        <v>144</v>
      </c>
    </row>
    <row r="200" spans="1:11" s="22" customFormat="1" ht="30" customHeight="1" x14ac:dyDescent="0.2">
      <c r="A200" s="23" t="s">
        <v>526</v>
      </c>
      <c r="B200" s="28" t="s">
        <v>527</v>
      </c>
      <c r="C200" s="25" t="s">
        <v>528</v>
      </c>
      <c r="D200" s="26">
        <v>192000</v>
      </c>
      <c r="E200" s="26">
        <f t="shared" si="9"/>
        <v>240000</v>
      </c>
      <c r="F200" s="25" t="s">
        <v>19</v>
      </c>
      <c r="G200" s="25" t="s">
        <v>20</v>
      </c>
      <c r="H200" s="25" t="s">
        <v>21</v>
      </c>
      <c r="I200" s="25" t="s">
        <v>22</v>
      </c>
      <c r="J200" s="25" t="s">
        <v>84</v>
      </c>
      <c r="K200" s="27" t="s">
        <v>529</v>
      </c>
    </row>
    <row r="201" spans="1:11" s="22" customFormat="1" ht="45" customHeight="1" x14ac:dyDescent="0.2">
      <c r="A201" s="23" t="s">
        <v>530</v>
      </c>
      <c r="B201" s="28" t="s">
        <v>531</v>
      </c>
      <c r="C201" s="25" t="s">
        <v>525</v>
      </c>
      <c r="D201" s="26">
        <v>80000</v>
      </c>
      <c r="E201" s="26">
        <f t="shared" si="9"/>
        <v>100000</v>
      </c>
      <c r="F201" s="25" t="s">
        <v>19</v>
      </c>
      <c r="G201" s="25" t="s">
        <v>20</v>
      </c>
      <c r="H201" s="25" t="s">
        <v>21</v>
      </c>
      <c r="I201" s="25" t="s">
        <v>22</v>
      </c>
      <c r="J201" s="25" t="s">
        <v>224</v>
      </c>
      <c r="K201" s="27" t="s">
        <v>144</v>
      </c>
    </row>
    <row r="202" spans="1:11" s="22" customFormat="1" ht="60" customHeight="1" x14ac:dyDescent="0.2">
      <c r="A202" s="23" t="s">
        <v>532</v>
      </c>
      <c r="B202" s="28" t="s">
        <v>533</v>
      </c>
      <c r="C202" s="25" t="s">
        <v>534</v>
      </c>
      <c r="D202" s="26">
        <v>64000</v>
      </c>
      <c r="E202" s="26">
        <f t="shared" si="9"/>
        <v>80000</v>
      </c>
      <c r="F202" s="25" t="s">
        <v>19</v>
      </c>
      <c r="G202" s="25" t="s">
        <v>20</v>
      </c>
      <c r="H202" s="25" t="s">
        <v>21</v>
      </c>
      <c r="I202" s="25" t="s">
        <v>22</v>
      </c>
      <c r="J202" s="25" t="s">
        <v>224</v>
      </c>
      <c r="K202" s="27" t="s">
        <v>144</v>
      </c>
    </row>
    <row r="203" spans="1:11" s="22" customFormat="1" ht="60" customHeight="1" x14ac:dyDescent="0.2">
      <c r="A203" s="23" t="s">
        <v>535</v>
      </c>
      <c r="B203" s="28" t="s">
        <v>536</v>
      </c>
      <c r="C203" s="25" t="s">
        <v>95</v>
      </c>
      <c r="D203" s="26">
        <v>24000</v>
      </c>
      <c r="E203" s="26">
        <f t="shared" si="9"/>
        <v>30000</v>
      </c>
      <c r="F203" s="25" t="s">
        <v>19</v>
      </c>
      <c r="G203" s="25" t="s">
        <v>20</v>
      </c>
      <c r="H203" s="25" t="s">
        <v>21</v>
      </c>
      <c r="I203" s="25" t="s">
        <v>22</v>
      </c>
      <c r="J203" s="25" t="s">
        <v>118</v>
      </c>
      <c r="K203" s="27" t="s">
        <v>113</v>
      </c>
    </row>
    <row r="204" spans="1:11" s="22" customFormat="1" ht="60" customHeight="1" x14ac:dyDescent="0.2">
      <c r="A204" s="23" t="s">
        <v>537</v>
      </c>
      <c r="B204" s="28" t="s">
        <v>538</v>
      </c>
      <c r="C204" s="25" t="s">
        <v>63</v>
      </c>
      <c r="D204" s="26">
        <v>56000</v>
      </c>
      <c r="E204" s="26">
        <f t="shared" si="9"/>
        <v>70000</v>
      </c>
      <c r="F204" s="25" t="s">
        <v>19</v>
      </c>
      <c r="G204" s="25" t="s">
        <v>20</v>
      </c>
      <c r="H204" s="25" t="s">
        <v>21</v>
      </c>
      <c r="I204" s="25" t="s">
        <v>22</v>
      </c>
      <c r="J204" s="25" t="s">
        <v>224</v>
      </c>
      <c r="K204" s="27" t="s">
        <v>144</v>
      </c>
    </row>
    <row r="205" spans="1:11" s="22" customFormat="1" ht="45" customHeight="1" x14ac:dyDescent="0.2">
      <c r="A205" s="23" t="s">
        <v>539</v>
      </c>
      <c r="B205" s="28" t="s">
        <v>540</v>
      </c>
      <c r="C205" s="25" t="s">
        <v>541</v>
      </c>
      <c r="D205" s="26">
        <v>24000</v>
      </c>
      <c r="E205" s="26">
        <f t="shared" si="9"/>
        <v>30000</v>
      </c>
      <c r="F205" s="25" t="s">
        <v>19</v>
      </c>
      <c r="G205" s="25" t="s">
        <v>20</v>
      </c>
      <c r="H205" s="25" t="s">
        <v>21</v>
      </c>
      <c r="I205" s="25" t="s">
        <v>22</v>
      </c>
      <c r="J205" s="25" t="s">
        <v>23</v>
      </c>
      <c r="K205" s="27" t="s">
        <v>68</v>
      </c>
    </row>
    <row r="206" spans="1:11" s="22" customFormat="1" ht="21" customHeight="1" x14ac:dyDescent="0.2">
      <c r="A206" s="67" t="s">
        <v>542</v>
      </c>
      <c r="B206" s="68"/>
      <c r="C206" s="69"/>
      <c r="D206" s="70">
        <f>SUM(D186:D205)</f>
        <v>1792800</v>
      </c>
      <c r="E206" s="70">
        <f>SUM(E186:E205)</f>
        <v>2241000</v>
      </c>
      <c r="F206" s="69"/>
      <c r="G206" s="69"/>
      <c r="H206" s="69"/>
      <c r="I206" s="69"/>
      <c r="J206" s="69"/>
      <c r="K206" s="71"/>
    </row>
    <row r="207" spans="1:11" ht="21" customHeight="1" x14ac:dyDescent="0.2">
      <c r="A207" s="72" t="s">
        <v>543</v>
      </c>
      <c r="B207" s="73"/>
      <c r="C207" s="74"/>
      <c r="D207" s="75">
        <f>D36+D99+D115+D127+D132+D152+D169+D183+D206</f>
        <v>122443893.13</v>
      </c>
      <c r="E207" s="75">
        <f>E36+E99+E115+E127+E132+E152+E169+E183+E206</f>
        <v>149358436.71329999</v>
      </c>
      <c r="F207" s="74"/>
      <c r="G207" s="74"/>
      <c r="H207" s="74"/>
      <c r="I207" s="74"/>
      <c r="J207" s="74"/>
      <c r="K207" s="76"/>
    </row>
  </sheetData>
  <mergeCells count="9">
    <mergeCell ref="J39:K39"/>
    <mergeCell ref="A62:K62"/>
    <mergeCell ref="A118:K118"/>
    <mergeCell ref="A1:K1"/>
    <mergeCell ref="A3:K3"/>
    <mergeCell ref="J7:K7"/>
    <mergeCell ref="J8:K8"/>
    <mergeCell ref="A33:K33"/>
    <mergeCell ref="J38:K38"/>
  </mergeCells>
  <printOptions horizontalCentered="1" verticalCentered="1"/>
  <pageMargins left="0.35433070866141736" right="0.35433070866141736" top="0.74803149606299213" bottom="0.35433070866141736" header="0.51181102362204722" footer="0.15748031496062992"/>
  <pageSetup paperSize="9" scale="80" orientation="landscape"/>
  <headerFooter>
    <oddFooter>&amp;CStranica &amp;P</oddFooter>
  </headerFooter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 NABAVE 2021</vt:lpstr>
      <vt:lpstr>'PLAN NABAVE 2021'!Print_Area</vt:lpstr>
      <vt:lpstr>'PLAN NABAVE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2021-01-12T09:04:27Z</cp:lastPrinted>
  <dcterms:created xsi:type="dcterms:W3CDTF">2004-01-30T09:33:00Z</dcterms:created>
  <dcterms:modified xsi:type="dcterms:W3CDTF">2021-01-28T11:45:08Z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ÄŤka">
    <vt:lpwstr>3</vt:lpwstr>
  </property>
  <property fmtid="{D5CDD505-2E9C-101B-9397-08002B2CF9AE}" pid="3" name="sadrĹľaj">
    <vt:lpwstr/>
  </property>
  <property fmtid="{D5CDD505-2E9C-101B-9397-08002B2CF9AE}" pid="4" name="ContentType">
    <vt:lpwstr>Dokument</vt:lpwstr>
  </property>
</Properties>
</file>