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\Downloads\Prve_izmjene_i_dopune_Plana_nabave_za_2022._za_objavu\"/>
    </mc:Choice>
  </mc:AlternateContent>
  <xr:revisionPtr revIDLastSave="0" documentId="8_{2E3A0389-2E04-447F-9BEE-3095E82DD914}" xr6:coauthVersionLast="47" xr6:coauthVersionMax="47" xr10:uidLastSave="{00000000-0000-0000-0000-000000000000}"/>
  <bookViews>
    <workbookView xWindow="-28920" yWindow="-120" windowWidth="29040" windowHeight="15840"/>
  </bookViews>
  <sheets>
    <sheet name="1. izmjene i dopune plana 2022" sheetId="1" r:id="rId1"/>
  </sheets>
  <definedNames>
    <definedName name="_xlnm.Print_Area" localSheetId="0">'1. izmjene i dopune plana 2022'!$A$1:$K$323</definedName>
    <definedName name="_xlnm.Print_Titles" localSheetId="0">'1. izmjene i dopune plana 2022'!$4:$5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0" i="1" l="1"/>
  <c r="D120" i="1"/>
  <c r="E317" i="1"/>
  <c r="D317" i="1"/>
  <c r="D318" i="1" s="1"/>
  <c r="E187" i="1"/>
  <c r="E203" i="1" s="1"/>
  <c r="E204" i="1" s="1"/>
  <c r="D187" i="1"/>
  <c r="D203" i="1" s="1"/>
  <c r="D204" i="1" s="1"/>
  <c r="E269" i="1"/>
  <c r="D269" i="1"/>
  <c r="E289" i="1"/>
  <c r="D289" i="1"/>
  <c r="E207" i="1"/>
  <c r="E211" i="1"/>
  <c r="D207" i="1"/>
  <c r="D211" i="1" s="1"/>
  <c r="E28" i="1"/>
  <c r="D28" i="1"/>
  <c r="E236" i="1"/>
  <c r="E244" i="1" s="1"/>
  <c r="D236" i="1"/>
  <c r="D244" i="1" s="1"/>
  <c r="E216" i="1"/>
  <c r="D216" i="1"/>
  <c r="E186" i="1"/>
  <c r="D186" i="1"/>
  <c r="E177" i="1"/>
  <c r="D177" i="1"/>
  <c r="E167" i="1"/>
  <c r="D167" i="1"/>
  <c r="E161" i="1"/>
  <c r="D161" i="1"/>
  <c r="E155" i="1"/>
  <c r="D155" i="1"/>
  <c r="D173" i="1" s="1"/>
  <c r="E150" i="1"/>
  <c r="D150" i="1"/>
  <c r="E138" i="1"/>
  <c r="E173" i="1"/>
  <c r="D138" i="1"/>
  <c r="E128" i="1"/>
  <c r="D128" i="1"/>
  <c r="E124" i="1"/>
  <c r="D124" i="1"/>
  <c r="E58" i="1"/>
  <c r="E71" i="1" s="1"/>
  <c r="E129" i="1" s="1"/>
  <c r="D58" i="1"/>
  <c r="D71" i="1"/>
  <c r="D129" i="1" s="1"/>
  <c r="E21" i="1"/>
  <c r="E20" i="1" s="1"/>
  <c r="D20" i="1"/>
  <c r="E18" i="1"/>
  <c r="E17" i="1"/>
  <c r="E16" i="1"/>
  <c r="E15" i="1"/>
  <c r="E14" i="1"/>
  <c r="D14" i="1"/>
  <c r="E13" i="1"/>
  <c r="E12" i="1"/>
  <c r="E11" i="1"/>
  <c r="E10" i="1"/>
  <c r="E9" i="1" s="1"/>
  <c r="E24" i="1" s="1"/>
  <c r="E29" i="1" s="1"/>
  <c r="D9" i="1"/>
  <c r="D24" i="1"/>
  <c r="D29" i="1" s="1"/>
  <c r="E318" i="1" l="1"/>
</calcChain>
</file>

<file path=xl/sharedStrings.xml><?xml version="1.0" encoding="utf-8"?>
<sst xmlns="http://schemas.openxmlformats.org/spreadsheetml/2006/main" count="1910" uniqueCount="768">
  <si>
    <t>Odjel/
Evidencijski broj nabave</t>
  </si>
  <si>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</si>
  <si>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</si>
  <si>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</si>
  <si>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</si>
  <si>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</si>
  <si>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</si>
  <si>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</si>
  <si>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</si>
  <si>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</si>
  <si>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</si>
  <si>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</si>
  <si>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Odjel za razvoj, urbanizam, ekologiju i gospodarenje zemljištem</t>
  </si>
  <si>
    <t>Direkcija za razvoj, urbanizam i ekologiju</t>
  </si>
  <si>
    <t>01-01-01/2022</t>
  </si>
  <si>
    <t>Interaktivni multimedijalni interpretacijski uređaj - IC PGŽ</t>
  </si>
  <si>
    <t>31000000-6</t>
  </si>
  <si>
    <t>OTVORENI MV</t>
  </si>
  <si>
    <t>NE</t>
  </si>
  <si>
    <t>Ugovor</t>
  </si>
  <si>
    <t>Da</t>
  </si>
  <si>
    <t>I.</t>
  </si>
  <si>
    <t>01.03.2022 - 31.10.2022</t>
  </si>
  <si>
    <t>01-01-02/2022</t>
  </si>
  <si>
    <t>Usluge izrade multimedijalnih aplikacija (zajednička nabava Grad Rijeka i PGŽ)</t>
  </si>
  <si>
    <t>72212000-4</t>
  </si>
  <si>
    <t>DA</t>
  </si>
  <si>
    <t xml:space="preserve">Grupa I. Izrada mobilne aplikacije </t>
  </si>
  <si>
    <t xml:space="preserve">Grupa II. Izrada multimedijalne aplikacije za touchscreen uređaje </t>
  </si>
  <si>
    <t>Grupa III. Izrada web stranice projekta</t>
  </si>
  <si>
    <t>Grupa IV. Izrada kratkih dokumentarnih filmova za interpretaciju</t>
  </si>
  <si>
    <t>01-01-03/2022</t>
  </si>
  <si>
    <t>Usluge promocije i vidljivosti projekta IC PGŽ</t>
  </si>
  <si>
    <t>79341400-0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</si>
  <si>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</si>
  <si>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</si>
  <si>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</si>
  <si>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</si>
  <si>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01-01-04/2022</t>
  </si>
  <si>
    <t>Samostalne interpretacijske točke s montažom: Grupa I. Samostalne interpretacijske točke s montažom u Rijeci
(zajednička nabava koju provodi PGŽ)</t>
  </si>
  <si>
    <t>01-01-05/2022</t>
  </si>
  <si>
    <t>Stručni nadzor na uređenju IC i uređenju Zametske pećine za posjećivanje</t>
  </si>
  <si>
    <t>71247000-1</t>
  </si>
  <si>
    <t>JEDNOSTAVNA NABAVA</t>
  </si>
  <si>
    <t>Grupa I. Stručni nadzor na uređenju IC</t>
  </si>
  <si>
    <t>Grupa II. Stručni nadzor na uređenju Zametske pećine za posjećivanje</t>
  </si>
  <si>
    <t>01-01-06/2022</t>
  </si>
  <si>
    <t>Izmjene i dopune Urbanističkog plana uređenja Lukovići-Brašćine-Pulac</t>
  </si>
  <si>
    <t>71410000-5</t>
  </si>
  <si>
    <t>Ne</t>
  </si>
  <si>
    <t>IV.</t>
  </si>
  <si>
    <t>02.05.2022 - 28.02.2023</t>
  </si>
  <si>
    <t>Direkcija za razvoj, urbanizam i ekologiju:</t>
  </si>
  <si>
    <t>Odjel za razvoj, urbanizam, ekologiju i gospodarenje zemljištem:</t>
  </si>
  <si>
    <t>Odjel za komunalni sustav</t>
  </si>
  <si>
    <t>Direkcija plana, razvoja i gradnje</t>
  </si>
  <si>
    <t>02-01-01/2022</t>
  </si>
  <si>
    <t>45233120-6</t>
  </si>
  <si>
    <t>01.04.2022 - 01.10.2022</t>
  </si>
  <si>
    <t>02-01-02/2022</t>
  </si>
  <si>
    <t>71521000-6</t>
  </si>
  <si>
    <t>II.</t>
  </si>
  <si>
    <t>02-01-03/2022</t>
  </si>
  <si>
    <t>71320000-7</t>
  </si>
  <si>
    <t>01.05.2022 - 01.05.2023</t>
  </si>
  <si>
    <t>02-01-04/2022</t>
  </si>
  <si>
    <t>III.</t>
  </si>
  <si>
    <t>01.06.2022 - 31.12.2023</t>
  </si>
  <si>
    <t>02-01-05/2022</t>
  </si>
  <si>
    <t>01.05.2022 - 31.12.2022</t>
  </si>
  <si>
    <t>02-01-06/2022</t>
  </si>
  <si>
    <t>VIII.</t>
  </si>
  <si>
    <t>15.10.2022 - 15.03.2023</t>
  </si>
  <si>
    <t>02-01-07/2022</t>
  </si>
  <si>
    <t>IX.</t>
  </si>
  <si>
    <t>02-01-08/2022</t>
  </si>
  <si>
    <t>02-01-09/2022</t>
  </si>
  <si>
    <t>02-01-10/2022</t>
  </si>
  <si>
    <t>15.11.2022 - 30.11.2023</t>
  </si>
  <si>
    <t>02-01-11/2022</t>
  </si>
  <si>
    <t>X.</t>
  </si>
  <si>
    <t>15.11.2022 - 30.12.2023</t>
  </si>
  <si>
    <t>02-01-12/2022</t>
  </si>
  <si>
    <t>71355000-1</t>
  </si>
  <si>
    <t>02-01-13/2022</t>
  </si>
  <si>
    <t>01.03.2022 - 01.07.2022</t>
  </si>
  <si>
    <t>02-01-14/2022</t>
  </si>
  <si>
    <t>01.03.2022 - 01.08.2022</t>
  </si>
  <si>
    <t>02-01-15/2022</t>
  </si>
  <si>
    <t>02-01-16/2022</t>
  </si>
  <si>
    <t>V.</t>
  </si>
  <si>
    <t>01.06.2022 - 31.12.2022</t>
  </si>
  <si>
    <t>02-01-17/2022</t>
  </si>
  <si>
    <t>02-01-18/2022</t>
  </si>
  <si>
    <t>01.11.2022 - 31.03.2024</t>
  </si>
  <si>
    <t>02-01-19/2022</t>
  </si>
  <si>
    <t>02-01-20/2022</t>
  </si>
  <si>
    <t>02-01-21/2022</t>
  </si>
  <si>
    <t xml:space="preserve">Nabava komunalne opreme
</t>
  </si>
  <si>
    <t>34928480-6</t>
  </si>
  <si>
    <t>01.04.2022 - 15.06.2022</t>
  </si>
  <si>
    <t>Grupa I. Ukopani spremnici</t>
  </si>
  <si>
    <t>Grupa II. Spremnici za prikupljanje odjeće</t>
  </si>
  <si>
    <t>01.04.2022 - 15.05.2022</t>
  </si>
  <si>
    <t>02-01-22/2022</t>
  </si>
  <si>
    <t>45211360-0</t>
  </si>
  <si>
    <t>VI.</t>
  </si>
  <si>
    <t>01.07.2022 - 01.09.2022</t>
  </si>
  <si>
    <t>02-01-23/2022</t>
  </si>
  <si>
    <t>01.04.2022 - 30.11.2022</t>
  </si>
  <si>
    <t>02-01-24/2022</t>
  </si>
  <si>
    <t>30.11.2022 - 31.12.2023</t>
  </si>
  <si>
    <t>02-01-25/2022</t>
  </si>
  <si>
    <t>02-01-26/2022</t>
  </si>
  <si>
    <t>02-01-27/2022</t>
  </si>
  <si>
    <t>01.03.2022 - 01.05.2022</t>
  </si>
  <si>
    <t>Direkcija plana, razvoja i gradnje:</t>
  </si>
  <si>
    <t>Direkcija zajedničke komunalne djelatnosti</t>
  </si>
  <si>
    <t>02-04-01/2022</t>
  </si>
  <si>
    <t>Nabava zastava</t>
  </si>
  <si>
    <t>35821000-5</t>
  </si>
  <si>
    <t>01.03.2022 - 15.04.2022</t>
  </si>
  <si>
    <t>02-04-02/2022</t>
  </si>
  <si>
    <t>Održavanje i isticanje zastava</t>
  </si>
  <si>
    <t>50800000-3</t>
  </si>
  <si>
    <t>XI.</t>
  </si>
  <si>
    <t>01.01.2023 - 31.12.2023</t>
  </si>
  <si>
    <t>02-04-03/2022</t>
  </si>
  <si>
    <t xml:space="preserve">Nabava sprava za dječja igrališta </t>
  </si>
  <si>
    <t>37535200-9</t>
  </si>
  <si>
    <t>10.02.2022 - 31.03.2022</t>
  </si>
  <si>
    <t>Grupa I.  drvene sprave</t>
  </si>
  <si>
    <t>Grupa II.  metalne sprave</t>
  </si>
  <si>
    <t>02-04-04/2022</t>
  </si>
  <si>
    <t>Geodetski elaborati izvedenog stanja komunalne infrastrukture</t>
  </si>
  <si>
    <t>15.04.2022 - 31.12.2022</t>
  </si>
  <si>
    <t>02-04-05/2022</t>
  </si>
  <si>
    <t>Održavanje trgova i stubišta na području grada Rijeke</t>
  </si>
  <si>
    <t>45222000-9</t>
  </si>
  <si>
    <t>01.03.2022 - 31.12.2022</t>
  </si>
  <si>
    <t>02-04-06/2022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</si>
  <si>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</si>
  <si>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</si>
  <si>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01.02.2022 - 31.12.2022</t>
  </si>
  <si>
    <t>02-04-07/2022</t>
  </si>
  <si>
    <t>Geodetske usluge</t>
  </si>
  <si>
    <t>71250000-5</t>
  </si>
  <si>
    <t>02-04-09/2022</t>
  </si>
  <si>
    <t>Tehnička priprema za uređenje dječjeg igrališta u Ulici Škrobotovac zapadno od kućnog broja 5</t>
  </si>
  <si>
    <t>01.03.2022 - 31.08.2022</t>
  </si>
  <si>
    <t>02-04-10/2022</t>
  </si>
  <si>
    <t>Tehnička priprema za uređenje dječjeg igrališta južno od kućnog broja 6a u Ulici Martina Kontuša</t>
  </si>
  <si>
    <t>02-04-11/2022</t>
  </si>
  <si>
    <t>Uređenje i opremanje igrališta u Ulici Škurinjskih boraca istočno od kućnog broja 16</t>
  </si>
  <si>
    <t>02-04-12/2022</t>
  </si>
  <si>
    <t>Izrada, dobava i postava autobusnih čekaonica na stajalištima Štranga - pravac prigrad i Brig Tijani - pravac grad</t>
  </si>
  <si>
    <t>44212321-5</t>
  </si>
  <si>
    <t>01.03.2022 - 31.07.2022</t>
  </si>
  <si>
    <t>02-04-13/2022</t>
  </si>
  <si>
    <t>Kemijsko čišćenje grafita</t>
  </si>
  <si>
    <t>90690000-0</t>
  </si>
  <si>
    <t>01.04.2022 - 31.12.2022</t>
  </si>
  <si>
    <t>02-04-14/2022</t>
  </si>
  <si>
    <t>Radovi iluminacije i dekoracije za Božićne i novogodišnje blagdane</t>
  </si>
  <si>
    <t>45317000-2</t>
  </si>
  <si>
    <t>VII.</t>
  </si>
  <si>
    <t>15.10.2022 - 31.01.2023</t>
  </si>
  <si>
    <t>02-04-15/2022</t>
  </si>
  <si>
    <t>Privremeni priključci za potrebe održavanja raznih manifestacija (montaža, demontaža, dežurstvo)</t>
  </si>
  <si>
    <t>65320000-2</t>
  </si>
  <si>
    <t>02-04-16/2022</t>
  </si>
  <si>
    <t>Dekoriranje grada za manifestacije</t>
  </si>
  <si>
    <t>79952100-3</t>
  </si>
  <si>
    <t>02-04-17/2022</t>
  </si>
  <si>
    <t>50740000-4</t>
  </si>
  <si>
    <t>02-04-18/2022</t>
  </si>
  <si>
    <t>Zaštita hortikulture na području grada Rijeke</t>
  </si>
  <si>
    <t>77300000-3</t>
  </si>
  <si>
    <t>02-04-19/2022</t>
  </si>
  <si>
    <t>Održavanje hortikulture i uklanjanje otpada na pomorskom dobru od Pećina do Preluka</t>
  </si>
  <si>
    <t>77340000-5</t>
  </si>
  <si>
    <t>01.05.2022 - 30.11.2022</t>
  </si>
  <si>
    <t>02-04-20/2022</t>
  </si>
  <si>
    <t>Prioritetna sanacija plaža na području grada Rijeke</t>
  </si>
  <si>
    <t>45244000-9</t>
  </si>
  <si>
    <t>01.03.2022 - 31.05.2022</t>
  </si>
  <si>
    <t>02-04-21/2022</t>
  </si>
  <si>
    <t>Dohranjivanje plaža šljunkom</t>
  </si>
  <si>
    <t>01.05.2022 - 30.09.2022</t>
  </si>
  <si>
    <t>02-04-22/2022</t>
  </si>
  <si>
    <t>Održavanje objekata i uređaja na plažama (građevinsko - obrtnički radovi)</t>
  </si>
  <si>
    <t>01.04.2022 - 31.10.2022</t>
  </si>
  <si>
    <t>02-04-23/2022</t>
  </si>
  <si>
    <t>Uređenje plažnog pojasa kampa Preluk</t>
  </si>
  <si>
    <t>01.04.2022 - 31.05.2022</t>
  </si>
  <si>
    <t>02-04-24/2022</t>
  </si>
  <si>
    <t>Radovi na održavanju javne rasvjete grada Rijeke za razdoblje od četiri godine</t>
  </si>
  <si>
    <t>45316100-6</t>
  </si>
  <si>
    <t>OKVIRNI OTV MV</t>
  </si>
  <si>
    <t>Okvirni sporazum</t>
  </si>
  <si>
    <t>01.01.2023 - 31.12.2026</t>
  </si>
  <si>
    <t>02-04-25/2022</t>
  </si>
  <si>
    <t>Prilagodba zapadnog platoa plaže Ploče u Rijeci osobama s invaliditetom</t>
  </si>
  <si>
    <t>02-04-26/2022</t>
  </si>
  <si>
    <t>Postavljanje i održavanje izložbenih panoa</t>
  </si>
  <si>
    <t>02-04-27/2022</t>
  </si>
  <si>
    <t>Ispitivanje statičke stabilnosti i antikorozivne zaštite Mosta hrvatskih branitelja</t>
  </si>
  <si>
    <t>24963000-2</t>
  </si>
  <si>
    <t>02-04-28/2022</t>
  </si>
  <si>
    <t>Tehnička priprema za uređenje platoa u Ulici Plase bb</t>
  </si>
  <si>
    <t>02-04-29/2022</t>
  </si>
  <si>
    <t>Održavanje kamera na javnim površinama</t>
  </si>
  <si>
    <t>50410000-2</t>
  </si>
  <si>
    <t>02-04-30/2022</t>
  </si>
  <si>
    <t>Tehnička priprema dijela rekreativne zone s parkom za pse u Dražičkoj ulici sjeverozapano od kućnog broja 36</t>
  </si>
  <si>
    <t>Geodetske usluge za upis cesta u zemljišne knjige za 2023. godinu</t>
  </si>
  <si>
    <t>Direkcija zajedničke komunalne djelatnosti:</t>
  </si>
  <si>
    <t>Direkcija za komunalno redarstvo</t>
  </si>
  <si>
    <t>02-05-01/2022</t>
  </si>
  <si>
    <t>Uklanjanje kiosaka i drugih objekata s javnih površina u gradu Rijeci u 2023. godini</t>
  </si>
  <si>
    <t>45111300-1</t>
  </si>
  <si>
    <t>Direkcija za komunalno redarstvo:</t>
  </si>
  <si>
    <t>Direkcija za prometno redarstvo</t>
  </si>
  <si>
    <t>02-06-01/2022</t>
  </si>
  <si>
    <t>Održavanje sustava automatskog video nadzora nepropisno parkiranih vozila</t>
  </si>
  <si>
    <t xml:space="preserve">Ne </t>
  </si>
  <si>
    <t>15.01.2022 - 31.12.2022</t>
  </si>
  <si>
    <t>Direkcija za prometno redarstvo:</t>
  </si>
  <si>
    <t>Odjel za komunalni sustav:</t>
  </si>
  <si>
    <t>Odjel za poduzetništvo</t>
  </si>
  <si>
    <t>03-00-01/2022</t>
  </si>
  <si>
    <t>Projektantski nadzor projekta "Inkubator za kreativne tehnologije i IT industriju - Energana"</t>
  </si>
  <si>
    <t>71248000-8</t>
  </si>
  <si>
    <t>15.02.2022 - 15.05.2023</t>
  </si>
  <si>
    <t>03-00-02/2022</t>
  </si>
  <si>
    <t>Izrada i održavanje Internet stranice projekta "Inkubator za kreativne tehnologije i IT industriju - Energana"</t>
  </si>
  <si>
    <t>01.03.2022 - 10.07.2023</t>
  </si>
  <si>
    <t>03-00-03/2022</t>
  </si>
  <si>
    <t>Izrada detaljnog plana upravljanja za potrebe projekta "Inkubator za kreativne tehnologije i IT industriju - Energana"</t>
  </si>
  <si>
    <t>79420000-4</t>
  </si>
  <si>
    <t>20.09.2022 - 20.12.2022</t>
  </si>
  <si>
    <t>03-00-04/2022</t>
  </si>
  <si>
    <t>Nabava konzultantskih usluga za upravljanje projektom i uspostavu programa edukacije za potrebe projekta "Inkubator kreativnih tehnologija i IT industrija - Energana"</t>
  </si>
  <si>
    <t>85312320-8</t>
  </si>
  <si>
    <t>01.04.2022 - 10.07.2023</t>
  </si>
  <si>
    <t>03-00-05/2022</t>
  </si>
  <si>
    <t xml:space="preserve">Usluge pripreme i provedbe aktivnosti vidljivosti i promocije za potrebe projekta "Inkubator za kreativne tehnologije i IT industriju" </t>
  </si>
  <si>
    <t>79960000-1</t>
  </si>
  <si>
    <t>Grupa I. Foto/video usluge za potrebe projekta</t>
  </si>
  <si>
    <t>Grupa II. Izrada vizualnog identiteta i dizajn promotivnog materijala za potrebe projekta</t>
  </si>
  <si>
    <t xml:space="preserve">79822500-7 </t>
  </si>
  <si>
    <t>Grupa III. Tisak promotivnih materijala za potrebe projekta</t>
  </si>
  <si>
    <t>79810000-5</t>
  </si>
  <si>
    <t>03-00-06/2022</t>
  </si>
  <si>
    <t>Nabava projekta dizajna interijera za potrebe projekta "Inkubator za kreativne tehnologije i IT industriju - Energana"</t>
  </si>
  <si>
    <t>71200000-0</t>
  </si>
  <si>
    <t>01.04.2022 - 01.07.2022</t>
  </si>
  <si>
    <t>03-00-07/2022</t>
  </si>
  <si>
    <t>Nabava Data centra za potrebe opremanja "Inkubatora za kreativne tehnologije i IT industriju - Energana"</t>
  </si>
  <si>
    <t>30200000-1</t>
  </si>
  <si>
    <t>OTVORENI VV</t>
  </si>
  <si>
    <t>01.06.2022 - 01.04.2023</t>
  </si>
  <si>
    <t>03-00-08/2022</t>
  </si>
  <si>
    <t>Nabava softvera za upravljanjem prostora "Inkubatora za kreativne tehnologija i IT industriju - Energana"</t>
  </si>
  <si>
    <t>72210000-0</t>
  </si>
  <si>
    <t>03-00-09/2022</t>
  </si>
  <si>
    <t xml:space="preserve">Nabava osnovne opreme za potrebe opremanja "Inkubatora za kreativne tehnologija i IT industriju - Energana" </t>
  </si>
  <si>
    <t>39151000-5</t>
  </si>
  <si>
    <t>15.01.2023 - 15.05.2023</t>
  </si>
  <si>
    <t>Grupa I. nabava namještaja za potrebe opremanja Inkubatora za kreativne tehnologija i IT industriju</t>
  </si>
  <si>
    <t>Grupa II. opremanje caffe bara za potrebe Inkubatora za kreativne tehnologija i IT industriju</t>
  </si>
  <si>
    <t>39310000-8</t>
  </si>
  <si>
    <t>Grupa III. opremanje mini kuhinje za potrebe Inkubatora za kreativne tehnologija i IT industriju</t>
  </si>
  <si>
    <t xml:space="preserve">39310000-8 </t>
  </si>
  <si>
    <t>Grupa IV. nabava rasvjete za potrebe opremanja Inkubatora za kreativne tehnologija i IT industriju</t>
  </si>
  <si>
    <t xml:space="preserve">31000000-6 </t>
  </si>
  <si>
    <t>03-00-10/2022</t>
  </si>
  <si>
    <t>Nabava IKT, audiovizualne i telekomunikacijske opreme, sigurnosnih sustava te  poslužiteljske i mrežne infrastrukture za potrebe opremanja "Inkubatora za kreativne tehnologije i IT industriju - Energana"</t>
  </si>
  <si>
    <t xml:space="preserve">30230000-0 </t>
  </si>
  <si>
    <t>15.02.2023 - 15.05.2023</t>
  </si>
  <si>
    <t>Grupa I. nabava IKT i audiovizualne opreme</t>
  </si>
  <si>
    <t>Grupa II. nabava opreme za telekomunikacije</t>
  </si>
  <si>
    <t>32522000-8</t>
  </si>
  <si>
    <t>Grupa III.  nabava opreme za sigurnosne sustave</t>
  </si>
  <si>
    <t>35120000-1</t>
  </si>
  <si>
    <t>Grupa IV. nabava poslužiteljske infrastrukture</t>
  </si>
  <si>
    <t>Grupa V.  nabava mrežne infrastrukture</t>
  </si>
  <si>
    <t xml:space="preserve">32424000-1 </t>
  </si>
  <si>
    <t>03-00-11/2022</t>
  </si>
  <si>
    <t>Nabava usluga edukacija i mentorstva te usluga  internacionalizacije MSP-ova u "Inkubatoru za kreativne tehnologija i IT industriju - Energana"</t>
  </si>
  <si>
    <t>80510000-2</t>
  </si>
  <si>
    <t>XII.</t>
  </si>
  <si>
    <t>01.04.2023 - 10.07.2023</t>
  </si>
  <si>
    <t>Grupa I. nabava usluga edukacija i mentorstva iz poduzetničkih vještina</t>
  </si>
  <si>
    <t>Grupa II. nabava usluga edukacija i mentorstva iz IT-a, OIT-a i umjetne inteligencije</t>
  </si>
  <si>
    <t>Grupa III. nabava usluga edukacija i mentorstva iz foto/video područja</t>
  </si>
  <si>
    <t>Grupa IV. nabava usluga edukacija i mentorstva za razvoj igara</t>
  </si>
  <si>
    <t>Grupa V. nabava usluga  internacionalizacije MSP-ova</t>
  </si>
  <si>
    <t>03-00-12/2022</t>
  </si>
  <si>
    <t xml:space="preserve">Nabava specijalizirane opreme za "Inkubator za kreativne tehnologija i IT industriju - Energana" </t>
  </si>
  <si>
    <t>30230000-0</t>
  </si>
  <si>
    <t>Grupa I. nabava opreme za Laboratorij za umjetnu inteligenciju i IOT opreme</t>
  </si>
  <si>
    <t>Grupa II. nabava opreme za opremanje Foto/video studija</t>
  </si>
  <si>
    <t>32322000-6</t>
  </si>
  <si>
    <t>Grupa III. nabava opreme za opremanje Učionice za razvoj igara</t>
  </si>
  <si>
    <t>Odjel za poduzetništvo:</t>
  </si>
  <si>
    <t>Odjel za zdravstvo i socijalnu skrb:</t>
  </si>
  <si>
    <t>05-00-01/2022</t>
  </si>
  <si>
    <t>Usluge pružanja psihološkog savjetovanja putem portala svejeok.hr</t>
  </si>
  <si>
    <t>Odjel za kulturu</t>
  </si>
  <si>
    <t>Direkcija za zaštitu i očuvanje kulturnih dobara</t>
  </si>
  <si>
    <t>06-02-01/2022</t>
  </si>
  <si>
    <t>Monitoring konstrukcije kosog zvonika na Trgu Vele Crikve</t>
  </si>
  <si>
    <t>71700000-5</t>
  </si>
  <si>
    <t>01.04.2022 - 31.03.2023</t>
  </si>
  <si>
    <t>06-02-02/2022</t>
  </si>
  <si>
    <t>Nabava opreme stalnog muzejskog postava za m/b Galeb</t>
  </si>
  <si>
    <t>39154000-6</t>
  </si>
  <si>
    <t>15.05.2022 - 31.08.2022</t>
  </si>
  <si>
    <t>06-02-03/2022</t>
  </si>
  <si>
    <t>32323500-8</t>
  </si>
  <si>
    <t>15.02.2022 - 15.04.2023</t>
  </si>
  <si>
    <t>06-02-04/2022</t>
  </si>
  <si>
    <t>32551200-2</t>
  </si>
  <si>
    <t>01.02.2022 - 01.06.2022</t>
  </si>
  <si>
    <t>06-02-05/2022</t>
  </si>
  <si>
    <t xml:space="preserve">Nabava opreme za T- objekt u bivšem industrijskom kompleksu Rikard Benčić </t>
  </si>
  <si>
    <t xml:space="preserve">39155100-4 </t>
  </si>
  <si>
    <t>01.03.2022 - 01.09.2022</t>
  </si>
  <si>
    <t>Grupa I. Dobava i montaža staklenih pregrada rekonstrukcije T-objekta</t>
  </si>
  <si>
    <t>39299200-6</t>
  </si>
  <si>
    <t>Grupa II. Oprema za knjižnicu</t>
  </si>
  <si>
    <t>Grupa III.  RFID sustav</t>
  </si>
  <si>
    <t>Grupa IV. Aktivna komunikacijska oprema</t>
  </si>
  <si>
    <t xml:space="preserve">32570000-9 </t>
  </si>
  <si>
    <t>06-02-06/2022</t>
  </si>
  <si>
    <t>Usluga izrade projektne dokumentacije za obnovu i prenamjenu objekta Teatrino</t>
  </si>
  <si>
    <t>15.02.2022 - 15.03.2022</t>
  </si>
  <si>
    <t>06-02-07/2022</t>
  </si>
  <si>
    <t>Nadzor opreme tehničke zaštite - sustavi videonadzora i protuprovale za brod Galeb</t>
  </si>
  <si>
    <t>15.09.2022 - 15.10.2022</t>
  </si>
  <si>
    <t>06-02-08/2022</t>
  </si>
  <si>
    <t>Usluga nadzornika gradnje nad obnovom i prenamjenom broda Galeb u brod muzej</t>
  </si>
  <si>
    <t>71631000-0</t>
  </si>
  <si>
    <t>PREG BEZ PRET OBJ MV</t>
  </si>
  <si>
    <t>01.02.2022 - 30.10.2022</t>
  </si>
  <si>
    <t>Direkcija za zaštitu i očuvanje kulturnih dobara:</t>
  </si>
  <si>
    <t>Odjel za kulturu:</t>
  </si>
  <si>
    <t>Odjel za financije</t>
  </si>
  <si>
    <t>08-00-01/2022</t>
  </si>
  <si>
    <t>Usluga osiguranja službenika i namještenika Grada Rijeke i djelatnika proračunskih korisnika od posljedica nesretnog slučaja</t>
  </si>
  <si>
    <t>66512100-3</t>
  </si>
  <si>
    <t>08-00-02/2022</t>
  </si>
  <si>
    <t>Usluga osiguranja informatičke opreme</t>
  </si>
  <si>
    <t>66513200-1</t>
  </si>
  <si>
    <t>Odjel za financije:</t>
  </si>
  <si>
    <t>Odjel za gradsku samoupravu i upravu</t>
  </si>
  <si>
    <t>09-00-01/2022</t>
  </si>
  <si>
    <t xml:space="preserve">Usluga ispitivanja instalacija, uređaja i opreme
</t>
  </si>
  <si>
    <t>71632000-7</t>
  </si>
  <si>
    <t>09-00-02/2022</t>
  </si>
  <si>
    <t xml:space="preserve">Održavanje i servisiranje vatrogasnih aparata
</t>
  </si>
  <si>
    <t>50413200-5</t>
  </si>
  <si>
    <t>09-00-03/2022</t>
  </si>
  <si>
    <t>Nabava odora i osobnih zaštitnih sredstava za djelatnike Grada Rijeke</t>
  </si>
  <si>
    <t>18100000-0</t>
  </si>
  <si>
    <t>09-00-04/2022</t>
  </si>
  <si>
    <t>Nabava zaštitne obuće za djelatnike Grada Rijeke</t>
  </si>
  <si>
    <t>18800000-7</t>
  </si>
  <si>
    <t>09-00-05/2022</t>
  </si>
  <si>
    <t>Nabava uredskih stolica</t>
  </si>
  <si>
    <t>39130000-2</t>
  </si>
  <si>
    <t>09-00-06/2022</t>
  </si>
  <si>
    <t>Održavanje i servisiranje klima uređaja</t>
  </si>
  <si>
    <t>50730000-1</t>
  </si>
  <si>
    <t>09-00-07/2022</t>
  </si>
  <si>
    <t>Usluge oglašavanja u dnevnom tisku</t>
  </si>
  <si>
    <t>79341000-6</t>
  </si>
  <si>
    <t>09-00-08/2022</t>
  </si>
  <si>
    <t>Najam skutera za potrebe prometnog redarstva</t>
  </si>
  <si>
    <t>34100000-8</t>
  </si>
  <si>
    <t>09-00-09/2022</t>
  </si>
  <si>
    <t>Nabava higijenskog materijala</t>
  </si>
  <si>
    <t>33760000-5</t>
  </si>
  <si>
    <t>09-00-10/2022</t>
  </si>
  <si>
    <t>Nabava uredskog materijala</t>
  </si>
  <si>
    <t>30192000-1</t>
  </si>
  <si>
    <t>09-00-11/2022</t>
  </si>
  <si>
    <t>Najam fotokopirnih aparata</t>
  </si>
  <si>
    <t>30121000-3</t>
  </si>
  <si>
    <t>09-00-12/2022</t>
  </si>
  <si>
    <t>Opskrba prirodnim plinom za 2023. godinu</t>
  </si>
  <si>
    <t>09123000-7</t>
  </si>
  <si>
    <t>09-00-13/2022</t>
  </si>
  <si>
    <t>Poštanske usluge</t>
  </si>
  <si>
    <t>64110000-0</t>
  </si>
  <si>
    <t>DUŠTVENE/
POSEBNE USLUGE</t>
  </si>
  <si>
    <t>01.02.2023 - 31.01.2024</t>
  </si>
  <si>
    <t>09-00-14/2022</t>
  </si>
  <si>
    <t>Nabava uredskog namještaja</t>
  </si>
  <si>
    <t>09-00-15/2022</t>
  </si>
  <si>
    <t>Nabava i ugradnja sustava grijanja / hlađenja</t>
  </si>
  <si>
    <t>42510000-4</t>
  </si>
  <si>
    <t>09-00-16/2022</t>
  </si>
  <si>
    <t>Najam službenih motornih vozila za potrebe Grada Rijeke</t>
  </si>
  <si>
    <t>OKVIRNI OTV VV</t>
  </si>
  <si>
    <t>01.01.2023 - 31.12.2025</t>
  </si>
  <si>
    <t>09-00-17/2022</t>
  </si>
  <si>
    <t>Nabava telekomunikacijskih usluga u mobilnoj mreži - VPN usluga  (Zajednička nabava s komunalnim, trgovačkim društvima i ustanovama - 13 sudionika; središnje tijelo za javnu nabavu - Grad Rijeka)</t>
  </si>
  <si>
    <t>64212000-5</t>
  </si>
  <si>
    <t>01.01.2023 - 31.12.2024</t>
  </si>
  <si>
    <t>09-00-18/2022</t>
  </si>
  <si>
    <t>Pružanje javne govorne usluge u fiksnoj telefoniji, usluga prijenosa podataka i usluga stalnog pristupa internetu</t>
  </si>
  <si>
    <t>64210000-1</t>
  </si>
  <si>
    <t>Grupa I.Pružanje javne govorne usluge  u fiksnoj telefoniji i usluga prijenosa podataka</t>
  </si>
  <si>
    <t>Grupa II. Pružanje usluga stalnog pristupa internetu</t>
  </si>
  <si>
    <t>09-00-19/2022</t>
  </si>
  <si>
    <t>Nabava motornog benzina i dizel goriva na benzinskim postajama</t>
  </si>
  <si>
    <t>09100000-0</t>
  </si>
  <si>
    <t>01.03.2023 - 28.02.2026</t>
  </si>
  <si>
    <t>09-00-20/2022</t>
  </si>
  <si>
    <t>Usluga ispisa i kuvertiranja</t>
  </si>
  <si>
    <t>79820000-8</t>
  </si>
  <si>
    <t>01.07.2022 - 31.12.2023</t>
  </si>
  <si>
    <t>Odjel za gradsku samoupravu i upravu:</t>
  </si>
  <si>
    <t>Ured Grada</t>
  </si>
  <si>
    <t>10-00-01/2022</t>
  </si>
  <si>
    <t>Usluge tiskanja materijala</t>
  </si>
  <si>
    <t>10-00-02/2022</t>
  </si>
  <si>
    <t>Restoranske usluge zatvorenog tipa (za potrebe protokola)</t>
  </si>
  <si>
    <t>55311000-3</t>
  </si>
  <si>
    <t>03.01.2022 - 31.12.2022</t>
  </si>
  <si>
    <t>10-00-03/2022</t>
  </si>
  <si>
    <t>Cvjetne dekoracije (dekoracija prostora, buketi za potrebe protokola, vijenci i sl.)</t>
  </si>
  <si>
    <t>03121000-5</t>
  </si>
  <si>
    <t>10-00-04/2022</t>
  </si>
  <si>
    <t>Pića (za potrebe protokola i javnih manifestacija)</t>
  </si>
  <si>
    <t>15900000-7</t>
  </si>
  <si>
    <t>10.01.2022 - 31.12.2022</t>
  </si>
  <si>
    <t>10-00-05/2022</t>
  </si>
  <si>
    <t>Razni prehrambeni proizvodi (za potrebe protokola i javnih manifestacija)</t>
  </si>
  <si>
    <t>15800000-6</t>
  </si>
  <si>
    <t>10-00-06/2022</t>
  </si>
  <si>
    <t>Hotelske usluge (za potrebe protokola)</t>
  </si>
  <si>
    <t>55100000-1</t>
  </si>
  <si>
    <t>10-00-07/2022</t>
  </si>
  <si>
    <t>Restoranske usluge otvorenog tipa (za potrebe protokola)</t>
  </si>
  <si>
    <t>55312000-0</t>
  </si>
  <si>
    <t>05.01.2022 - 31.12.2022</t>
  </si>
  <si>
    <t>10-00-08/2022</t>
  </si>
  <si>
    <t>Usluge cateringa (za potrebe protokola)</t>
  </si>
  <si>
    <t>55520000-1</t>
  </si>
  <si>
    <t>10-00-09/2022</t>
  </si>
  <si>
    <t>Usluga organizacije festivala Melodije Istre i Kvarnera 2022</t>
  </si>
  <si>
    <t>79953000-9</t>
  </si>
  <si>
    <t>10.06.2022 - 30.06.2022</t>
  </si>
  <si>
    <t>10-00-10/2022</t>
  </si>
  <si>
    <t>Usluge fotokopiranja i uvezivanja materijala</t>
  </si>
  <si>
    <t>79521000-2</t>
  </si>
  <si>
    <t>17.01.2022 - 31.12.2022</t>
  </si>
  <si>
    <t>10-00-11/2022</t>
  </si>
  <si>
    <t>Usluge prijevoza putnika</t>
  </si>
  <si>
    <t>63000000-9</t>
  </si>
  <si>
    <t>10-00-12/2022</t>
  </si>
  <si>
    <t>Usluge poduke klizanja</t>
  </si>
  <si>
    <t>92600000-7</t>
  </si>
  <si>
    <t>15.11.2022 - 15.01.2023</t>
  </si>
  <si>
    <t>10-00-13/2022</t>
  </si>
  <si>
    <t>Najam video zida za novogodišnji koncert</t>
  </si>
  <si>
    <t>32321200-1</t>
  </si>
  <si>
    <t>30.12.2022 - 01.01.2023</t>
  </si>
  <si>
    <t>10-00-14/2022</t>
  </si>
  <si>
    <t>Usluge praćenja, prikupljanja, selekcije i analize medijskih objava</t>
  </si>
  <si>
    <t>79310000-0</t>
  </si>
  <si>
    <t>10-00-15/2022</t>
  </si>
  <si>
    <t>Usluga promocije projekata i programa namijenjenih građanima Rijeke na društvenim mrežama Grada</t>
  </si>
  <si>
    <t>10-00-16/2022</t>
  </si>
  <si>
    <t>Najam opreme za rasvjetu i ozvučenje prigodom održavanja javnih manifestacija</t>
  </si>
  <si>
    <t>01.02.2022 - 01.01.2033</t>
  </si>
  <si>
    <t>10-00-17/2022</t>
  </si>
  <si>
    <t>Usluga najma aluminijskih krovnih konstrukcija prigodom održavanja javnih manifestacija</t>
  </si>
  <si>
    <t>44212320-8</t>
  </si>
  <si>
    <t>01.02.2022 - 01.01.2023</t>
  </si>
  <si>
    <t>10-00-18/2022</t>
  </si>
  <si>
    <t>Knjigovodstvene usluge (za potrebe vijeća i predstavnika nacionalnih manjina za grad Rijeku)</t>
  </si>
  <si>
    <t>79211100-7</t>
  </si>
  <si>
    <t>10-00-19/2022</t>
  </si>
  <si>
    <t>Najam kemijskih WC-a (za javne manifestacije u organizaciji Grada Rijeke)</t>
  </si>
  <si>
    <t>24955000-3</t>
  </si>
  <si>
    <t>Ured Grada:</t>
  </si>
  <si>
    <t>Zavod za informatičku djelatnost</t>
  </si>
  <si>
    <t>11-00-01/2022</t>
  </si>
  <si>
    <t>Nabava rabljene informatičke opreme</t>
  </si>
  <si>
    <t>01.01.2022 - 01.02.2022</t>
  </si>
  <si>
    <t>11-00-02/2022</t>
  </si>
  <si>
    <t>Usluga održavanja i nadogradnje licenci za aplikacijski server Magic RIA</t>
  </si>
  <si>
    <t>48000000-8</t>
  </si>
  <si>
    <t>11-00-03/2022</t>
  </si>
  <si>
    <t>Godišnji najam licenci za AutoCAD</t>
  </si>
  <si>
    <t>48700000-5</t>
  </si>
  <si>
    <t>01.08.2022 - 31.07.2023</t>
  </si>
  <si>
    <t>11-00-04/2022</t>
  </si>
  <si>
    <t>Održavanje softvera za dokumentacijski sustav (DMS) za 2022. - ponovljeni postupak</t>
  </si>
  <si>
    <t>72261000-2</t>
  </si>
  <si>
    <t>11-00-05/2022</t>
  </si>
  <si>
    <t>Održavanje i dorada Oracle informacijskih sustava</t>
  </si>
  <si>
    <t>Zavod za informatičku djelatnost:</t>
  </si>
  <si>
    <t>Odjel za gospodarenje imovinom</t>
  </si>
  <si>
    <t>17-00-01/2022</t>
  </si>
  <si>
    <t>Usluge energetskog certificiranja stambenih i poslovnih prostora u vlasništvu Grada Rijeke za 2023. godinu</t>
  </si>
  <si>
    <t>71314200-4</t>
  </si>
  <si>
    <t>17-00-02/2022</t>
  </si>
  <si>
    <t xml:space="preserve">Usluga izrade procjembenih elaborata stambenih i poslovnih prostora, objekata javne namjene te revizije istih u 2023. godini
</t>
  </si>
  <si>
    <t>71310000-4</t>
  </si>
  <si>
    <t>17-00-03/2022</t>
  </si>
  <si>
    <t xml:space="preserve">Usluga izrade dokumentacije potrebne za ozakonjenje nezakonito izgrađenih zgrada javne, poslovne i stambene namjene u 2023. godini
</t>
  </si>
  <si>
    <t>17-00-04/2022</t>
  </si>
  <si>
    <t xml:space="preserve">Obavljanje geodetskih usluga gruntovno - katastarske identifikacije objekata javne, poslovne i/ili stambene namjene u 2022/2023. godini 
</t>
  </si>
  <si>
    <t>01.07.2022 - 30.06.2023</t>
  </si>
  <si>
    <t>17-00-05/2022</t>
  </si>
  <si>
    <t xml:space="preserve">Sustav upravljanja imovinom - Baza imovine Vll. faza - održavanje i podrška za licence postojećeg softvera "baza imovine" u periodu od 12 mjeseci
</t>
  </si>
  <si>
    <t>72211000-7</t>
  </si>
  <si>
    <t>30.12.2022 - 30.12.2023</t>
  </si>
  <si>
    <t>17-00-06/2022</t>
  </si>
  <si>
    <t xml:space="preserve">Usluge preseljenja stvari iz stanova i poslovnih prostora u vlasništvu Grada Rijeke te iz stanova i poslovnih prostora u vlasništvu ovršenika u postupcima prisilne naplate u 2023. godini
</t>
  </si>
  <si>
    <t>60100000-9</t>
  </si>
  <si>
    <t>17-00-07/2022</t>
  </si>
  <si>
    <t xml:space="preserve">Nabava ključarsko-bravarskih usluga s materijalom prilikom preuzimanja stanova i poslovnih prostora u vlasništvu Grada Rijeke te u ovršnim postupcima radi naplate potraživanja Grada Rijeke u 2023. godini
</t>
  </si>
  <si>
    <t>44521000-8</t>
  </si>
  <si>
    <t>17-00-08/2022</t>
  </si>
  <si>
    <t xml:space="preserve">Usluga upravljanja nekretninama kojima gospodari Grad Rijeka (stambene, poslovne, stambeno/poslovne i poslovno/stambene namjene) na području grada Rijeke za razdoblje od dvije godine
</t>
  </si>
  <si>
    <t>79993000-1</t>
  </si>
  <si>
    <t>17-00-09/2022</t>
  </si>
  <si>
    <t>Sanacija ventilacije kuhinje II. faza - zamjena klimakomore u PPO Potok, Josipa Završnika 3, Rijeka</t>
  </si>
  <si>
    <t>45331000-6</t>
  </si>
  <si>
    <t>17-00-10/2022</t>
  </si>
  <si>
    <t>Zamjena dotrajale unutarnje instalacije grijanja u PPO Radost, Franje Čandeka 16, Rijeka</t>
  </si>
  <si>
    <t>15.06.2022 - 15.08.2022</t>
  </si>
  <si>
    <t>17-00-11/2022</t>
  </si>
  <si>
    <t>Izrada novog sustava grijanja, dimnjaka i maski za radijatore u PPO Belveder, Uspon Irene Tomee 6, Rijeka</t>
  </si>
  <si>
    <t>01.07.2022 - 31.08.2022</t>
  </si>
  <si>
    <t>17-00-12/2022</t>
  </si>
  <si>
    <t>Usluga izrade projektne dokumentacije za radove na zamjeni dotrajale instalacije grijanja u PPO Radost, Franje Čandeka 16, Rijeka</t>
  </si>
  <si>
    <t>17-00-13/2022</t>
  </si>
  <si>
    <t>Usluga izrade projektne dokumentacije za radove odvajanja sustava grijanja PPO Maestral, Kozala 47a, Rijeka od OŠ Belveder, Kozala 41, Rijeka te izradu dijela nove instalacije u PPO Maestral, Kozala 47a, Rijeka</t>
  </si>
  <si>
    <t>17-00-14/2022</t>
  </si>
  <si>
    <t>Usluga izrade projektne dokumentacije za izvođenje radova na energetskoj obnovi PPO Radost, Franje Čandeka 16, Rijeka</t>
  </si>
  <si>
    <t>17-00-15/2022</t>
  </si>
  <si>
    <t>Usluga izrade projektne dokumentacije za izvođenje radova na energetskoj obnovi PPO Vežica, Kvaternikova 37, Rijeka</t>
  </si>
  <si>
    <t>17-00-16/2022</t>
  </si>
  <si>
    <t>Radovi na izvedbi oborinske kanalizacije i uređenju dvorišta Dječjeg doma "Tić", Beli kamik 11, Rijeka</t>
  </si>
  <si>
    <t>45453100-8</t>
  </si>
  <si>
    <t>15.02.2022 - 31.03.2022</t>
  </si>
  <si>
    <t>17-00-17/2022</t>
  </si>
  <si>
    <t>Usluga održavanja sustava daljinskog očitanja potrošnje energenata i vode za zgrade u vlasništvu Grada Rijeke u 2023. godini</t>
  </si>
  <si>
    <t>17-00-18/2022</t>
  </si>
  <si>
    <t>Građevinsko-obrtnički radovi sanacije međukatne konstrukcije u dijelu suterena poslovne zgrade na adresi Ciottina 19, Rijeka</t>
  </si>
  <si>
    <t>45262310-7</t>
  </si>
  <si>
    <t>01.03.2022 - 01.06.2022</t>
  </si>
  <si>
    <t>17-00-19/2022</t>
  </si>
  <si>
    <t>Stručni nadzor i koordinator II nad izvođenjem radova sanacije međukatne konstrukcije u dijelu suterena poslovne zgrade na adresi Ciottina 19, Rijeka</t>
  </si>
  <si>
    <t>Odjel za gospodarenje imovinom:</t>
  </si>
  <si>
    <t>Sveukupno:</t>
  </si>
  <si>
    <t>02-04-08/2022</t>
  </si>
  <si>
    <t xml:space="preserve">Građenje na građevini Izgradnja kolno-pristupnog priključka na Istarsku ulicu (D8) </t>
  </si>
  <si>
    <t xml:space="preserve">Usluga stručnog nadzora i koordinatora zaštite na radu na građevini Izgradnja kolno-pristupnog priključka na Istarsku ulicu (D8)  </t>
  </si>
  <si>
    <t xml:space="preserve">Usluga izrade projektne dokumentacije za građevinu Stambena ulica SUII na Martinkovcu sa spojem na ulicu planske oznake GU 3 </t>
  </si>
  <si>
    <t xml:space="preserve">Usluga izrade projektne dokumentacije za Rekonstrukciju križanja GUVb na Martinkovcu </t>
  </si>
  <si>
    <t xml:space="preserve">Građenje na građevini Pristupa poslovnom objektu Euroimmobilien Group na Srdočima </t>
  </si>
  <si>
    <t xml:space="preserve">Usluga stručnog nadzora i koordinatora zaštite na radu na građevini Pristup poslovnom objektu Euroimmobilien Group na Srdočima </t>
  </si>
  <si>
    <t>Građenje na građevini Izgradnja sabirne ulice SUXI (čvor Pilepići) - I. faza  (zajednička nabava: Grad Rijeka, VIK, Energo, HEP)</t>
  </si>
  <si>
    <t>Usluga stručnog nadzora i koordinatora zaštite na radu na građevini Izgradnja sabirne ulice SUXI (čvor Pilepići) - I. faza (zajednička nabava: Grad Rijeka, VIK, Energo, HEP)</t>
  </si>
  <si>
    <t>Geodetske usluge za građevinu Izgradnja sabirne ulice SUXI (čvor Pilepići) - I. faza (zajednička nabava: Grad Rijeka, VIK, Energo, HEP)</t>
  </si>
  <si>
    <t>Građenje na građevini Pristupna cesta za TC Kaufland Škurinje  (zajednička nabava: Grad Rijeka i HEP)</t>
  </si>
  <si>
    <t>Usluga stručnog nadzora i koordinatroa zaštite na radu na građevini Pristupna cesta za TC Kaufland Škurinje  (zajednička nabava: Grad Rijeka i HEP)</t>
  </si>
  <si>
    <t>Geodetske usluge za građenje Pristupne cesta za TC Kaufland Škurinje (zajednička nabava: Grad Rijeka i HEP)</t>
  </si>
  <si>
    <t>Usluga izrade projektne dokumentacije za građenje Pristupne ceste na lokaciji Zapadni Zamet</t>
  </si>
  <si>
    <t>Geodetske usluge za građevinu Pristupna cesta na lokaciji Zapadni Zamet</t>
  </si>
  <si>
    <t xml:space="preserve">Građenje na građevini Gradska ulica oznake GU-3 na Diračju </t>
  </si>
  <si>
    <t xml:space="preserve">Usluga stručnog nadzora i koordinatora zaštite na  radu na građevini Gradska ulica oznake GU-3 na Diračju </t>
  </si>
  <si>
    <t xml:space="preserve">Građevinski radovi urbanističkog uređenja - Nabava komunalne opreme - Ukopani spremnici  </t>
  </si>
  <si>
    <t xml:space="preserve">Usluga izrade projektne dokumentacije za građevinu 0 faza odlagališta na ŽCGO "Marišćina" sanacija </t>
  </si>
  <si>
    <t>Građenje na građevini Pristup poslovno stambenom kompleksu Krnjevo - građenje pješačke površine PP2</t>
  </si>
  <si>
    <t xml:space="preserve">Usluga stručnog nadzora i koordinatora zaštite na radu na građevini 0 faze odlagališta na ŽCGO "Marišćina" sanacija </t>
  </si>
  <si>
    <t>Geodetske usluge za građevinu sanaciju 0 faze odlagališta na ŽCGO "Marišćina" sanacija</t>
  </si>
  <si>
    <t xml:space="preserve">Građenje na građevini  0 faze odlagališta na ŽCGO "Marišćina" sanacija </t>
  </si>
  <si>
    <t xml:space="preserve">Usluga izrade projektne dokumentacije za građevinu Stambena ulica OUVIa - faza 2 na Martinkovcu </t>
  </si>
  <si>
    <t xml:space="preserve">Građenje na građevini Rekonstrukcija raskrižja ulica Vjekoslava Dukića i Tome Strižića - I. faza </t>
  </si>
  <si>
    <t>Usluga stručnog nadzora i koordinatora zaštite na radu na građevini Rekonstrukcija raskrižja ulica Vjekoslava Dukića i Tome Strižića - I. faza</t>
  </si>
  <si>
    <t xml:space="preserve">Geodetske usluge za građevinu Gradska ulica oznake GU-3 na Diračju </t>
  </si>
  <si>
    <t>Direkcija za gospodarenje zemljištem</t>
  </si>
  <si>
    <t>Direkcija za gospodarenje zemljištem:</t>
  </si>
  <si>
    <t>I. izmjene i dopune 
01-02-01/2022</t>
  </si>
  <si>
    <t>Uklanjanje objekta na lokaciji Ex Konstruktor - objekt br. 2</t>
  </si>
  <si>
    <t xml:space="preserve">45111000-8 </t>
  </si>
  <si>
    <t>17.02.2022 - 31.03.2022</t>
  </si>
  <si>
    <t xml:space="preserve">I. izmjene i dopune </t>
  </si>
  <si>
    <t xml:space="preserve">Građenje na građevini Izgradnja kolno-pristupnog priključka na Istarsku ulicu (D8) - (zajednička nabava: Grad Rijeka, VIK, HEP) </t>
  </si>
  <si>
    <t>01.04.2022 - 01.11.2022</t>
  </si>
  <si>
    <t>Usluga stručnog nadzora i koordinatora zaštite na radu na građevini Izgradnja kolno-pristupnog priključka na Istarsku ulicu (D8) - (zajednička nabava: Grad Rijeka, VIK, HEP)</t>
  </si>
  <si>
    <t>I. izmjene i dopune 
02-01-28/2022</t>
  </si>
  <si>
    <t>I. izmjene i dopune 
02-01-29/2022</t>
  </si>
  <si>
    <t>I. izmjene i dopune 
02-01-30/2022</t>
  </si>
  <si>
    <t>I. izmjene i dopune 
02-01-31/2022</t>
  </si>
  <si>
    <t xml:space="preserve">Građevinski radovi na uređenju javnih površina i izgradnja pripadajuće infrastrukture unutar bivšeg tvorničkog kompleksa Rikard Benčić - 2. i 3. faza  </t>
  </si>
  <si>
    <t xml:space="preserve">Usluga nadzora i koordinatira zaštite na radu nad Uređenjem javnih površina i izgradnji pripadajuće infrastrukture unutar bivšeg tvorničkog kompleksa Rikard Benčić - 2. i 3. faza  </t>
  </si>
  <si>
    <t xml:space="preserve">Geodetske usluge na uređenju javnih površina i izgradnja pripadajuće infrastrukture unutar bivšeg tvorničkog kompleksa Rikard Benčić - 2. i 3. faza  </t>
  </si>
  <si>
    <t xml:space="preserve">Usluga nadzora i koordinatira zaštite na radu nad građenjem pristupa poslovno stambenom kompleksu Krnjevu - građenje pješačke površine PP2 </t>
  </si>
  <si>
    <t xml:space="preserve">45220000-5 </t>
  </si>
  <si>
    <t xml:space="preserve">71521000-6 </t>
  </si>
  <si>
    <t xml:space="preserve">71355000-1 </t>
  </si>
  <si>
    <t>01.06.2022 - 01.02.2023</t>
  </si>
  <si>
    <t>01.04.2022 - 01.06.2022</t>
  </si>
  <si>
    <t>15.03.2022 - 15.04.2022</t>
  </si>
  <si>
    <t>01.03.2022 - 02.05.2022</t>
  </si>
  <si>
    <t>Održavanje trgova i stubišta na području grada Rijeke za 2022. godinu</t>
  </si>
  <si>
    <t>01.04.2022 - 30.09.2022</t>
  </si>
  <si>
    <t>Tehnička priprema za uređenje platoa u Ulici Plase bb i usluga stručnog i obračunskog nadzora nad izvođenjem radova</t>
  </si>
  <si>
    <t>21.03.2022 - 31.12.2022</t>
  </si>
  <si>
    <t>Demontaža dekorativne rasvjete</t>
  </si>
  <si>
    <t>Ispitivanje sidrenja čeličnih hvatišta - Korzo</t>
  </si>
  <si>
    <t>Oprema za vaterpolo igralište</t>
  </si>
  <si>
    <t xml:space="preserve">45317000-2 </t>
  </si>
  <si>
    <t xml:space="preserve">73430000-5 </t>
  </si>
  <si>
    <t xml:space="preserve">37412000-9 </t>
  </si>
  <si>
    <t>25.02.2022 - 25.03.2022</t>
  </si>
  <si>
    <t>01.04.2022 - 20.05.2022</t>
  </si>
  <si>
    <t>I. izmjene i dopune 
02-04-31/2022</t>
  </si>
  <si>
    <t>I. izmjene i dopune 
02-04-32/2022</t>
  </si>
  <si>
    <t>I. izmjene i dopune 
02-04-33/2022</t>
  </si>
  <si>
    <t>79823000-9</t>
  </si>
  <si>
    <t>I. izmjene i dopune 
03-00-13/2022</t>
  </si>
  <si>
    <t>I. izmjene i dopune 
03-00-14/2022</t>
  </si>
  <si>
    <t>Usluga izrade vizualnog identiteta centra RiHub</t>
  </si>
  <si>
    <t>Savjetodavne usluge za promidžbu i razvoj cruising turizma grada Rijeke</t>
  </si>
  <si>
    <t xml:space="preserve">79413000-2 </t>
  </si>
  <si>
    <t>15.03.2022 - 15.05.2022</t>
  </si>
  <si>
    <t>15.03.2022 - 15.09.2022</t>
  </si>
  <si>
    <t>I. izmjene i dopune 
06-02-09/2022</t>
  </si>
  <si>
    <t>Usluga izrade projektne dokumentacije uređenja interijera i postava prostora kulturno-turističkog posjetiteljskog centra u Rijeci s uslugama projektnog nadzora</t>
  </si>
  <si>
    <t xml:space="preserve">71242000-6 </t>
  </si>
  <si>
    <t>Odjel za sport i tehničku kulturu:</t>
  </si>
  <si>
    <t>I. izmjene i dopune 
07-00-01/2022</t>
  </si>
  <si>
    <t>Grupa I.  Adaptacija trajnog postava STEM laboratorija</t>
  </si>
  <si>
    <t>Grupa II. Uređenje i priprema trajnog postava STEM parka</t>
  </si>
  <si>
    <t>Grupa III.  Opremanje STEM parka elementima</t>
  </si>
  <si>
    <t xml:space="preserve"> Nabava radova za adaptaciju prostora STEM laboratorija, uređenje vanjskog prostora za postav trajnog postava STEM parka i nabava opreme za STEM park</t>
  </si>
  <si>
    <t xml:space="preserve">43325000-7 </t>
  </si>
  <si>
    <t>45211350-7</t>
  </si>
  <si>
    <t>45212120-3</t>
  </si>
  <si>
    <t xml:space="preserve"> 43325000-7 </t>
  </si>
  <si>
    <t>02.05.2022 - 27.06.2022</t>
  </si>
  <si>
    <t>16.05.2022 - 31.12.2022</t>
  </si>
  <si>
    <t>I. izmjene i dopune 
09-00-21/2022</t>
  </si>
  <si>
    <t>I. izmjene i dopune 
09-00-22/2022</t>
  </si>
  <si>
    <t>I. izmjene i dopune 
09-00-23/2022</t>
  </si>
  <si>
    <t>Održavanje i servisiranje vatrodojavnih sustava</t>
  </si>
  <si>
    <t>Usluga pranja staklenih površina</t>
  </si>
  <si>
    <t>Izrada projektne dokumentacije za rekonstrukciju sustava grijanja i hlađenja upravne zgrade Titov trg / V. kat</t>
  </si>
  <si>
    <t xml:space="preserve">90911300-9 </t>
  </si>
  <si>
    <t xml:space="preserve">71320000-7 </t>
  </si>
  <si>
    <t>01.03.2022 - 30.04.2022</t>
  </si>
  <si>
    <t>01.04.2022 - 30.06.2022</t>
  </si>
  <si>
    <t>I. izmjene i dopune 
11-00-06/2022</t>
  </si>
  <si>
    <t>I. izmjene i dopune 
11-00-07/2022</t>
  </si>
  <si>
    <t>I. izmjene i dopune 
11-00-08/2022</t>
  </si>
  <si>
    <t>I. izmjene i dopune 
11-00-09/2022</t>
  </si>
  <si>
    <t>I. izmjene i dopune 
11-00-10/2022</t>
  </si>
  <si>
    <t>I. izmjene i dopune 
11-00-11/2022</t>
  </si>
  <si>
    <t>I. izmjene i dopune 
11-00-12/2022</t>
  </si>
  <si>
    <t>I. izmjene i dopune 
11-00-13/2022</t>
  </si>
  <si>
    <t>I. izmjene i dopune 
11-00-14/2022</t>
  </si>
  <si>
    <t>I. izmjene i dopune 
11-00-15/2022</t>
  </si>
  <si>
    <t>I. izmjene i dopune 
11-00-16/2022</t>
  </si>
  <si>
    <t>Zamjena lanca na pokretnim stepenicama u pothodniku Ivana Zajca</t>
  </si>
  <si>
    <t>42416400-9</t>
  </si>
  <si>
    <t>I. izmjene i dopune 
02-04-34/2022</t>
  </si>
  <si>
    <t>Ispitivanje sidrenja čeličnih hvatišta  - Korzo - ponovljeni postupak</t>
  </si>
  <si>
    <t>15.04.2022 - 30.05.2022</t>
  </si>
  <si>
    <t>I. izmjene i dopune 
11-00-17/2022</t>
  </si>
  <si>
    <t>Održavanje softvera za nadzor prometa sa i prema Internetu - Fortigate za 2022.</t>
  </si>
  <si>
    <t>Održavanje softvera za nadzor prometa sa i prema Internetu - Fortianalyzer za 2022.</t>
  </si>
  <si>
    <t>Održavanje softvera za nadzor prometa sa i prema Internetu - KEMP za 2022.</t>
  </si>
  <si>
    <t>Usluga obnove licenci Cisco Smartnet za 2022.</t>
  </si>
  <si>
    <t>Nabava produljenja održavanja programske opreme VMware vSphere za 2022.</t>
  </si>
  <si>
    <t>Nabava softvera proizvođača Red Hat - Linux za 2022.</t>
  </si>
  <si>
    <t>Nabava softvera proizvođača Microsoft - zajednička nabava s komunalnim društvima na 3 godine</t>
  </si>
  <si>
    <t>Održavanje i dorade sustava "Objedinjena naplata troškova stanovanja" (ONTIS)</t>
  </si>
  <si>
    <t>Usluge izgradnje Informacijskog sustava Socijalne skrbi Grada Rijeke</t>
  </si>
  <si>
    <t>Širokopojasna gradska mreža - Izgradnja svjetlovodnih prstenova 7. faza (Sporazum Grad Rijeka - CARNET Ministarstvo uprave)</t>
  </si>
  <si>
    <t>Polaganje plastičnih cijevi u iskope HEP-a (Sporazum Grada Rijeke i HEP-a)</t>
  </si>
  <si>
    <t>Usluga održavanja winGPS licenci i sustava s proširenim održavanjem</t>
  </si>
  <si>
    <t xml:space="preserve">48220000-6 </t>
  </si>
  <si>
    <t xml:space="preserve">48900000-7 </t>
  </si>
  <si>
    <t xml:space="preserve">48621000-7 </t>
  </si>
  <si>
    <t xml:space="preserve">48620000-0 </t>
  </si>
  <si>
    <t xml:space="preserve">72261000-2 </t>
  </si>
  <si>
    <t xml:space="preserve">72211000-7 </t>
  </si>
  <si>
    <t>01.07.2022 - 04.07.2023</t>
  </si>
  <si>
    <t>27.05.2022 - 26.05.2023</t>
  </si>
  <si>
    <t>31.07.2022 - 30.07.2023</t>
  </si>
  <si>
    <t>30.04.2022 - 29.04.2023</t>
  </si>
  <si>
    <t>02.06.2022 - 01.06.2023</t>
  </si>
  <si>
    <t>30.03.2022 - 09.05.2022</t>
  </si>
  <si>
    <t>I. izmjene i dopune 
17-00-20/2022</t>
  </si>
  <si>
    <t>I. izmjene i dopune 
17-00-21/2022</t>
  </si>
  <si>
    <t>I. izmjene i dopune 
17-00-22/2022</t>
  </si>
  <si>
    <t>Odštopavanje kanalizacije u objektima u vlasništvu Grada Rijeke</t>
  </si>
  <si>
    <t>Sanacija vanjske ovojnice OŠ Centar</t>
  </si>
  <si>
    <t>Stručni nadzor i koordinator tijekom radova na sanaciji vanjske ovojnice OŠ Centar</t>
  </si>
  <si>
    <t xml:space="preserve">90400000-1 </t>
  </si>
  <si>
    <t xml:space="preserve">45000000-7 </t>
  </si>
  <si>
    <t xml:space="preserve">71247000-1 </t>
  </si>
  <si>
    <t>05.03.2022 - 05.03.2023</t>
  </si>
  <si>
    <t>15.03.2022 - 25.05.2022</t>
  </si>
  <si>
    <t>01.05.2022 - 31.07.2022</t>
  </si>
  <si>
    <t xml:space="preserve">Građenje na građevini Pristupna cesta za TC Kaufland Škurinje  (zajednička nabava: Grad Rijeka i HEP- ODS d.o.o.) </t>
  </si>
  <si>
    <t xml:space="preserve">Usluga stručnog nadzora i koordinatroa zaštite na radu na građevini Pristupna cesta za TC Kaufland Škurinje  (zajednička nabava: Grad Rijeka i HEP- ODS d.o.o.) </t>
  </si>
  <si>
    <t>15.05.2022 - 30.10.2025</t>
  </si>
  <si>
    <t>01.08.2022 - 31.12.2022</t>
  </si>
  <si>
    <t>I. izmjene i dopune 
06-02-10/2022</t>
  </si>
  <si>
    <t>Usluga revizije projekta ukupnog integriranog programa Turistička valorizacija reprezentativnih spomenika riječke industrijske baštine</t>
  </si>
  <si>
    <t xml:space="preserve">79212300-6 </t>
  </si>
  <si>
    <t>01.09.2022 - 31.12.2022</t>
  </si>
  <si>
    <t>I. izmjene i dopune 
10-00-20/2022</t>
  </si>
  <si>
    <t>I. izmjene i dopune 
10-00-21/2022</t>
  </si>
  <si>
    <t>Promidžba održivog razvoja Grada Rijeke - produkcija promidžbenog videa</t>
  </si>
  <si>
    <t xml:space="preserve">92111200-4 </t>
  </si>
  <si>
    <t xml:space="preserve">72200000-7 </t>
  </si>
  <si>
    <t>01.02.2022 - 20.02.2022</t>
  </si>
  <si>
    <t>I. izmjene i dopune 
17-00-23/2022</t>
  </si>
  <si>
    <t>Izvođenje radova na sanaciji dijela krova PPO Rastočine</t>
  </si>
  <si>
    <t>20.03.2022 - 01.04.2022</t>
  </si>
  <si>
    <t>01.06.2022 - 10.07.2023</t>
  </si>
  <si>
    <t>01.06.2022 - 15.05.2023</t>
  </si>
  <si>
    <t>01.07.2022 - 01.05.2023</t>
  </si>
  <si>
    <t>30.05.2022 - 01.11.2022</t>
  </si>
  <si>
    <r>
      <rPr>
        <sz val="12"/>
        <color indexed="10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sustava tehničke zaštite - protuprovale, protuprepada i videonadzora na T-objektu u bivšem industrijskom komleksu Rikard Benčić u Rijeci</t>
    </r>
  </si>
  <si>
    <r>
      <rPr>
        <sz val="12"/>
        <color indexed="10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nadogradnje telefonske centrale uz godišnje održavanje na T- objektu u bivšem industrijskom kompleksu Rikard Benčić u Rijeci</t>
    </r>
  </si>
  <si>
    <t>Grupa V. Dobava i montaža sustava tehničke zaštite - protuprovale, protuprepada i videonadzora</t>
  </si>
  <si>
    <t>Grupa VI. Dobava i montaža nadogradnje telefonske centrale uz godišnje održavanje</t>
  </si>
  <si>
    <t>Grupa II. RFID sustav za automatizaciju knjižničnog poslovanja</t>
  </si>
  <si>
    <t>Grupa III. Računalna oprema</t>
  </si>
  <si>
    <t>Grupa IV. Distribucijski sustav knjižne građe</t>
  </si>
  <si>
    <t>01.07.2022 - 31.12.2022</t>
  </si>
  <si>
    <t xml:space="preserve">72222300-0 </t>
  </si>
  <si>
    <t>01.07.2022 - 28.02.2023</t>
  </si>
  <si>
    <t xml:space="preserve"> 30230000-0</t>
  </si>
  <si>
    <t xml:space="preserve">30238000-6 </t>
  </si>
  <si>
    <t>01.09.2022 - 15.12.2022</t>
  </si>
  <si>
    <t>01.07.2022 - 15.12.2022</t>
  </si>
  <si>
    <t>I. izmjene i dopune 
17-00-24/2022</t>
  </si>
  <si>
    <t xml:space="preserve">45261210-9 </t>
  </si>
  <si>
    <t xml:space="preserve">45342000-6 </t>
  </si>
  <si>
    <t>Sanacija vanjskog igrališta OŠ Kantrida, Izviđačka 9, Rijeka</t>
  </si>
  <si>
    <t>04.04.2022 - 18.06.2022</t>
  </si>
  <si>
    <t>Grupa I. Namještaj za Gradsku knjižnicu Rijeka</t>
  </si>
  <si>
    <t>39155000-3</t>
  </si>
  <si>
    <t>PRVE IZMJENE I DOPUNE PLANA NABAVE GRADA RIJEKE ZA 2022. GODINU</t>
  </si>
  <si>
    <t>48220000-6</t>
  </si>
  <si>
    <t xml:space="preserve">Geodetske usluge za građenje Pristupne ceste za TC Kaufland Škurinje (zajednička nabava: Grad Rijeka i HEP- ODS d.o.o.) </t>
  </si>
  <si>
    <t>Vođenje društvenih mreža - usluge promidžbe</t>
  </si>
  <si>
    <t>I. izmjene i dopune 
02-04-35/2022</t>
  </si>
  <si>
    <t>Opskrba električnom energijom grada Rijeke i proračunskih korisnika za razdoblje od jedne godine - drugi ponovljeni postupak</t>
  </si>
  <si>
    <t xml:space="preserve">09310000-5 </t>
  </si>
  <si>
    <t>01.06.2022 - 31.05.2023</t>
  </si>
  <si>
    <t>01.05.2022 - 10.07.2023</t>
  </si>
  <si>
    <t>Temeljem članka 28. Zakona o javnoj nabavi ("Narodne novine" broj 120/16), članka 3. Pravilnika o planu nabave, registru ugovora, prethodnom savjetovanju i analizi tržišta u javnoj nabavi ("Narodne novine" broj 101/2017 i 144/2020) i članka 58. Statuta Grada Rijeke ("Službene novine Primorsko-goranske županije" broj 24/09, 11/10 i 5/13 i "Službene novine Grada Rijeke" broj 7/14, 12/17, 9/18, 11/18 – pročišćeni tekst, 2/20 i 3/21), Gradonačelnik Grada Rijeke dana 04. travnja 2022.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</si>
</sst>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Narrow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2"/>
      <color indexed="10"/>
      <name val="Calibri"/>
      <family val="2"/>
      <charset val="238"/>
    </font>
    <font>
      <sz val="10"/>
      <name val="Calibri"/>
      <family val="2"/>
      <charset val="238"/>
    </font>
    <font>
      <strike/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trike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</fills>
  <borders count="3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13" applyNumberFormat="0" applyAlignment="0" applyProtection="0"/>
    <xf numFmtId="0" fontId="15" fillId="28" borderId="14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13" applyNumberFormat="0" applyAlignment="0" applyProtection="0"/>
    <xf numFmtId="0" fontId="22" fillId="0" borderId="18" applyNumberFormat="0" applyFill="0" applyAlignment="0" applyProtection="0"/>
    <xf numFmtId="0" fontId="23" fillId="31" borderId="0" applyNumberFormat="0" applyBorder="0" applyAlignment="0" applyProtection="0"/>
    <xf numFmtId="0" fontId="11" fillId="32" borderId="19" applyNumberFormat="0" applyFont="0" applyAlignment="0" applyProtection="0"/>
    <xf numFmtId="0" fontId="24" fillId="27" borderId="20" applyNumberFormat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</cellStyleXfs>
  <cellXfs count="135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1" fillId="33" borderId="22" xfId="0" applyNumberFormat="1" applyFont="1" applyFill="1" applyBorder="1" applyAlignment="1">
      <alignment vertical="center"/>
    </xf>
    <xf numFmtId="0" fontId="2" fillId="33" borderId="23" xfId="0" applyNumberFormat="1" applyFont="1" applyFill="1" applyBorder="1" applyAlignment="1">
      <alignment vertical="center"/>
    </xf>
    <xf numFmtId="4" fontId="2" fillId="33" borderId="23" xfId="0" applyNumberFormat="1" applyFont="1" applyFill="1" applyBorder="1" applyAlignment="1">
      <alignment vertical="center"/>
    </xf>
    <xf numFmtId="0" fontId="1" fillId="34" borderId="22" xfId="0" applyNumberFormat="1" applyFont="1" applyFill="1" applyBorder="1" applyAlignment="1">
      <alignment vertical="center"/>
    </xf>
    <xf numFmtId="0" fontId="2" fillId="34" borderId="23" xfId="0" applyNumberFormat="1" applyFont="1" applyFill="1" applyBorder="1" applyAlignment="1">
      <alignment vertical="center"/>
    </xf>
    <xf numFmtId="4" fontId="2" fillId="34" borderId="2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34" borderId="24" xfId="0" applyNumberFormat="1" applyFont="1" applyFill="1" applyBorder="1" applyAlignment="1">
      <alignment horizontal="left" vertical="center"/>
    </xf>
    <xf numFmtId="0" fontId="1" fillId="34" borderId="3" xfId="0" applyNumberFormat="1" applyFont="1" applyFill="1" applyBorder="1" applyAlignment="1">
      <alignment horizontal="left" vertical="center"/>
    </xf>
    <xf numFmtId="4" fontId="1" fillId="34" borderId="3" xfId="0" applyNumberFormat="1" applyFont="1" applyFill="1" applyBorder="1" applyAlignment="1">
      <alignment horizontal="right" vertical="center"/>
    </xf>
    <xf numFmtId="0" fontId="1" fillId="34" borderId="4" xfId="0" applyNumberFormat="1" applyFont="1" applyFill="1" applyBorder="1" applyAlignment="1">
      <alignment horizontal="left" vertical="center"/>
    </xf>
    <xf numFmtId="0" fontId="1" fillId="33" borderId="22" xfId="0" applyNumberFormat="1" applyFont="1" applyFill="1" applyBorder="1" applyAlignment="1">
      <alignment horizontal="left" vertical="center"/>
    </xf>
    <xf numFmtId="0" fontId="2" fillId="33" borderId="23" xfId="0" applyNumberFormat="1" applyFont="1" applyFill="1" applyBorder="1" applyAlignment="1">
      <alignment horizontal="left" vertical="center"/>
    </xf>
    <xf numFmtId="4" fontId="1" fillId="33" borderId="23" xfId="0" applyNumberFormat="1" applyFont="1" applyFill="1" applyBorder="1" applyAlignment="1">
      <alignment horizontal="right" vertical="center"/>
    </xf>
    <xf numFmtId="0" fontId="2" fillId="33" borderId="25" xfId="0" applyNumberFormat="1" applyFont="1" applyFill="1" applyBorder="1" applyAlignment="1">
      <alignment horizontal="left" vertical="center"/>
    </xf>
    <xf numFmtId="0" fontId="2" fillId="33" borderId="26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34" borderId="22" xfId="0" applyNumberFormat="1" applyFont="1" applyFill="1" applyBorder="1" applyAlignment="1">
      <alignment horizontal="left" vertical="center"/>
    </xf>
    <xf numFmtId="0" fontId="2" fillId="34" borderId="23" xfId="0" applyNumberFormat="1" applyFont="1" applyFill="1" applyBorder="1" applyAlignment="1">
      <alignment horizontal="left" vertical="top"/>
    </xf>
    <xf numFmtId="0" fontId="2" fillId="34" borderId="23" xfId="0" applyNumberFormat="1" applyFont="1" applyFill="1" applyBorder="1" applyAlignment="1">
      <alignment horizontal="left" vertical="center"/>
    </xf>
    <xf numFmtId="4" fontId="2" fillId="34" borderId="23" xfId="0" applyNumberFormat="1" applyFont="1" applyFill="1" applyBorder="1" applyAlignment="1">
      <alignment horizontal="right" vertical="center"/>
    </xf>
    <xf numFmtId="0" fontId="1" fillId="34" borderId="27" xfId="0" applyNumberFormat="1" applyFont="1" applyFill="1" applyBorder="1" applyAlignment="1">
      <alignment vertical="center"/>
    </xf>
    <xf numFmtId="0" fontId="1" fillId="34" borderId="5" xfId="0" applyNumberFormat="1" applyFont="1" applyFill="1" applyBorder="1" applyAlignment="1">
      <alignment vertical="center"/>
    </xf>
    <xf numFmtId="4" fontId="1" fillId="34" borderId="5" xfId="0" applyNumberFormat="1" applyFont="1" applyFill="1" applyBorder="1" applyAlignment="1">
      <alignment vertical="center"/>
    </xf>
    <xf numFmtId="0" fontId="1" fillId="34" borderId="6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34" borderId="5" xfId="0" applyNumberFormat="1" applyFont="1" applyFill="1" applyBorder="1" applyAlignment="1">
      <alignment horizontal="left" vertical="center"/>
    </xf>
    <xf numFmtId="4" fontId="1" fillId="34" borderId="5" xfId="0" applyNumberFormat="1" applyFont="1" applyFill="1" applyBorder="1" applyAlignment="1">
      <alignment horizontal="right" vertical="center"/>
    </xf>
    <xf numFmtId="0" fontId="1" fillId="34" borderId="6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1" fillId="0" borderId="22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left" vertical="center"/>
    </xf>
    <xf numFmtId="0" fontId="1" fillId="33" borderId="29" xfId="0" applyNumberFormat="1" applyFont="1" applyFill="1" applyBorder="1" applyAlignment="1">
      <alignment horizontal="left" vertical="center"/>
    </xf>
    <xf numFmtId="0" fontId="1" fillId="33" borderId="25" xfId="0" applyNumberFormat="1" applyFont="1" applyFill="1" applyBorder="1" applyAlignment="1">
      <alignment horizontal="left" vertical="center"/>
    </xf>
    <xf numFmtId="0" fontId="1" fillId="33" borderId="29" xfId="0" applyNumberFormat="1" applyFont="1" applyFill="1" applyBorder="1" applyAlignment="1">
      <alignment vertical="center"/>
    </xf>
    <xf numFmtId="0" fontId="1" fillId="33" borderId="24" xfId="0" applyNumberFormat="1" applyFont="1" applyFill="1" applyBorder="1" applyAlignment="1">
      <alignment horizontal="left" vertical="center"/>
    </xf>
    <xf numFmtId="0" fontId="1" fillId="33" borderId="3" xfId="0" applyNumberFormat="1" applyFont="1" applyFill="1" applyBorder="1" applyAlignment="1">
      <alignment horizontal="left" vertical="center"/>
    </xf>
    <xf numFmtId="0" fontId="1" fillId="33" borderId="23" xfId="0" applyNumberFormat="1" applyFont="1" applyFill="1" applyBorder="1" applyAlignment="1">
      <alignment horizontal="left" vertical="center"/>
    </xf>
    <xf numFmtId="0" fontId="1" fillId="33" borderId="30" xfId="0" applyNumberFormat="1" applyFont="1" applyFill="1" applyBorder="1" applyAlignment="1">
      <alignment horizontal="left" vertical="center"/>
    </xf>
    <xf numFmtId="0" fontId="1" fillId="33" borderId="31" xfId="0" applyNumberFormat="1" applyFont="1" applyFill="1" applyBorder="1" applyAlignment="1">
      <alignment horizontal="left" vertical="center"/>
    </xf>
    <xf numFmtId="0" fontId="2" fillId="33" borderId="31" xfId="0" applyNumberFormat="1" applyFont="1" applyFill="1" applyBorder="1" applyAlignment="1">
      <alignment horizontal="left" vertical="center"/>
    </xf>
    <xf numFmtId="4" fontId="1" fillId="33" borderId="31" xfId="0" applyNumberFormat="1" applyFont="1" applyFill="1" applyBorder="1" applyAlignment="1">
      <alignment horizontal="right" vertical="center"/>
    </xf>
    <xf numFmtId="0" fontId="2" fillId="33" borderId="7" xfId="0" applyNumberFormat="1" applyFont="1" applyFill="1" applyBorder="1" applyAlignment="1">
      <alignment horizontal="left" vertical="center"/>
    </xf>
    <xf numFmtId="0" fontId="2" fillId="33" borderId="4" xfId="0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 wrapText="1"/>
    </xf>
    <xf numFmtId="0" fontId="1" fillId="33" borderId="27" xfId="0" applyNumberFormat="1" applyFont="1" applyFill="1" applyBorder="1" applyAlignment="1">
      <alignment horizontal="left" vertical="center"/>
    </xf>
    <xf numFmtId="0" fontId="1" fillId="33" borderId="32" xfId="0" applyNumberFormat="1" applyFont="1" applyFill="1" applyBorder="1" applyAlignment="1">
      <alignment horizontal="left" vertical="center"/>
    </xf>
    <xf numFmtId="0" fontId="2" fillId="33" borderId="32" xfId="0" applyNumberFormat="1" applyFont="1" applyFill="1" applyBorder="1" applyAlignment="1">
      <alignment horizontal="left" vertical="center"/>
    </xf>
    <xf numFmtId="4" fontId="1" fillId="33" borderId="32" xfId="0" applyNumberFormat="1" applyFont="1" applyFill="1" applyBorder="1" applyAlignment="1">
      <alignment horizontal="right" vertical="center"/>
    </xf>
    <xf numFmtId="0" fontId="2" fillId="33" borderId="6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35" borderId="2" xfId="0" applyNumberFormat="1" applyFont="1" applyFill="1" applyBorder="1" applyAlignment="1">
      <alignment horizontal="left" vertical="center"/>
    </xf>
    <xf numFmtId="49" fontId="1" fillId="35" borderId="3" xfId="0" applyNumberFormat="1" applyFont="1" applyFill="1" applyBorder="1" applyAlignment="1">
      <alignment horizontal="left" vertical="center" wrapText="1"/>
    </xf>
    <xf numFmtId="49" fontId="1" fillId="35" borderId="3" xfId="0" applyNumberFormat="1" applyFont="1" applyFill="1" applyBorder="1" applyAlignment="1">
      <alignment horizontal="center" vertical="center" wrapText="1"/>
    </xf>
    <xf numFmtId="4" fontId="1" fillId="35" borderId="3" xfId="0" applyNumberFormat="1" applyFont="1" applyFill="1" applyBorder="1" applyAlignment="1">
      <alignment horizontal="right" vertical="center" wrapText="1"/>
    </xf>
    <xf numFmtId="49" fontId="1" fillId="35" borderId="4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/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33" borderId="3" xfId="0" applyNumberFormat="1" applyFont="1" applyFill="1" applyBorder="1" applyAlignment="1">
      <alignment vertical="center"/>
    </xf>
    <xf numFmtId="0" fontId="2" fillId="33" borderId="4" xfId="0" applyNumberFormat="1" applyFont="1" applyFill="1" applyBorder="1" applyAlignment="1">
      <alignment vertical="center"/>
    </xf>
    <xf numFmtId="0" fontId="2" fillId="34" borderId="3" xfId="0" applyNumberFormat="1" applyFont="1" applyFill="1" applyBorder="1" applyAlignment="1">
      <alignment vertical="center"/>
    </xf>
    <xf numFmtId="0" fontId="2" fillId="34" borderId="4" xfId="0" applyNumberFormat="1" applyFont="1" applyFill="1" applyBorder="1" applyAlignment="1">
      <alignment vertical="center"/>
    </xf>
    <xf numFmtId="0" fontId="2" fillId="33" borderId="3" xfId="0" applyNumberFormat="1" applyFont="1" applyFill="1" applyBorder="1" applyAlignment="1">
      <alignment horizontal="center" vertical="center"/>
    </xf>
    <xf numFmtId="0" fontId="2" fillId="33" borderId="4" xfId="0" applyNumberFormat="1" applyFont="1" applyFill="1" applyBorder="1" applyAlignment="1">
      <alignment horizontal="center" vertical="center"/>
    </xf>
    <xf numFmtId="0" fontId="2" fillId="34" borderId="3" xfId="0" applyNumberFormat="1" applyFont="1" applyFill="1" applyBorder="1" applyAlignment="1">
      <alignment horizontal="center" vertical="center"/>
    </xf>
    <xf numFmtId="0" fontId="2" fillId="34" borderId="4" xfId="0" applyNumberFormat="1" applyFont="1" applyFill="1" applyBorder="1" applyAlignment="1">
      <alignment horizontal="center" vertical="center"/>
    </xf>
    <xf numFmtId="0" fontId="1" fillId="34" borderId="27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10" xfId="0" applyNumberFormat="1" applyFont="1" applyFill="1" applyBorder="1" applyAlignment="1">
      <alignment horizontal="left" vertical="center"/>
    </xf>
    <xf numFmtId="0" fontId="1" fillId="34" borderId="11" xfId="0" applyNumberFormat="1" applyFont="1" applyFill="1" applyBorder="1" applyAlignment="1">
      <alignment horizontal="left" vertical="center"/>
    </xf>
    <xf numFmtId="0" fontId="1" fillId="34" borderId="12" xfId="0" applyNumberFormat="1" applyFont="1" applyFill="1" applyBorder="1" applyAlignment="1">
      <alignment horizontal="left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tabSelected="1" topLeftCell="A101" zoomScaleNormal="100" zoomScaleSheetLayoutView="70" workbookViewId="0">
      <selection activeCell="A2" sqref="A2:K2"/>
    </sheetView>
  </sheetViews>
  <sheetFormatPr defaultColWidth="16.83203125" defaultRowHeight="15.75" customHeight="1" x14ac:dyDescent="0.25"/>
  <cols>
    <col min="1" max="1" width="19.5" style="113" customWidth="1"/>
    <col min="2" max="2" width="70.5" style="2" customWidth="1"/>
    <col min="3" max="3" width="15.5" style="3" customWidth="1"/>
    <col min="4" max="4" width="21.83203125" style="4" customWidth="1"/>
    <col min="5" max="5" width="20" style="5" customWidth="1"/>
    <col min="6" max="6" width="20.5" style="6" customWidth="1"/>
    <col min="7" max="7" width="12.6640625" style="6" customWidth="1"/>
    <col min="8" max="8" width="15.33203125" style="7" customWidth="1"/>
    <col min="9" max="9" width="20.5" style="7" customWidth="1"/>
    <col min="10" max="10" width="12.33203125" style="1" customWidth="1"/>
    <col min="11" max="11" width="22.1640625" style="1" customWidth="1"/>
    <col min="12" max="16384" width="16.83203125" style="1"/>
  </cols>
  <sheetData>
    <row r="1" spans="1:11" s="8" customFormat="1" ht="6.75" hidden="1" customHeight="1" x14ac:dyDescent="0.25">
      <c r="A1" s="104"/>
      <c r="B1" s="9"/>
      <c r="C1" s="9"/>
      <c r="D1" s="10"/>
      <c r="E1" s="11"/>
      <c r="F1" s="9"/>
      <c r="G1" s="9"/>
      <c r="H1" s="9"/>
      <c r="I1" s="9"/>
      <c r="J1" s="9"/>
    </row>
    <row r="2" spans="1:11" s="12" customFormat="1" ht="50.25" customHeight="1" x14ac:dyDescent="0.25">
      <c r="A2" s="119" t="s">
        <v>767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9.25" customHeight="1" x14ac:dyDescent="0.25">
      <c r="A3" s="120" t="s">
        <v>758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1" ht="66.75" customHeight="1" x14ac:dyDescent="0.25">
      <c r="A4" s="13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5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5" t="s">
        <v>10</v>
      </c>
    </row>
    <row r="5" spans="1:11" s="17" customFormat="1" ht="15.75" customHeight="1" x14ac:dyDescent="0.2">
      <c r="A5" s="105" t="s">
        <v>11</v>
      </c>
      <c r="B5" s="19">
        <v>2</v>
      </c>
      <c r="C5" s="18">
        <v>3</v>
      </c>
      <c r="D5" s="19">
        <v>4</v>
      </c>
      <c r="E5" s="18">
        <v>5</v>
      </c>
      <c r="F5" s="18">
        <v>6</v>
      </c>
      <c r="G5" s="19">
        <v>7</v>
      </c>
      <c r="H5" s="19">
        <v>8</v>
      </c>
      <c r="I5" s="19">
        <v>9</v>
      </c>
      <c r="J5" s="19">
        <v>10</v>
      </c>
      <c r="K5" s="18">
        <v>11</v>
      </c>
    </row>
    <row r="6" spans="1:11" s="20" customFormat="1" ht="27" customHeight="1" x14ac:dyDescent="0.2">
      <c r="A6" s="21" t="s">
        <v>12</v>
      </c>
      <c r="B6" s="22"/>
      <c r="C6" s="22"/>
      <c r="D6" s="23"/>
      <c r="E6" s="23"/>
      <c r="F6" s="22"/>
      <c r="G6" s="22"/>
      <c r="H6" s="22"/>
      <c r="I6" s="22"/>
      <c r="J6" s="121"/>
      <c r="K6" s="122"/>
    </row>
    <row r="7" spans="1:11" s="20" customFormat="1" ht="27" customHeight="1" x14ac:dyDescent="0.2">
      <c r="A7" s="24" t="s">
        <v>13</v>
      </c>
      <c r="B7" s="25"/>
      <c r="C7" s="25"/>
      <c r="D7" s="26"/>
      <c r="E7" s="26"/>
      <c r="F7" s="25"/>
      <c r="G7" s="25"/>
      <c r="H7" s="25"/>
      <c r="I7" s="25"/>
      <c r="J7" s="123"/>
      <c r="K7" s="124"/>
    </row>
    <row r="8" spans="1:11" s="28" customFormat="1" ht="31.5" customHeight="1" x14ac:dyDescent="0.2">
      <c r="A8" s="106" t="s">
        <v>14</v>
      </c>
      <c r="B8" s="29" t="s">
        <v>15</v>
      </c>
      <c r="C8" s="30" t="s">
        <v>16</v>
      </c>
      <c r="D8" s="30">
        <v>516800</v>
      </c>
      <c r="E8" s="30">
        <v>646000</v>
      </c>
      <c r="F8" s="31" t="s">
        <v>17</v>
      </c>
      <c r="G8" s="32" t="s">
        <v>18</v>
      </c>
      <c r="H8" s="32" t="s">
        <v>19</v>
      </c>
      <c r="I8" s="32" t="s">
        <v>20</v>
      </c>
      <c r="J8" s="32" t="s">
        <v>21</v>
      </c>
      <c r="K8" s="31" t="s">
        <v>22</v>
      </c>
    </row>
    <row r="9" spans="1:11" s="27" customFormat="1" ht="31.5" customHeight="1" x14ac:dyDescent="0.2">
      <c r="A9" s="106" t="s">
        <v>23</v>
      </c>
      <c r="B9" s="29" t="s">
        <v>24</v>
      </c>
      <c r="C9" s="30" t="s">
        <v>25</v>
      </c>
      <c r="D9" s="30">
        <f>SUM(D10:D13)</f>
        <v>272000</v>
      </c>
      <c r="E9" s="30">
        <f>SUM(E10:E13)</f>
        <v>340000</v>
      </c>
      <c r="F9" s="31" t="s">
        <v>17</v>
      </c>
      <c r="G9" s="32" t="s">
        <v>26</v>
      </c>
      <c r="H9" s="32" t="s">
        <v>19</v>
      </c>
      <c r="I9" s="32" t="s">
        <v>20</v>
      </c>
      <c r="J9" s="32" t="s">
        <v>21</v>
      </c>
      <c r="K9" s="31" t="s">
        <v>22</v>
      </c>
    </row>
    <row r="10" spans="1:11" s="27" customFormat="1" ht="21.75" customHeight="1" x14ac:dyDescent="0.2">
      <c r="A10" s="106"/>
      <c r="B10" s="29" t="s">
        <v>27</v>
      </c>
      <c r="C10" s="30"/>
      <c r="D10" s="30">
        <v>88000</v>
      </c>
      <c r="E10" s="30">
        <f>D10*1.25</f>
        <v>110000</v>
      </c>
      <c r="F10" s="31"/>
      <c r="G10" s="32"/>
      <c r="H10" s="32"/>
      <c r="I10" s="32"/>
      <c r="J10" s="32"/>
      <c r="K10" s="31"/>
    </row>
    <row r="11" spans="1:11" s="27" customFormat="1" ht="31.5" customHeight="1" x14ac:dyDescent="0.2">
      <c r="A11" s="106"/>
      <c r="B11" s="29" t="s">
        <v>28</v>
      </c>
      <c r="C11" s="30"/>
      <c r="D11" s="30">
        <v>44000</v>
      </c>
      <c r="E11" s="30">
        <f>D11*1.25</f>
        <v>55000</v>
      </c>
      <c r="F11" s="31"/>
      <c r="G11" s="32"/>
      <c r="H11" s="32"/>
      <c r="I11" s="32"/>
      <c r="J11" s="32"/>
      <c r="K11" s="31"/>
    </row>
    <row r="12" spans="1:11" s="27" customFormat="1" ht="15.75" customHeight="1" x14ac:dyDescent="0.2">
      <c r="A12" s="106"/>
      <c r="B12" s="29" t="s">
        <v>29</v>
      </c>
      <c r="C12" s="30"/>
      <c r="D12" s="30">
        <v>28000</v>
      </c>
      <c r="E12" s="30">
        <f>D12*1.25</f>
        <v>35000</v>
      </c>
      <c r="F12" s="31"/>
      <c r="G12" s="32"/>
      <c r="H12" s="32"/>
      <c r="I12" s="32"/>
      <c r="J12" s="32"/>
      <c r="K12" s="31"/>
    </row>
    <row r="13" spans="1:11" s="27" customFormat="1" ht="31.5" customHeight="1" x14ac:dyDescent="0.2">
      <c r="A13" s="106"/>
      <c r="B13" s="29" t="s">
        <v>30</v>
      </c>
      <c r="C13" s="30"/>
      <c r="D13" s="30">
        <v>112000</v>
      </c>
      <c r="E13" s="30">
        <f>D13*1.25</f>
        <v>140000</v>
      </c>
      <c r="F13" s="31"/>
      <c r="G13" s="32"/>
      <c r="H13" s="32"/>
      <c r="I13" s="32"/>
      <c r="J13" s="32"/>
      <c r="K13" s="31"/>
    </row>
    <row r="14" spans="1:11" s="27" customFormat="1" ht="31.5" customHeight="1" x14ac:dyDescent="0.2">
      <c r="A14" s="106" t="s">
        <v>31</v>
      </c>
      <c r="B14" s="29" t="s">
        <v>32</v>
      </c>
      <c r="C14" s="30" t="s">
        <v>33</v>
      </c>
      <c r="D14" s="30">
        <f>SUM(D15:D18)</f>
        <v>217920</v>
      </c>
      <c r="E14" s="30">
        <f>SUM(E15:E18)</f>
        <v>272400</v>
      </c>
      <c r="F14" s="31" t="s">
        <v>17</v>
      </c>
      <c r="G14" s="32" t="s">
        <v>26</v>
      </c>
      <c r="H14" s="32" t="s">
        <v>19</v>
      </c>
      <c r="I14" s="32" t="s">
        <v>20</v>
      </c>
      <c r="J14" s="32" t="s">
        <v>21</v>
      </c>
      <c r="K14" s="31" t="s">
        <v>22</v>
      </c>
    </row>
    <row r="15" spans="1:11" s="27" customFormat="1" ht="20.25" customHeight="1" x14ac:dyDescent="0.2">
      <c r="A15" s="106"/>
      <c r="B15" s="29" t="s">
        <v>34</v>
      </c>
      <c r="C15" s="30"/>
      <c r="D15" s="30">
        <v>13920</v>
      </c>
      <c r="E15" s="30">
        <f>D15*1.25</f>
        <v>17400</v>
      </c>
      <c r="F15" s="31"/>
      <c r="G15" s="32"/>
      <c r="H15" s="32"/>
      <c r="I15" s="32"/>
      <c r="J15" s="32"/>
      <c r="K15" s="31"/>
    </row>
    <row r="16" spans="1:11" s="27" customFormat="1" ht="31.5" customHeight="1" x14ac:dyDescent="0.2">
      <c r="A16" s="106"/>
      <c r="B16" s="29" t="s">
        <v>35</v>
      </c>
      <c r="C16" s="30"/>
      <c r="D16" s="30">
        <v>18400</v>
      </c>
      <c r="E16" s="30">
        <f>D16*1.25</f>
        <v>23000</v>
      </c>
      <c r="F16" s="31"/>
      <c r="G16" s="32"/>
      <c r="H16" s="32"/>
      <c r="I16" s="32"/>
      <c r="J16" s="32"/>
      <c r="K16" s="31"/>
    </row>
    <row r="17" spans="1:11" s="27" customFormat="1" ht="20.25" customHeight="1" x14ac:dyDescent="0.2">
      <c r="A17" s="106"/>
      <c r="B17" s="29" t="s">
        <v>36</v>
      </c>
      <c r="C17" s="30"/>
      <c r="D17" s="30">
        <v>166400</v>
      </c>
      <c r="E17" s="30">
        <f>D17*1.25</f>
        <v>208000</v>
      </c>
      <c r="F17" s="31"/>
      <c r="G17" s="32"/>
      <c r="H17" s="32"/>
      <c r="I17" s="32"/>
      <c r="J17" s="32"/>
      <c r="K17" s="31"/>
    </row>
    <row r="18" spans="1:11" s="27" customFormat="1" ht="20.25" customHeight="1" x14ac:dyDescent="0.2">
      <c r="A18" s="106"/>
      <c r="B18" s="29" t="s">
        <v>37</v>
      </c>
      <c r="C18" s="30"/>
      <c r="D18" s="30">
        <v>19200</v>
      </c>
      <c r="E18" s="30">
        <f>D18*1.25</f>
        <v>24000</v>
      </c>
      <c r="F18" s="31"/>
      <c r="G18" s="32"/>
      <c r="H18" s="32"/>
      <c r="I18" s="32"/>
      <c r="J18" s="32"/>
      <c r="K18" s="31"/>
    </row>
    <row r="19" spans="1:11" s="28" customFormat="1" ht="47.25" customHeight="1" x14ac:dyDescent="0.2">
      <c r="A19" s="106" t="s">
        <v>38</v>
      </c>
      <c r="B19" s="29" t="s">
        <v>39</v>
      </c>
      <c r="C19" s="30" t="s">
        <v>16</v>
      </c>
      <c r="D19" s="30">
        <v>88000</v>
      </c>
      <c r="E19" s="30">
        <v>110000</v>
      </c>
      <c r="F19" s="31" t="s">
        <v>17</v>
      </c>
      <c r="G19" s="32" t="s">
        <v>26</v>
      </c>
      <c r="H19" s="32" t="s">
        <v>19</v>
      </c>
      <c r="I19" s="32" t="s">
        <v>20</v>
      </c>
      <c r="J19" s="32" t="s">
        <v>21</v>
      </c>
      <c r="K19" s="31" t="s">
        <v>22</v>
      </c>
    </row>
    <row r="20" spans="1:11" s="27" customFormat="1" ht="31.5" customHeight="1" x14ac:dyDescent="0.2">
      <c r="A20" s="106" t="s">
        <v>40</v>
      </c>
      <c r="B20" s="29" t="s">
        <v>41</v>
      </c>
      <c r="C20" s="30" t="s">
        <v>42</v>
      </c>
      <c r="D20" s="30">
        <f>D21+D22</f>
        <v>144000</v>
      </c>
      <c r="E20" s="30">
        <f>E21+E22</f>
        <v>180000</v>
      </c>
      <c r="F20" s="31" t="s">
        <v>43</v>
      </c>
      <c r="G20" s="32" t="s">
        <v>26</v>
      </c>
      <c r="H20" s="32" t="s">
        <v>19</v>
      </c>
      <c r="I20" s="32" t="s">
        <v>20</v>
      </c>
      <c r="J20" s="32" t="s">
        <v>21</v>
      </c>
      <c r="K20" s="31" t="s">
        <v>22</v>
      </c>
    </row>
    <row r="21" spans="1:11" s="27" customFormat="1" ht="22.5" customHeight="1" x14ac:dyDescent="0.2">
      <c r="A21" s="106"/>
      <c r="B21" s="29" t="s">
        <v>44</v>
      </c>
      <c r="C21" s="30"/>
      <c r="D21" s="30">
        <v>96000</v>
      </c>
      <c r="E21" s="30">
        <f>D21*1.25</f>
        <v>120000</v>
      </c>
      <c r="F21" s="31"/>
      <c r="G21" s="32"/>
      <c r="H21" s="32"/>
      <c r="I21" s="32"/>
      <c r="J21" s="32"/>
      <c r="K21" s="31"/>
    </row>
    <row r="22" spans="1:11" s="27" customFormat="1" ht="31.5" customHeight="1" x14ac:dyDescent="0.2">
      <c r="A22" s="106"/>
      <c r="B22" s="29" t="s">
        <v>45</v>
      </c>
      <c r="C22" s="30"/>
      <c r="D22" s="30">
        <v>48000</v>
      </c>
      <c r="E22" s="30">
        <v>60000</v>
      </c>
      <c r="F22" s="31"/>
      <c r="G22" s="32"/>
      <c r="H22" s="32"/>
      <c r="I22" s="32"/>
      <c r="J22" s="32"/>
      <c r="K22" s="31"/>
    </row>
    <row r="23" spans="1:11" s="28" customFormat="1" ht="31.5" customHeight="1" x14ac:dyDescent="0.2">
      <c r="A23" s="106" t="s">
        <v>46</v>
      </c>
      <c r="B23" s="29" t="s">
        <v>47</v>
      </c>
      <c r="C23" s="30" t="s">
        <v>48</v>
      </c>
      <c r="D23" s="30">
        <v>300000</v>
      </c>
      <c r="E23" s="30">
        <v>375000</v>
      </c>
      <c r="F23" s="31" t="s">
        <v>17</v>
      </c>
      <c r="G23" s="32" t="s">
        <v>18</v>
      </c>
      <c r="H23" s="32" t="s">
        <v>19</v>
      </c>
      <c r="I23" s="32" t="s">
        <v>49</v>
      </c>
      <c r="J23" s="32" t="s">
        <v>50</v>
      </c>
      <c r="K23" s="31" t="s">
        <v>51</v>
      </c>
    </row>
    <row r="24" spans="1:11" s="34" customFormat="1" ht="24" customHeight="1" x14ac:dyDescent="0.2">
      <c r="A24" s="35" t="s">
        <v>52</v>
      </c>
      <c r="B24" s="36"/>
      <c r="C24" s="36"/>
      <c r="D24" s="37">
        <f>D8+D9+D14+D19+D23+D20</f>
        <v>1538720</v>
      </c>
      <c r="E24" s="37">
        <f>E8+E9+E14+E19+E23+E20</f>
        <v>1923400</v>
      </c>
      <c r="F24" s="36"/>
      <c r="G24" s="36"/>
      <c r="H24" s="36"/>
      <c r="I24" s="36"/>
      <c r="J24" s="36"/>
      <c r="K24" s="38"/>
    </row>
    <row r="25" spans="1:11" s="34" customFormat="1" ht="18.75" customHeight="1" x14ac:dyDescent="0.2">
      <c r="A25" s="44"/>
      <c r="B25" s="44"/>
      <c r="C25" s="45"/>
      <c r="D25" s="46"/>
      <c r="E25" s="46"/>
      <c r="F25" s="45"/>
      <c r="G25" s="45"/>
      <c r="H25" s="45"/>
      <c r="I25" s="45"/>
      <c r="J25" s="45"/>
      <c r="K25" s="45"/>
    </row>
    <row r="26" spans="1:11" s="20" customFormat="1" ht="27" customHeight="1" x14ac:dyDescent="0.2">
      <c r="A26" s="24" t="s">
        <v>590</v>
      </c>
      <c r="B26" s="25"/>
      <c r="C26" s="25"/>
      <c r="D26" s="26"/>
      <c r="E26" s="26"/>
      <c r="F26" s="25"/>
      <c r="G26" s="25"/>
      <c r="H26" s="25"/>
      <c r="I26" s="25"/>
      <c r="J26" s="123"/>
      <c r="K26" s="124"/>
    </row>
    <row r="27" spans="1:11" s="97" customFormat="1" ht="47.25" x14ac:dyDescent="0.2">
      <c r="A27" s="107" t="s">
        <v>592</v>
      </c>
      <c r="B27" s="92" t="s">
        <v>593</v>
      </c>
      <c r="C27" s="94" t="s">
        <v>594</v>
      </c>
      <c r="D27" s="94">
        <v>60000</v>
      </c>
      <c r="E27" s="94">
        <v>75000</v>
      </c>
      <c r="F27" s="95" t="s">
        <v>43</v>
      </c>
      <c r="G27" s="96" t="s">
        <v>18</v>
      </c>
      <c r="H27" s="96" t="s">
        <v>19</v>
      </c>
      <c r="I27" s="96" t="s">
        <v>49</v>
      </c>
      <c r="J27" s="96" t="s">
        <v>21</v>
      </c>
      <c r="K27" s="95" t="s">
        <v>595</v>
      </c>
    </row>
    <row r="28" spans="1:11" s="34" customFormat="1" ht="24" customHeight="1" x14ac:dyDescent="0.2">
      <c r="A28" s="35" t="s">
        <v>591</v>
      </c>
      <c r="B28" s="36"/>
      <c r="C28" s="36"/>
      <c r="D28" s="37">
        <f>D27</f>
        <v>60000</v>
      </c>
      <c r="E28" s="37">
        <f>E27</f>
        <v>75000</v>
      </c>
      <c r="F28" s="36"/>
      <c r="G28" s="36"/>
      <c r="H28" s="36"/>
      <c r="I28" s="36"/>
      <c r="J28" s="36"/>
      <c r="K28" s="38"/>
    </row>
    <row r="29" spans="1:11" s="34" customFormat="1" ht="24" customHeight="1" x14ac:dyDescent="0.2">
      <c r="A29" s="39" t="s">
        <v>53</v>
      </c>
      <c r="B29" s="39"/>
      <c r="C29" s="40"/>
      <c r="D29" s="41">
        <f>D24+D28</f>
        <v>1598720</v>
      </c>
      <c r="E29" s="41">
        <f>E24+E28</f>
        <v>1998400</v>
      </c>
      <c r="F29" s="40"/>
      <c r="G29" s="40"/>
      <c r="H29" s="40"/>
      <c r="I29" s="40"/>
      <c r="J29" s="42"/>
      <c r="K29" s="43"/>
    </row>
    <row r="30" spans="1:11" s="34" customFormat="1" ht="18.75" customHeight="1" x14ac:dyDescent="0.2">
      <c r="A30" s="44"/>
      <c r="B30" s="44"/>
      <c r="C30" s="45"/>
      <c r="D30" s="46"/>
      <c r="E30" s="46"/>
      <c r="F30" s="45"/>
      <c r="G30" s="45"/>
      <c r="H30" s="45"/>
      <c r="I30" s="45"/>
      <c r="J30" s="45"/>
      <c r="K30" s="45"/>
    </row>
    <row r="31" spans="1:11" s="27" customFormat="1" ht="24" customHeight="1" x14ac:dyDescent="0.2">
      <c r="A31" s="39" t="s">
        <v>54</v>
      </c>
      <c r="B31" s="39"/>
      <c r="C31" s="40"/>
      <c r="D31" s="41"/>
      <c r="E31" s="41"/>
      <c r="F31" s="40"/>
      <c r="G31" s="40"/>
      <c r="H31" s="40"/>
      <c r="I31" s="40"/>
      <c r="J31" s="125"/>
      <c r="K31" s="126"/>
    </row>
    <row r="32" spans="1:11" s="27" customFormat="1" ht="24" customHeight="1" x14ac:dyDescent="0.2">
      <c r="A32" s="47" t="s">
        <v>55</v>
      </c>
      <c r="B32" s="48"/>
      <c r="C32" s="49"/>
      <c r="D32" s="50"/>
      <c r="E32" s="50"/>
      <c r="F32" s="49"/>
      <c r="G32" s="49"/>
      <c r="H32" s="49"/>
      <c r="I32" s="49"/>
      <c r="J32" s="127"/>
      <c r="K32" s="128"/>
    </row>
    <row r="33" spans="1:11" s="28" customFormat="1" ht="31.5" customHeight="1" x14ac:dyDescent="0.2">
      <c r="A33" s="106" t="s">
        <v>56</v>
      </c>
      <c r="B33" s="100" t="s">
        <v>564</v>
      </c>
      <c r="C33" s="30" t="s">
        <v>57</v>
      </c>
      <c r="D33" s="99">
        <v>1520000</v>
      </c>
      <c r="E33" s="99">
        <v>1900000</v>
      </c>
      <c r="F33" s="31" t="s">
        <v>17</v>
      </c>
      <c r="G33" s="32" t="s">
        <v>18</v>
      </c>
      <c r="H33" s="32" t="s">
        <v>19</v>
      </c>
      <c r="I33" s="32" t="s">
        <v>49</v>
      </c>
      <c r="J33" s="32" t="s">
        <v>21</v>
      </c>
      <c r="K33" s="98" t="s">
        <v>58</v>
      </c>
    </row>
    <row r="34" spans="1:11" s="97" customFormat="1" ht="47.25" x14ac:dyDescent="0.2">
      <c r="A34" s="107" t="s">
        <v>596</v>
      </c>
      <c r="B34" s="92" t="s">
        <v>597</v>
      </c>
      <c r="C34" s="94"/>
      <c r="D34" s="94">
        <v>1500000</v>
      </c>
      <c r="E34" s="94">
        <v>1875000</v>
      </c>
      <c r="F34" s="95"/>
      <c r="G34" s="96"/>
      <c r="H34" s="96"/>
      <c r="I34" s="96"/>
      <c r="J34" s="96"/>
      <c r="K34" s="95" t="s">
        <v>598</v>
      </c>
    </row>
    <row r="35" spans="1:11" s="28" customFormat="1" ht="47.25" x14ac:dyDescent="0.2">
      <c r="A35" s="106" t="s">
        <v>59</v>
      </c>
      <c r="B35" s="100" t="s">
        <v>565</v>
      </c>
      <c r="C35" s="30" t="s">
        <v>60</v>
      </c>
      <c r="D35" s="30">
        <v>40000</v>
      </c>
      <c r="E35" s="30">
        <v>50000</v>
      </c>
      <c r="F35" s="31" t="s">
        <v>43</v>
      </c>
      <c r="G35" s="32" t="s">
        <v>18</v>
      </c>
      <c r="H35" s="32" t="s">
        <v>19</v>
      </c>
      <c r="I35" s="32" t="s">
        <v>49</v>
      </c>
      <c r="J35" s="32" t="s">
        <v>61</v>
      </c>
      <c r="K35" s="98" t="s">
        <v>58</v>
      </c>
    </row>
    <row r="36" spans="1:11" s="97" customFormat="1" ht="47.25" x14ac:dyDescent="0.2">
      <c r="A36" s="107" t="s">
        <v>596</v>
      </c>
      <c r="B36" s="93" t="s">
        <v>599</v>
      </c>
      <c r="C36" s="94"/>
      <c r="D36" s="94"/>
      <c r="E36" s="94"/>
      <c r="F36" s="95"/>
      <c r="G36" s="96"/>
      <c r="H36" s="96"/>
      <c r="I36" s="96"/>
      <c r="J36" s="96"/>
      <c r="K36" s="95" t="s">
        <v>598</v>
      </c>
    </row>
    <row r="37" spans="1:11" s="28" customFormat="1" ht="31.5" x14ac:dyDescent="0.2">
      <c r="A37" s="106" t="s">
        <v>62</v>
      </c>
      <c r="B37" s="33" t="s">
        <v>586</v>
      </c>
      <c r="C37" s="30" t="s">
        <v>63</v>
      </c>
      <c r="D37" s="30">
        <v>190000</v>
      </c>
      <c r="E37" s="30">
        <v>237500</v>
      </c>
      <c r="F37" s="31" t="s">
        <v>43</v>
      </c>
      <c r="G37" s="32" t="s">
        <v>18</v>
      </c>
      <c r="H37" s="32" t="s">
        <v>19</v>
      </c>
      <c r="I37" s="32" t="s">
        <v>49</v>
      </c>
      <c r="J37" s="32" t="s">
        <v>61</v>
      </c>
      <c r="K37" s="31" t="s">
        <v>64</v>
      </c>
    </row>
    <row r="38" spans="1:11" s="28" customFormat="1" ht="47.25" x14ac:dyDescent="0.2">
      <c r="A38" s="106" t="s">
        <v>65</v>
      </c>
      <c r="B38" s="33" t="s">
        <v>566</v>
      </c>
      <c r="C38" s="30" t="s">
        <v>63</v>
      </c>
      <c r="D38" s="30">
        <v>300000</v>
      </c>
      <c r="E38" s="30">
        <v>375000</v>
      </c>
      <c r="F38" s="31" t="s">
        <v>17</v>
      </c>
      <c r="G38" s="32" t="s">
        <v>18</v>
      </c>
      <c r="H38" s="32" t="s">
        <v>19</v>
      </c>
      <c r="I38" s="32" t="s">
        <v>49</v>
      </c>
      <c r="J38" s="32" t="s">
        <v>66</v>
      </c>
      <c r="K38" s="31" t="s">
        <v>67</v>
      </c>
    </row>
    <row r="39" spans="1:11" s="28" customFormat="1" ht="31.5" x14ac:dyDescent="0.2">
      <c r="A39" s="106" t="s">
        <v>68</v>
      </c>
      <c r="B39" s="33" t="s">
        <v>567</v>
      </c>
      <c r="C39" s="30" t="s">
        <v>63</v>
      </c>
      <c r="D39" s="30">
        <v>190000</v>
      </c>
      <c r="E39" s="30">
        <v>237500</v>
      </c>
      <c r="F39" s="31" t="s">
        <v>43</v>
      </c>
      <c r="G39" s="32" t="s">
        <v>18</v>
      </c>
      <c r="H39" s="32" t="s">
        <v>19</v>
      </c>
      <c r="I39" s="32" t="s">
        <v>49</v>
      </c>
      <c r="J39" s="32" t="s">
        <v>61</v>
      </c>
      <c r="K39" s="31" t="s">
        <v>69</v>
      </c>
    </row>
    <row r="40" spans="1:11" s="28" customFormat="1" ht="31.5" x14ac:dyDescent="0.2">
      <c r="A40" s="106" t="s">
        <v>70</v>
      </c>
      <c r="B40" s="33" t="s">
        <v>587</v>
      </c>
      <c r="C40" s="30" t="s">
        <v>57</v>
      </c>
      <c r="D40" s="30">
        <v>1920000</v>
      </c>
      <c r="E40" s="30">
        <v>2400000</v>
      </c>
      <c r="F40" s="31" t="s">
        <v>17</v>
      </c>
      <c r="G40" s="32" t="s">
        <v>18</v>
      </c>
      <c r="H40" s="32" t="s">
        <v>19</v>
      </c>
      <c r="I40" s="32" t="s">
        <v>49</v>
      </c>
      <c r="J40" s="32" t="s">
        <v>71</v>
      </c>
      <c r="K40" s="31" t="s">
        <v>72</v>
      </c>
    </row>
    <row r="41" spans="1:11" s="28" customFormat="1" ht="47.25" x14ac:dyDescent="0.2">
      <c r="A41" s="106" t="s">
        <v>73</v>
      </c>
      <c r="B41" s="33" t="s">
        <v>588</v>
      </c>
      <c r="C41" s="30" t="s">
        <v>60</v>
      </c>
      <c r="D41" s="30">
        <v>80000</v>
      </c>
      <c r="E41" s="30">
        <v>100000</v>
      </c>
      <c r="F41" s="31" t="s">
        <v>43</v>
      </c>
      <c r="G41" s="32" t="s">
        <v>18</v>
      </c>
      <c r="H41" s="32" t="s">
        <v>19</v>
      </c>
      <c r="I41" s="32" t="s">
        <v>49</v>
      </c>
      <c r="J41" s="32" t="s">
        <v>74</v>
      </c>
      <c r="K41" s="31" t="s">
        <v>72</v>
      </c>
    </row>
    <row r="42" spans="1:11" s="28" customFormat="1" ht="31.5" x14ac:dyDescent="0.2">
      <c r="A42" s="106" t="s">
        <v>75</v>
      </c>
      <c r="B42" s="33" t="s">
        <v>568</v>
      </c>
      <c r="C42" s="30" t="s">
        <v>57</v>
      </c>
      <c r="D42" s="30">
        <v>168000</v>
      </c>
      <c r="E42" s="30">
        <v>210000</v>
      </c>
      <c r="F42" s="31" t="s">
        <v>43</v>
      </c>
      <c r="G42" s="32" t="s">
        <v>18</v>
      </c>
      <c r="H42" s="32" t="s">
        <v>19</v>
      </c>
      <c r="I42" s="32" t="s">
        <v>49</v>
      </c>
      <c r="J42" s="32" t="s">
        <v>74</v>
      </c>
      <c r="K42" s="31" t="s">
        <v>72</v>
      </c>
    </row>
    <row r="43" spans="1:11" s="28" customFormat="1" ht="47.25" x14ac:dyDescent="0.2">
      <c r="A43" s="106" t="s">
        <v>76</v>
      </c>
      <c r="B43" s="33" t="s">
        <v>569</v>
      </c>
      <c r="C43" s="30" t="s">
        <v>60</v>
      </c>
      <c r="D43" s="30">
        <v>32000</v>
      </c>
      <c r="E43" s="30">
        <v>40000</v>
      </c>
      <c r="F43" s="31" t="s">
        <v>43</v>
      </c>
      <c r="G43" s="32" t="s">
        <v>18</v>
      </c>
      <c r="H43" s="32" t="s">
        <v>19</v>
      </c>
      <c r="I43" s="32" t="s">
        <v>49</v>
      </c>
      <c r="J43" s="32" t="s">
        <v>74</v>
      </c>
      <c r="K43" s="31" t="s">
        <v>72</v>
      </c>
    </row>
    <row r="44" spans="1:11" s="28" customFormat="1" ht="47.25" x14ac:dyDescent="0.2">
      <c r="A44" s="106" t="s">
        <v>77</v>
      </c>
      <c r="B44" s="33" t="s">
        <v>570</v>
      </c>
      <c r="C44" s="30" t="s">
        <v>57</v>
      </c>
      <c r="D44" s="30">
        <v>2152000</v>
      </c>
      <c r="E44" s="30">
        <v>2690000</v>
      </c>
      <c r="F44" s="31" t="s">
        <v>17</v>
      </c>
      <c r="G44" s="32" t="s">
        <v>18</v>
      </c>
      <c r="H44" s="32" t="s">
        <v>19</v>
      </c>
      <c r="I44" s="32" t="s">
        <v>49</v>
      </c>
      <c r="J44" s="32" t="s">
        <v>74</v>
      </c>
      <c r="K44" s="31" t="s">
        <v>78</v>
      </c>
    </row>
    <row r="45" spans="1:11" s="28" customFormat="1" ht="47.25" x14ac:dyDescent="0.2">
      <c r="A45" s="106" t="s">
        <v>79</v>
      </c>
      <c r="B45" s="33" t="s">
        <v>571</v>
      </c>
      <c r="C45" s="30" t="s">
        <v>60</v>
      </c>
      <c r="D45" s="30">
        <v>56000</v>
      </c>
      <c r="E45" s="30">
        <v>70000</v>
      </c>
      <c r="F45" s="31" t="s">
        <v>43</v>
      </c>
      <c r="G45" s="32" t="s">
        <v>18</v>
      </c>
      <c r="H45" s="32" t="s">
        <v>19</v>
      </c>
      <c r="I45" s="32" t="s">
        <v>49</v>
      </c>
      <c r="J45" s="32" t="s">
        <v>80</v>
      </c>
      <c r="K45" s="31" t="s">
        <v>81</v>
      </c>
    </row>
    <row r="46" spans="1:11" s="28" customFormat="1" ht="47.25" x14ac:dyDescent="0.2">
      <c r="A46" s="106" t="s">
        <v>82</v>
      </c>
      <c r="B46" s="29" t="s">
        <v>572</v>
      </c>
      <c r="C46" s="30" t="s">
        <v>83</v>
      </c>
      <c r="D46" s="30">
        <v>32000</v>
      </c>
      <c r="E46" s="30">
        <v>40000</v>
      </c>
      <c r="F46" s="31" t="s">
        <v>43</v>
      </c>
      <c r="G46" s="32" t="s">
        <v>18</v>
      </c>
      <c r="H46" s="32" t="s">
        <v>19</v>
      </c>
      <c r="I46" s="32" t="s">
        <v>49</v>
      </c>
      <c r="J46" s="32" t="s">
        <v>80</v>
      </c>
      <c r="K46" s="31" t="s">
        <v>81</v>
      </c>
    </row>
    <row r="47" spans="1:11" s="28" customFormat="1" ht="31.5" x14ac:dyDescent="0.2">
      <c r="A47" s="106" t="s">
        <v>84</v>
      </c>
      <c r="B47" s="100" t="s">
        <v>573</v>
      </c>
      <c r="C47" s="30" t="s">
        <v>57</v>
      </c>
      <c r="D47" s="99">
        <v>1281000</v>
      </c>
      <c r="E47" s="99">
        <v>1601250</v>
      </c>
      <c r="F47" s="31" t="s">
        <v>17</v>
      </c>
      <c r="G47" s="32" t="s">
        <v>18</v>
      </c>
      <c r="H47" s="32" t="s">
        <v>19</v>
      </c>
      <c r="I47" s="32" t="s">
        <v>49</v>
      </c>
      <c r="J47" s="101" t="s">
        <v>21</v>
      </c>
      <c r="K47" s="98" t="s">
        <v>85</v>
      </c>
    </row>
    <row r="48" spans="1:11" s="97" customFormat="1" ht="31.5" x14ac:dyDescent="0.2">
      <c r="A48" s="107" t="s">
        <v>596</v>
      </c>
      <c r="B48" s="93" t="s">
        <v>716</v>
      </c>
      <c r="C48" s="94"/>
      <c r="D48" s="94">
        <v>1354702</v>
      </c>
      <c r="E48" s="94">
        <v>1693377.5</v>
      </c>
      <c r="F48" s="95"/>
      <c r="G48" s="96"/>
      <c r="H48" s="96"/>
      <c r="I48" s="96"/>
      <c r="J48" s="96" t="s">
        <v>66</v>
      </c>
      <c r="K48" s="95" t="s">
        <v>715</v>
      </c>
    </row>
    <row r="49" spans="1:11" s="28" customFormat="1" ht="47.25" x14ac:dyDescent="0.2">
      <c r="A49" s="106" t="s">
        <v>86</v>
      </c>
      <c r="B49" s="100" t="s">
        <v>574</v>
      </c>
      <c r="C49" s="30" t="s">
        <v>60</v>
      </c>
      <c r="D49" s="30">
        <v>44000</v>
      </c>
      <c r="E49" s="30">
        <v>55000</v>
      </c>
      <c r="F49" s="31" t="s">
        <v>43</v>
      </c>
      <c r="G49" s="32" t="s">
        <v>18</v>
      </c>
      <c r="H49" s="32" t="s">
        <v>19</v>
      </c>
      <c r="I49" s="32" t="s">
        <v>49</v>
      </c>
      <c r="J49" s="101" t="s">
        <v>61</v>
      </c>
      <c r="K49" s="98" t="s">
        <v>87</v>
      </c>
    </row>
    <row r="50" spans="1:11" s="97" customFormat="1" ht="47.25" x14ac:dyDescent="0.2">
      <c r="A50" s="107" t="s">
        <v>596</v>
      </c>
      <c r="B50" s="93" t="s">
        <v>717</v>
      </c>
      <c r="C50" s="94"/>
      <c r="D50" s="94"/>
      <c r="E50" s="94"/>
      <c r="F50" s="95"/>
      <c r="G50" s="96"/>
      <c r="H50" s="96"/>
      <c r="I50" s="96"/>
      <c r="J50" s="96" t="s">
        <v>66</v>
      </c>
      <c r="K50" s="95" t="s">
        <v>715</v>
      </c>
    </row>
    <row r="51" spans="1:11" s="28" customFormat="1" ht="31.5" x14ac:dyDescent="0.2">
      <c r="A51" s="106" t="s">
        <v>88</v>
      </c>
      <c r="B51" s="100" t="s">
        <v>575</v>
      </c>
      <c r="C51" s="30" t="s">
        <v>83</v>
      </c>
      <c r="D51" s="30">
        <v>35000</v>
      </c>
      <c r="E51" s="30">
        <v>43750</v>
      </c>
      <c r="F51" s="31" t="s">
        <v>43</v>
      </c>
      <c r="G51" s="32" t="s">
        <v>18</v>
      </c>
      <c r="H51" s="32" t="s">
        <v>19</v>
      </c>
      <c r="I51" s="32" t="s">
        <v>49</v>
      </c>
      <c r="J51" s="101" t="s">
        <v>61</v>
      </c>
      <c r="K51" s="98" t="s">
        <v>87</v>
      </c>
    </row>
    <row r="52" spans="1:11" s="97" customFormat="1" ht="31.5" x14ac:dyDescent="0.2">
      <c r="A52" s="107" t="s">
        <v>596</v>
      </c>
      <c r="B52" s="93" t="s">
        <v>760</v>
      </c>
      <c r="C52" s="94"/>
      <c r="D52" s="94"/>
      <c r="E52" s="94"/>
      <c r="F52" s="95"/>
      <c r="G52" s="96"/>
      <c r="H52" s="96"/>
      <c r="I52" s="96"/>
      <c r="J52" s="96" t="s">
        <v>66</v>
      </c>
      <c r="K52" s="95" t="s">
        <v>715</v>
      </c>
    </row>
    <row r="53" spans="1:11" s="28" customFormat="1" ht="31.5" x14ac:dyDescent="0.2">
      <c r="A53" s="106" t="s">
        <v>89</v>
      </c>
      <c r="B53" s="29" t="s">
        <v>576</v>
      </c>
      <c r="C53" s="30" t="s">
        <v>63</v>
      </c>
      <c r="D53" s="30">
        <v>89000</v>
      </c>
      <c r="E53" s="30">
        <v>111250</v>
      </c>
      <c r="F53" s="31" t="s">
        <v>43</v>
      </c>
      <c r="G53" s="32" t="s">
        <v>18</v>
      </c>
      <c r="H53" s="32" t="s">
        <v>19</v>
      </c>
      <c r="I53" s="32" t="s">
        <v>49</v>
      </c>
      <c r="J53" s="32" t="s">
        <v>90</v>
      </c>
      <c r="K53" s="31" t="s">
        <v>91</v>
      </c>
    </row>
    <row r="54" spans="1:11" s="28" customFormat="1" ht="31.5" x14ac:dyDescent="0.2">
      <c r="A54" s="106" t="s">
        <v>92</v>
      </c>
      <c r="B54" s="29" t="s">
        <v>577</v>
      </c>
      <c r="C54" s="30" t="s">
        <v>83</v>
      </c>
      <c r="D54" s="30">
        <v>40000</v>
      </c>
      <c r="E54" s="30">
        <v>50000</v>
      </c>
      <c r="F54" s="31" t="s">
        <v>43</v>
      </c>
      <c r="G54" s="32" t="s">
        <v>18</v>
      </c>
      <c r="H54" s="32" t="s">
        <v>19</v>
      </c>
      <c r="I54" s="32" t="s">
        <v>49</v>
      </c>
      <c r="J54" s="32" t="s">
        <v>90</v>
      </c>
      <c r="K54" s="31" t="s">
        <v>91</v>
      </c>
    </row>
    <row r="55" spans="1:11" s="28" customFormat="1" ht="31.5" x14ac:dyDescent="0.2">
      <c r="A55" s="106" t="s">
        <v>93</v>
      </c>
      <c r="B55" s="29" t="s">
        <v>578</v>
      </c>
      <c r="C55" s="30" t="s">
        <v>57</v>
      </c>
      <c r="D55" s="30">
        <v>3910000</v>
      </c>
      <c r="E55" s="30">
        <v>4887500</v>
      </c>
      <c r="F55" s="31" t="s">
        <v>17</v>
      </c>
      <c r="G55" s="32" t="s">
        <v>18</v>
      </c>
      <c r="H55" s="32" t="s">
        <v>19</v>
      </c>
      <c r="I55" s="32" t="s">
        <v>49</v>
      </c>
      <c r="J55" s="32" t="s">
        <v>74</v>
      </c>
      <c r="K55" s="31" t="s">
        <v>94</v>
      </c>
    </row>
    <row r="56" spans="1:11" s="28" customFormat="1" ht="31.5" customHeight="1" x14ac:dyDescent="0.2">
      <c r="A56" s="106" t="s">
        <v>95</v>
      </c>
      <c r="B56" s="29" t="s">
        <v>579</v>
      </c>
      <c r="C56" s="30" t="s">
        <v>60</v>
      </c>
      <c r="D56" s="30">
        <v>50000</v>
      </c>
      <c r="E56" s="30">
        <v>62500</v>
      </c>
      <c r="F56" s="31" t="s">
        <v>43</v>
      </c>
      <c r="G56" s="32" t="s">
        <v>18</v>
      </c>
      <c r="H56" s="32" t="s">
        <v>19</v>
      </c>
      <c r="I56" s="32" t="s">
        <v>49</v>
      </c>
      <c r="J56" s="32" t="s">
        <v>74</v>
      </c>
      <c r="K56" s="31" t="s">
        <v>94</v>
      </c>
    </row>
    <row r="57" spans="1:11" s="28" customFormat="1" ht="31.5" x14ac:dyDescent="0.2">
      <c r="A57" s="106" t="s">
        <v>96</v>
      </c>
      <c r="B57" s="29" t="s">
        <v>589</v>
      </c>
      <c r="C57" s="30" t="s">
        <v>83</v>
      </c>
      <c r="D57" s="30">
        <v>40000</v>
      </c>
      <c r="E57" s="30">
        <v>50000</v>
      </c>
      <c r="F57" s="31" t="s">
        <v>43</v>
      </c>
      <c r="G57" s="32" t="s">
        <v>18</v>
      </c>
      <c r="H57" s="32" t="s">
        <v>19</v>
      </c>
      <c r="I57" s="32" t="s">
        <v>49</v>
      </c>
      <c r="J57" s="32" t="s">
        <v>74</v>
      </c>
      <c r="K57" s="31" t="s">
        <v>94</v>
      </c>
    </row>
    <row r="58" spans="1:11" s="28" customFormat="1" ht="31.5" customHeight="1" x14ac:dyDescent="0.2">
      <c r="A58" s="106" t="s">
        <v>97</v>
      </c>
      <c r="B58" s="33" t="s">
        <v>98</v>
      </c>
      <c r="C58" s="30" t="s">
        <v>99</v>
      </c>
      <c r="D58" s="30">
        <f>SUM(D59:D60)</f>
        <v>960000</v>
      </c>
      <c r="E58" s="30">
        <f>SUM(E59:E60)</f>
        <v>1200000</v>
      </c>
      <c r="F58" s="31" t="s">
        <v>17</v>
      </c>
      <c r="G58" s="32" t="s">
        <v>26</v>
      </c>
      <c r="H58" s="32" t="s">
        <v>19</v>
      </c>
      <c r="I58" s="32" t="s">
        <v>49</v>
      </c>
      <c r="J58" s="32" t="s">
        <v>61</v>
      </c>
      <c r="K58" s="31" t="s">
        <v>100</v>
      </c>
    </row>
    <row r="59" spans="1:11" s="28" customFormat="1" ht="31.5" x14ac:dyDescent="0.2">
      <c r="A59" s="106"/>
      <c r="B59" s="29" t="s">
        <v>101</v>
      </c>
      <c r="C59" s="30"/>
      <c r="D59" s="30">
        <v>640000</v>
      </c>
      <c r="E59" s="30">
        <v>800000</v>
      </c>
      <c r="F59" s="31"/>
      <c r="G59" s="32"/>
      <c r="H59" s="32"/>
      <c r="I59" s="32"/>
      <c r="J59" s="32"/>
      <c r="K59" s="31" t="s">
        <v>100</v>
      </c>
    </row>
    <row r="60" spans="1:11" s="28" customFormat="1" ht="31.5" x14ac:dyDescent="0.2">
      <c r="A60" s="106"/>
      <c r="B60" s="29" t="s">
        <v>102</v>
      </c>
      <c r="C60" s="30"/>
      <c r="D60" s="30">
        <v>320000</v>
      </c>
      <c r="E60" s="30">
        <v>400000</v>
      </c>
      <c r="F60" s="31"/>
      <c r="G60" s="32"/>
      <c r="H60" s="32"/>
      <c r="I60" s="32"/>
      <c r="J60" s="32"/>
      <c r="K60" s="31" t="s">
        <v>103</v>
      </c>
    </row>
    <row r="61" spans="1:11" s="28" customFormat="1" ht="31.5" x14ac:dyDescent="0.2">
      <c r="A61" s="106" t="s">
        <v>104</v>
      </c>
      <c r="B61" s="33" t="s">
        <v>580</v>
      </c>
      <c r="C61" s="30" t="s">
        <v>105</v>
      </c>
      <c r="D61" s="30">
        <v>240000</v>
      </c>
      <c r="E61" s="30">
        <v>300000</v>
      </c>
      <c r="F61" s="31" t="s">
        <v>43</v>
      </c>
      <c r="G61" s="32" t="s">
        <v>18</v>
      </c>
      <c r="H61" s="32" t="s">
        <v>19</v>
      </c>
      <c r="I61" s="32" t="s">
        <v>49</v>
      </c>
      <c r="J61" s="32" t="s">
        <v>106</v>
      </c>
      <c r="K61" s="31" t="s">
        <v>107</v>
      </c>
    </row>
    <row r="62" spans="1:11" s="28" customFormat="1" ht="31.5" x14ac:dyDescent="0.2">
      <c r="A62" s="106" t="s">
        <v>108</v>
      </c>
      <c r="B62" s="29" t="s">
        <v>581</v>
      </c>
      <c r="C62" s="30" t="s">
        <v>63</v>
      </c>
      <c r="D62" s="30">
        <v>198000</v>
      </c>
      <c r="E62" s="30">
        <v>247500</v>
      </c>
      <c r="F62" s="31" t="s">
        <v>43</v>
      </c>
      <c r="G62" s="32" t="s">
        <v>18</v>
      </c>
      <c r="H62" s="32" t="s">
        <v>19</v>
      </c>
      <c r="I62" s="32" t="s">
        <v>49</v>
      </c>
      <c r="J62" s="32" t="s">
        <v>66</v>
      </c>
      <c r="K62" s="31" t="s">
        <v>109</v>
      </c>
    </row>
    <row r="63" spans="1:11" s="28" customFormat="1" ht="31.5" customHeight="1" x14ac:dyDescent="0.2">
      <c r="A63" s="106" t="s">
        <v>110</v>
      </c>
      <c r="B63" s="29" t="s">
        <v>585</v>
      </c>
      <c r="C63" s="30" t="s">
        <v>57</v>
      </c>
      <c r="D63" s="30">
        <v>2980000</v>
      </c>
      <c r="E63" s="30">
        <v>3725000</v>
      </c>
      <c r="F63" s="31" t="s">
        <v>17</v>
      </c>
      <c r="G63" s="32" t="s">
        <v>18</v>
      </c>
      <c r="H63" s="32" t="s">
        <v>19</v>
      </c>
      <c r="I63" s="32" t="s">
        <v>49</v>
      </c>
      <c r="J63" s="32" t="s">
        <v>80</v>
      </c>
      <c r="K63" s="31" t="s">
        <v>111</v>
      </c>
    </row>
    <row r="64" spans="1:11" s="28" customFormat="1" ht="31.5" x14ac:dyDescent="0.2">
      <c r="A64" s="106" t="s">
        <v>112</v>
      </c>
      <c r="B64" s="29" t="s">
        <v>583</v>
      </c>
      <c r="C64" s="30" t="s">
        <v>60</v>
      </c>
      <c r="D64" s="30">
        <v>60000</v>
      </c>
      <c r="E64" s="30">
        <v>75000</v>
      </c>
      <c r="F64" s="31" t="s">
        <v>43</v>
      </c>
      <c r="G64" s="32" t="s">
        <v>18</v>
      </c>
      <c r="H64" s="32" t="s">
        <v>19</v>
      </c>
      <c r="I64" s="32" t="s">
        <v>49</v>
      </c>
      <c r="J64" s="32" t="s">
        <v>80</v>
      </c>
      <c r="K64" s="31" t="s">
        <v>111</v>
      </c>
    </row>
    <row r="65" spans="1:11" s="28" customFormat="1" ht="31.5" x14ac:dyDescent="0.2">
      <c r="A65" s="106" t="s">
        <v>113</v>
      </c>
      <c r="B65" s="29" t="s">
        <v>584</v>
      </c>
      <c r="C65" s="30" t="s">
        <v>83</v>
      </c>
      <c r="D65" s="30">
        <v>42000</v>
      </c>
      <c r="E65" s="30">
        <v>52500</v>
      </c>
      <c r="F65" s="31" t="s">
        <v>43</v>
      </c>
      <c r="G65" s="32" t="s">
        <v>18</v>
      </c>
      <c r="H65" s="32" t="s">
        <v>19</v>
      </c>
      <c r="I65" s="32" t="s">
        <v>49</v>
      </c>
      <c r="J65" s="32" t="s">
        <v>80</v>
      </c>
      <c r="K65" s="31" t="s">
        <v>111</v>
      </c>
    </row>
    <row r="66" spans="1:11" s="28" customFormat="1" ht="31.5" x14ac:dyDescent="0.2">
      <c r="A66" s="106" t="s">
        <v>114</v>
      </c>
      <c r="B66" s="33" t="s">
        <v>582</v>
      </c>
      <c r="C66" s="30" t="s">
        <v>57</v>
      </c>
      <c r="D66" s="30">
        <v>780000</v>
      </c>
      <c r="E66" s="30">
        <v>975000</v>
      </c>
      <c r="F66" s="31" t="s">
        <v>17</v>
      </c>
      <c r="G66" s="32" t="s">
        <v>18</v>
      </c>
      <c r="H66" s="32" t="s">
        <v>19</v>
      </c>
      <c r="I66" s="32" t="s">
        <v>49</v>
      </c>
      <c r="J66" s="32" t="s">
        <v>21</v>
      </c>
      <c r="K66" s="31" t="s">
        <v>115</v>
      </c>
    </row>
    <row r="67" spans="1:11" s="97" customFormat="1" ht="47.25" x14ac:dyDescent="0.2">
      <c r="A67" s="107" t="s">
        <v>600</v>
      </c>
      <c r="B67" s="93" t="s">
        <v>604</v>
      </c>
      <c r="C67" s="94" t="s">
        <v>608</v>
      </c>
      <c r="D67" s="94">
        <v>9000000</v>
      </c>
      <c r="E67" s="94">
        <v>11250000</v>
      </c>
      <c r="F67" s="95" t="s">
        <v>17</v>
      </c>
      <c r="G67" s="96" t="s">
        <v>18</v>
      </c>
      <c r="H67" s="96" t="s">
        <v>19</v>
      </c>
      <c r="I67" s="96" t="s">
        <v>49</v>
      </c>
      <c r="J67" s="96" t="s">
        <v>66</v>
      </c>
      <c r="K67" s="95" t="s">
        <v>611</v>
      </c>
    </row>
    <row r="68" spans="1:11" s="97" customFormat="1" ht="47.25" x14ac:dyDescent="0.2">
      <c r="A68" s="107" t="s">
        <v>601</v>
      </c>
      <c r="B68" s="93" t="s">
        <v>605</v>
      </c>
      <c r="C68" s="94" t="s">
        <v>609</v>
      </c>
      <c r="D68" s="94">
        <v>190000</v>
      </c>
      <c r="E68" s="94">
        <v>237500</v>
      </c>
      <c r="F68" s="95" t="s">
        <v>43</v>
      </c>
      <c r="G68" s="96" t="s">
        <v>18</v>
      </c>
      <c r="H68" s="96" t="s">
        <v>19</v>
      </c>
      <c r="I68" s="96" t="s">
        <v>49</v>
      </c>
      <c r="J68" s="96" t="s">
        <v>66</v>
      </c>
      <c r="K68" s="95" t="s">
        <v>611</v>
      </c>
    </row>
    <row r="69" spans="1:11" s="97" customFormat="1" ht="47.25" x14ac:dyDescent="0.2">
      <c r="A69" s="107" t="s">
        <v>602</v>
      </c>
      <c r="B69" s="93" t="s">
        <v>606</v>
      </c>
      <c r="C69" s="94" t="s">
        <v>610</v>
      </c>
      <c r="D69" s="94">
        <v>50000</v>
      </c>
      <c r="E69" s="94">
        <v>62500</v>
      </c>
      <c r="F69" s="95" t="s">
        <v>43</v>
      </c>
      <c r="G69" s="96" t="s">
        <v>18</v>
      </c>
      <c r="H69" s="96" t="s">
        <v>19</v>
      </c>
      <c r="I69" s="96" t="s">
        <v>49</v>
      </c>
      <c r="J69" s="96" t="s">
        <v>66</v>
      </c>
      <c r="K69" s="95" t="s">
        <v>611</v>
      </c>
    </row>
    <row r="70" spans="1:11" s="97" customFormat="1" ht="47.25" x14ac:dyDescent="0.2">
      <c r="A70" s="107" t="s">
        <v>603</v>
      </c>
      <c r="B70" s="93" t="s">
        <v>607</v>
      </c>
      <c r="C70" s="94" t="s">
        <v>609</v>
      </c>
      <c r="D70" s="94">
        <v>27000</v>
      </c>
      <c r="E70" s="94">
        <v>33750</v>
      </c>
      <c r="F70" s="95" t="s">
        <v>43</v>
      </c>
      <c r="G70" s="96" t="s">
        <v>18</v>
      </c>
      <c r="H70" s="96" t="s">
        <v>19</v>
      </c>
      <c r="I70" s="96" t="s">
        <v>49</v>
      </c>
      <c r="J70" s="96" t="s">
        <v>66</v>
      </c>
      <c r="K70" s="95" t="s">
        <v>612</v>
      </c>
    </row>
    <row r="71" spans="1:11" s="27" customFormat="1" ht="24" customHeight="1" x14ac:dyDescent="0.2">
      <c r="A71" s="51" t="s">
        <v>116</v>
      </c>
      <c r="B71" s="52"/>
      <c r="C71" s="52"/>
      <c r="D71" s="53">
        <f>SUM(D34:D46,D48:D58,D61:D70)</f>
        <v>26749702</v>
      </c>
      <c r="E71" s="53">
        <f>SUM(E34:E46,E48:E58,E61:E70)</f>
        <v>33437127.5</v>
      </c>
      <c r="F71" s="52"/>
      <c r="G71" s="52"/>
      <c r="H71" s="52"/>
      <c r="I71" s="52"/>
      <c r="J71" s="52"/>
      <c r="K71" s="54"/>
    </row>
    <row r="72" spans="1:11" s="27" customFormat="1" ht="15" customHeight="1" x14ac:dyDescent="0.2">
      <c r="A72" s="108"/>
      <c r="B72" s="55"/>
      <c r="C72" s="56"/>
      <c r="D72" s="57"/>
      <c r="E72" s="57"/>
      <c r="F72" s="56"/>
      <c r="G72" s="56"/>
      <c r="H72" s="56"/>
      <c r="I72" s="56"/>
      <c r="J72" s="56"/>
      <c r="K72" s="58"/>
    </row>
    <row r="73" spans="1:11" s="27" customFormat="1" ht="24" customHeight="1" x14ac:dyDescent="0.2">
      <c r="A73" s="129" t="s">
        <v>117</v>
      </c>
      <c r="B73" s="130"/>
      <c r="C73" s="130"/>
      <c r="D73" s="130"/>
      <c r="E73" s="130"/>
      <c r="F73" s="130"/>
      <c r="G73" s="130"/>
      <c r="H73" s="130"/>
      <c r="I73" s="130"/>
      <c r="J73" s="130"/>
      <c r="K73" s="131"/>
    </row>
    <row r="74" spans="1:11" s="28" customFormat="1" ht="31.5" customHeight="1" x14ac:dyDescent="0.2">
      <c r="A74" s="106" t="s">
        <v>118</v>
      </c>
      <c r="B74" s="29" t="s">
        <v>119</v>
      </c>
      <c r="C74" s="30" t="s">
        <v>120</v>
      </c>
      <c r="D74" s="30">
        <v>34400</v>
      </c>
      <c r="E74" s="30">
        <v>43000</v>
      </c>
      <c r="F74" s="31" t="s">
        <v>43</v>
      </c>
      <c r="G74" s="32" t="s">
        <v>18</v>
      </c>
      <c r="H74" s="32" t="s">
        <v>19</v>
      </c>
      <c r="I74" s="32" t="s">
        <v>49</v>
      </c>
      <c r="J74" s="101" t="s">
        <v>61</v>
      </c>
      <c r="K74" s="98" t="s">
        <v>121</v>
      </c>
    </row>
    <row r="75" spans="1:11" s="97" customFormat="1" ht="31.5" x14ac:dyDescent="0.2">
      <c r="A75" s="107" t="s">
        <v>596</v>
      </c>
      <c r="B75" s="93"/>
      <c r="C75" s="94"/>
      <c r="D75" s="94"/>
      <c r="E75" s="94"/>
      <c r="F75" s="95"/>
      <c r="G75" s="96"/>
      <c r="H75" s="96"/>
      <c r="I75" s="96"/>
      <c r="J75" s="96" t="s">
        <v>66</v>
      </c>
      <c r="K75" s="95" t="s">
        <v>613</v>
      </c>
    </row>
    <row r="76" spans="1:11" s="28" customFormat="1" ht="31.5" customHeight="1" x14ac:dyDescent="0.2">
      <c r="A76" s="106" t="s">
        <v>122</v>
      </c>
      <c r="B76" s="29" t="s">
        <v>123</v>
      </c>
      <c r="C76" s="30" t="s">
        <v>124</v>
      </c>
      <c r="D76" s="30">
        <v>160000</v>
      </c>
      <c r="E76" s="30">
        <v>200000</v>
      </c>
      <c r="F76" s="31" t="s">
        <v>43</v>
      </c>
      <c r="G76" s="32" t="s">
        <v>18</v>
      </c>
      <c r="H76" s="32" t="s">
        <v>19</v>
      </c>
      <c r="I76" s="32" t="s">
        <v>49</v>
      </c>
      <c r="J76" s="32" t="s">
        <v>125</v>
      </c>
      <c r="K76" s="31" t="s">
        <v>126</v>
      </c>
    </row>
    <row r="77" spans="1:11" s="27" customFormat="1" ht="30" customHeight="1" x14ac:dyDescent="0.2">
      <c r="A77" s="106" t="s">
        <v>127</v>
      </c>
      <c r="B77" s="29" t="s">
        <v>128</v>
      </c>
      <c r="C77" s="30" t="s">
        <v>129</v>
      </c>
      <c r="D77" s="30">
        <v>200000</v>
      </c>
      <c r="E77" s="30">
        <v>250000</v>
      </c>
      <c r="F77" s="31" t="s">
        <v>17</v>
      </c>
      <c r="G77" s="32" t="s">
        <v>26</v>
      </c>
      <c r="H77" s="32" t="s">
        <v>19</v>
      </c>
      <c r="I77" s="32" t="s">
        <v>49</v>
      </c>
      <c r="J77" s="32" t="s">
        <v>21</v>
      </c>
      <c r="K77" s="98" t="s">
        <v>130</v>
      </c>
    </row>
    <row r="78" spans="1:11" s="97" customFormat="1" ht="31.5" x14ac:dyDescent="0.2">
      <c r="A78" s="107" t="s">
        <v>596</v>
      </c>
      <c r="B78" s="93"/>
      <c r="C78" s="94"/>
      <c r="D78" s="94"/>
      <c r="E78" s="94"/>
      <c r="F78" s="95"/>
      <c r="G78" s="96"/>
      <c r="H78" s="96"/>
      <c r="I78" s="96"/>
      <c r="J78" s="96"/>
      <c r="K78" s="95" t="s">
        <v>614</v>
      </c>
    </row>
    <row r="79" spans="1:11" s="27" customFormat="1" ht="18" customHeight="1" x14ac:dyDescent="0.2">
      <c r="A79" s="106"/>
      <c r="B79" s="33" t="s">
        <v>131</v>
      </c>
      <c r="C79" s="30"/>
      <c r="D79" s="30">
        <v>144000</v>
      </c>
      <c r="E79" s="30">
        <v>180000</v>
      </c>
      <c r="F79" s="31"/>
      <c r="G79" s="32"/>
      <c r="H79" s="32"/>
      <c r="I79" s="32"/>
      <c r="J79" s="32"/>
      <c r="K79" s="31"/>
    </row>
    <row r="80" spans="1:11" s="27" customFormat="1" ht="18" customHeight="1" x14ac:dyDescent="0.2">
      <c r="A80" s="106"/>
      <c r="B80" s="33" t="s">
        <v>132</v>
      </c>
      <c r="C80" s="30"/>
      <c r="D80" s="30">
        <v>56000</v>
      </c>
      <c r="E80" s="30">
        <v>70000</v>
      </c>
      <c r="F80" s="31"/>
      <c r="G80" s="32"/>
      <c r="H80" s="32"/>
      <c r="I80" s="32"/>
      <c r="J80" s="32"/>
      <c r="K80" s="31"/>
    </row>
    <row r="81" spans="1:11" s="28" customFormat="1" ht="31.5" customHeight="1" x14ac:dyDescent="0.2">
      <c r="A81" s="106" t="s">
        <v>133</v>
      </c>
      <c r="B81" s="29" t="s">
        <v>134</v>
      </c>
      <c r="C81" s="30" t="s">
        <v>83</v>
      </c>
      <c r="D81" s="30">
        <v>80000</v>
      </c>
      <c r="E81" s="30">
        <v>100000</v>
      </c>
      <c r="F81" s="31" t="s">
        <v>43</v>
      </c>
      <c r="G81" s="32" t="s">
        <v>18</v>
      </c>
      <c r="H81" s="32" t="s">
        <v>19</v>
      </c>
      <c r="I81" s="32" t="s">
        <v>49</v>
      </c>
      <c r="J81" s="32" t="s">
        <v>66</v>
      </c>
      <c r="K81" s="31" t="s">
        <v>135</v>
      </c>
    </row>
    <row r="82" spans="1:11" s="28" customFormat="1" ht="31.5" customHeight="1" x14ac:dyDescent="0.2">
      <c r="A82" s="106" t="s">
        <v>136</v>
      </c>
      <c r="B82" s="102" t="s">
        <v>137</v>
      </c>
      <c r="C82" s="30" t="s">
        <v>138</v>
      </c>
      <c r="D82" s="30">
        <v>240000</v>
      </c>
      <c r="E82" s="30">
        <v>300000</v>
      </c>
      <c r="F82" s="31" t="s">
        <v>43</v>
      </c>
      <c r="G82" s="32" t="s">
        <v>18</v>
      </c>
      <c r="H82" s="32" t="s">
        <v>19</v>
      </c>
      <c r="I82" s="32" t="s">
        <v>49</v>
      </c>
      <c r="J82" s="32" t="s">
        <v>21</v>
      </c>
      <c r="K82" s="31" t="s">
        <v>139</v>
      </c>
    </row>
    <row r="83" spans="1:11" s="97" customFormat="1" ht="31.5" x14ac:dyDescent="0.2">
      <c r="A83" s="107" t="s">
        <v>596</v>
      </c>
      <c r="B83" s="93" t="s">
        <v>615</v>
      </c>
      <c r="C83" s="94"/>
      <c r="D83" s="94"/>
      <c r="E83" s="94"/>
      <c r="F83" s="95"/>
      <c r="G83" s="96"/>
      <c r="H83" s="96"/>
      <c r="I83" s="96"/>
      <c r="J83" s="96"/>
      <c r="K83" s="95"/>
    </row>
    <row r="84" spans="1:11" s="28" customFormat="1" ht="51.75" customHeight="1" x14ac:dyDescent="0.2">
      <c r="A84" s="106" t="s">
        <v>140</v>
      </c>
      <c r="B84" s="29" t="s">
        <v>141</v>
      </c>
      <c r="C84" s="30" t="s">
        <v>142</v>
      </c>
      <c r="D84" s="30">
        <v>330400</v>
      </c>
      <c r="E84" s="30">
        <v>413000</v>
      </c>
      <c r="F84" s="31" t="s">
        <v>43</v>
      </c>
      <c r="G84" s="32" t="s">
        <v>18</v>
      </c>
      <c r="H84" s="32" t="s">
        <v>19</v>
      </c>
      <c r="I84" s="32" t="s">
        <v>49</v>
      </c>
      <c r="J84" s="32" t="s">
        <v>21</v>
      </c>
      <c r="K84" s="31" t="s">
        <v>143</v>
      </c>
    </row>
    <row r="85" spans="1:11" s="28" customFormat="1" ht="31.5" customHeight="1" x14ac:dyDescent="0.2">
      <c r="A85" s="106" t="s">
        <v>144</v>
      </c>
      <c r="B85" s="29" t="s">
        <v>145</v>
      </c>
      <c r="C85" s="30" t="s">
        <v>146</v>
      </c>
      <c r="D85" s="30">
        <v>41600</v>
      </c>
      <c r="E85" s="30">
        <v>52000</v>
      </c>
      <c r="F85" s="31" t="s">
        <v>43</v>
      </c>
      <c r="G85" s="32" t="s">
        <v>18</v>
      </c>
      <c r="H85" s="32" t="s">
        <v>19</v>
      </c>
      <c r="I85" s="32" t="s">
        <v>49</v>
      </c>
      <c r="J85" s="32" t="s">
        <v>21</v>
      </c>
      <c r="K85" s="31" t="s">
        <v>143</v>
      </c>
    </row>
    <row r="86" spans="1:11" s="28" customFormat="1" ht="31.5" customHeight="1" x14ac:dyDescent="0.2">
      <c r="A86" s="106" t="s">
        <v>563</v>
      </c>
      <c r="B86" s="29" t="s">
        <v>214</v>
      </c>
      <c r="C86" s="30" t="s">
        <v>63</v>
      </c>
      <c r="D86" s="30">
        <v>28000</v>
      </c>
      <c r="E86" s="30">
        <v>35000</v>
      </c>
      <c r="F86" s="31" t="s">
        <v>43</v>
      </c>
      <c r="G86" s="32" t="s">
        <v>18</v>
      </c>
      <c r="H86" s="32" t="s">
        <v>19</v>
      </c>
      <c r="I86" s="32" t="s">
        <v>49</v>
      </c>
      <c r="J86" s="32" t="s">
        <v>61</v>
      </c>
      <c r="K86" s="31" t="s">
        <v>149</v>
      </c>
    </row>
    <row r="87" spans="1:11" s="28" customFormat="1" ht="31.5" customHeight="1" x14ac:dyDescent="0.2">
      <c r="A87" s="106" t="s">
        <v>147</v>
      </c>
      <c r="B87" s="33" t="s">
        <v>148</v>
      </c>
      <c r="C87" s="30" t="s">
        <v>63</v>
      </c>
      <c r="D87" s="30">
        <v>24000</v>
      </c>
      <c r="E87" s="30">
        <v>30000</v>
      </c>
      <c r="F87" s="31" t="s">
        <v>43</v>
      </c>
      <c r="G87" s="32" t="s">
        <v>18</v>
      </c>
      <c r="H87" s="32" t="s">
        <v>19</v>
      </c>
      <c r="I87" s="32" t="s">
        <v>49</v>
      </c>
      <c r="J87" s="32" t="s">
        <v>61</v>
      </c>
      <c r="K87" s="31" t="s">
        <v>149</v>
      </c>
    </row>
    <row r="88" spans="1:11" s="28" customFormat="1" ht="31.5" customHeight="1" x14ac:dyDescent="0.2">
      <c r="A88" s="106" t="s">
        <v>150</v>
      </c>
      <c r="B88" s="33" t="s">
        <v>151</v>
      </c>
      <c r="C88" s="30" t="s">
        <v>63</v>
      </c>
      <c r="D88" s="30">
        <v>28000</v>
      </c>
      <c r="E88" s="30">
        <v>35000</v>
      </c>
      <c r="F88" s="31" t="s">
        <v>43</v>
      </c>
      <c r="G88" s="32" t="s">
        <v>18</v>
      </c>
      <c r="H88" s="32" t="s">
        <v>19</v>
      </c>
      <c r="I88" s="32" t="s">
        <v>49</v>
      </c>
      <c r="J88" s="32" t="s">
        <v>61</v>
      </c>
      <c r="K88" s="31" t="s">
        <v>149</v>
      </c>
    </row>
    <row r="89" spans="1:11" s="28" customFormat="1" ht="31.5" customHeight="1" x14ac:dyDescent="0.2">
      <c r="A89" s="106" t="s">
        <v>152</v>
      </c>
      <c r="B89" s="33" t="s">
        <v>153</v>
      </c>
      <c r="C89" s="30" t="s">
        <v>138</v>
      </c>
      <c r="D89" s="30">
        <v>1153600</v>
      </c>
      <c r="E89" s="30">
        <v>1442000</v>
      </c>
      <c r="F89" s="31" t="s">
        <v>17</v>
      </c>
      <c r="G89" s="32" t="s">
        <v>18</v>
      </c>
      <c r="H89" s="32" t="s">
        <v>19</v>
      </c>
      <c r="I89" s="32" t="s">
        <v>49</v>
      </c>
      <c r="J89" s="32" t="s">
        <v>66</v>
      </c>
      <c r="K89" s="31" t="s">
        <v>69</v>
      </c>
    </row>
    <row r="90" spans="1:11" s="28" customFormat="1" ht="31.5" customHeight="1" x14ac:dyDescent="0.2">
      <c r="A90" s="106" t="s">
        <v>154</v>
      </c>
      <c r="B90" s="33" t="s">
        <v>155</v>
      </c>
      <c r="C90" s="30" t="s">
        <v>156</v>
      </c>
      <c r="D90" s="30">
        <v>112000</v>
      </c>
      <c r="E90" s="30">
        <v>140000</v>
      </c>
      <c r="F90" s="31" t="s">
        <v>43</v>
      </c>
      <c r="G90" s="32" t="s">
        <v>18</v>
      </c>
      <c r="H90" s="32" t="s">
        <v>19</v>
      </c>
      <c r="I90" s="32" t="s">
        <v>49</v>
      </c>
      <c r="J90" s="32" t="s">
        <v>61</v>
      </c>
      <c r="K90" s="31" t="s">
        <v>157</v>
      </c>
    </row>
    <row r="91" spans="1:11" s="28" customFormat="1" ht="31.5" customHeight="1" x14ac:dyDescent="0.2">
      <c r="A91" s="106" t="s">
        <v>158</v>
      </c>
      <c r="B91" s="29" t="s">
        <v>159</v>
      </c>
      <c r="C91" s="30" t="s">
        <v>160</v>
      </c>
      <c r="D91" s="30">
        <v>64000</v>
      </c>
      <c r="E91" s="30">
        <v>80000</v>
      </c>
      <c r="F91" s="31" t="s">
        <v>43</v>
      </c>
      <c r="G91" s="32" t="s">
        <v>18</v>
      </c>
      <c r="H91" s="32" t="s">
        <v>19</v>
      </c>
      <c r="I91" s="32" t="s">
        <v>49</v>
      </c>
      <c r="J91" s="32" t="s">
        <v>61</v>
      </c>
      <c r="K91" s="31" t="s">
        <v>161</v>
      </c>
    </row>
    <row r="92" spans="1:11" s="28" customFormat="1" ht="31.5" customHeight="1" x14ac:dyDescent="0.2">
      <c r="A92" s="106" t="s">
        <v>162</v>
      </c>
      <c r="B92" s="33" t="s">
        <v>163</v>
      </c>
      <c r="C92" s="30" t="s">
        <v>164</v>
      </c>
      <c r="D92" s="30">
        <v>712000</v>
      </c>
      <c r="E92" s="30">
        <v>890000</v>
      </c>
      <c r="F92" s="31" t="s">
        <v>17</v>
      </c>
      <c r="G92" s="32" t="s">
        <v>18</v>
      </c>
      <c r="H92" s="32" t="s">
        <v>19</v>
      </c>
      <c r="I92" s="32" t="s">
        <v>49</v>
      </c>
      <c r="J92" s="32" t="s">
        <v>165</v>
      </c>
      <c r="K92" s="31" t="s">
        <v>166</v>
      </c>
    </row>
    <row r="93" spans="1:11" s="28" customFormat="1" ht="31.5" customHeight="1" x14ac:dyDescent="0.2">
      <c r="A93" s="106" t="s">
        <v>167</v>
      </c>
      <c r="B93" s="33" t="s">
        <v>168</v>
      </c>
      <c r="C93" s="30" t="s">
        <v>169</v>
      </c>
      <c r="D93" s="30">
        <v>408000</v>
      </c>
      <c r="E93" s="30">
        <v>510000</v>
      </c>
      <c r="F93" s="31" t="s">
        <v>17</v>
      </c>
      <c r="G93" s="32" t="s">
        <v>18</v>
      </c>
      <c r="H93" s="32" t="s">
        <v>19</v>
      </c>
      <c r="I93" s="32" t="s">
        <v>49</v>
      </c>
      <c r="J93" s="32" t="s">
        <v>165</v>
      </c>
      <c r="K93" s="31" t="s">
        <v>126</v>
      </c>
    </row>
    <row r="94" spans="1:11" s="28" customFormat="1" ht="31.5" customHeight="1" x14ac:dyDescent="0.2">
      <c r="A94" s="106" t="s">
        <v>170</v>
      </c>
      <c r="B94" s="29" t="s">
        <v>171</v>
      </c>
      <c r="C94" s="30" t="s">
        <v>172</v>
      </c>
      <c r="D94" s="30">
        <v>196800</v>
      </c>
      <c r="E94" s="30">
        <v>246000</v>
      </c>
      <c r="F94" s="31" t="s">
        <v>43</v>
      </c>
      <c r="G94" s="32" t="s">
        <v>18</v>
      </c>
      <c r="H94" s="32" t="s">
        <v>19</v>
      </c>
      <c r="I94" s="32" t="s">
        <v>49</v>
      </c>
      <c r="J94" s="32" t="s">
        <v>165</v>
      </c>
      <c r="K94" s="31" t="s">
        <v>126</v>
      </c>
    </row>
    <row r="95" spans="1:11" s="28" customFormat="1" ht="31.5" customHeight="1" x14ac:dyDescent="0.2">
      <c r="A95" s="106" t="s">
        <v>173</v>
      </c>
      <c r="B95" s="29" t="s">
        <v>674</v>
      </c>
      <c r="C95" s="99" t="s">
        <v>174</v>
      </c>
      <c r="D95" s="30">
        <v>104000</v>
      </c>
      <c r="E95" s="30">
        <v>130000</v>
      </c>
      <c r="F95" s="31" t="s">
        <v>43</v>
      </c>
      <c r="G95" s="32" t="s">
        <v>18</v>
      </c>
      <c r="H95" s="32" t="s">
        <v>19</v>
      </c>
      <c r="I95" s="32" t="s">
        <v>49</v>
      </c>
      <c r="J95" s="32" t="s">
        <v>61</v>
      </c>
      <c r="K95" s="31" t="s">
        <v>161</v>
      </c>
    </row>
    <row r="96" spans="1:11" s="97" customFormat="1" ht="31.5" x14ac:dyDescent="0.2">
      <c r="A96" s="107" t="s">
        <v>596</v>
      </c>
      <c r="B96" s="93"/>
      <c r="C96" s="94" t="s">
        <v>675</v>
      </c>
      <c r="D96" s="94"/>
      <c r="E96" s="94"/>
      <c r="F96" s="95"/>
      <c r="G96" s="96"/>
      <c r="H96" s="96"/>
      <c r="I96" s="96"/>
      <c r="J96" s="96"/>
      <c r="K96" s="95"/>
    </row>
    <row r="97" spans="1:11" s="28" customFormat="1" ht="31.5" customHeight="1" x14ac:dyDescent="0.2">
      <c r="A97" s="106" t="s">
        <v>175</v>
      </c>
      <c r="B97" s="29" t="s">
        <v>176</v>
      </c>
      <c r="C97" s="30" t="s">
        <v>177</v>
      </c>
      <c r="D97" s="30">
        <v>400000</v>
      </c>
      <c r="E97" s="30">
        <v>500000</v>
      </c>
      <c r="F97" s="31" t="s">
        <v>17</v>
      </c>
      <c r="G97" s="32" t="s">
        <v>18</v>
      </c>
      <c r="H97" s="32" t="s">
        <v>19</v>
      </c>
      <c r="I97" s="32" t="s">
        <v>49</v>
      </c>
      <c r="J97" s="32" t="s">
        <v>21</v>
      </c>
      <c r="K97" s="31" t="s">
        <v>139</v>
      </c>
    </row>
    <row r="98" spans="1:11" s="28" customFormat="1" ht="31.5" customHeight="1" x14ac:dyDescent="0.2">
      <c r="A98" s="106" t="s">
        <v>178</v>
      </c>
      <c r="B98" s="33" t="s">
        <v>179</v>
      </c>
      <c r="C98" s="30" t="s">
        <v>180</v>
      </c>
      <c r="D98" s="30">
        <v>44000</v>
      </c>
      <c r="E98" s="30">
        <v>55000</v>
      </c>
      <c r="F98" s="31" t="s">
        <v>43</v>
      </c>
      <c r="G98" s="32" t="s">
        <v>18</v>
      </c>
      <c r="H98" s="32" t="s">
        <v>19</v>
      </c>
      <c r="I98" s="32" t="s">
        <v>49</v>
      </c>
      <c r="J98" s="32" t="s">
        <v>50</v>
      </c>
      <c r="K98" s="31" t="s">
        <v>181</v>
      </c>
    </row>
    <row r="99" spans="1:11" s="28" customFormat="1" ht="31.5" customHeight="1" x14ac:dyDescent="0.2">
      <c r="A99" s="106" t="s">
        <v>182</v>
      </c>
      <c r="B99" s="29" t="s">
        <v>183</v>
      </c>
      <c r="C99" s="30" t="s">
        <v>184</v>
      </c>
      <c r="D99" s="99">
        <v>87200</v>
      </c>
      <c r="E99" s="99">
        <v>109000</v>
      </c>
      <c r="F99" s="31" t="s">
        <v>43</v>
      </c>
      <c r="G99" s="32" t="s">
        <v>18</v>
      </c>
      <c r="H99" s="32" t="s">
        <v>19</v>
      </c>
      <c r="I99" s="32" t="s">
        <v>49</v>
      </c>
      <c r="J99" s="101" t="s">
        <v>61</v>
      </c>
      <c r="K99" s="98" t="s">
        <v>185</v>
      </c>
    </row>
    <row r="100" spans="1:11" s="97" customFormat="1" ht="31.5" x14ac:dyDescent="0.2">
      <c r="A100" s="107" t="s">
        <v>596</v>
      </c>
      <c r="B100" s="93"/>
      <c r="C100" s="94"/>
      <c r="D100" s="94">
        <v>148000</v>
      </c>
      <c r="E100" s="94">
        <v>185000</v>
      </c>
      <c r="F100" s="95"/>
      <c r="G100" s="96"/>
      <c r="H100" s="96"/>
      <c r="I100" s="96"/>
      <c r="J100" s="96" t="s">
        <v>66</v>
      </c>
      <c r="K100" s="95" t="s">
        <v>194</v>
      </c>
    </row>
    <row r="101" spans="1:11" s="28" customFormat="1" ht="31.5" customHeight="1" x14ac:dyDescent="0.2">
      <c r="A101" s="106" t="s">
        <v>186</v>
      </c>
      <c r="B101" s="29" t="s">
        <v>187</v>
      </c>
      <c r="C101" s="30" t="s">
        <v>184</v>
      </c>
      <c r="D101" s="99">
        <v>215200</v>
      </c>
      <c r="E101" s="99">
        <v>269000</v>
      </c>
      <c r="F101" s="31" t="s">
        <v>43</v>
      </c>
      <c r="G101" s="32" t="s">
        <v>18</v>
      </c>
      <c r="H101" s="32" t="s">
        <v>19</v>
      </c>
      <c r="I101" s="32" t="s">
        <v>49</v>
      </c>
      <c r="J101" s="32" t="s">
        <v>66</v>
      </c>
      <c r="K101" s="31" t="s">
        <v>188</v>
      </c>
    </row>
    <row r="102" spans="1:11" s="97" customFormat="1" ht="31.5" x14ac:dyDescent="0.2">
      <c r="A102" s="107" t="s">
        <v>596</v>
      </c>
      <c r="B102" s="93"/>
      <c r="C102" s="94"/>
      <c r="D102" s="94">
        <v>348000</v>
      </c>
      <c r="E102" s="94">
        <v>435000</v>
      </c>
      <c r="F102" s="95"/>
      <c r="G102" s="96"/>
      <c r="H102" s="96"/>
      <c r="I102" s="96"/>
      <c r="J102" s="96"/>
      <c r="K102" s="95" t="s">
        <v>616</v>
      </c>
    </row>
    <row r="103" spans="1:11" s="28" customFormat="1" ht="31.5" customHeight="1" x14ac:dyDescent="0.2">
      <c r="A103" s="106" t="s">
        <v>189</v>
      </c>
      <c r="B103" s="29" t="s">
        <v>190</v>
      </c>
      <c r="C103" s="30" t="s">
        <v>184</v>
      </c>
      <c r="D103" s="30">
        <v>176000</v>
      </c>
      <c r="E103" s="30">
        <v>220000</v>
      </c>
      <c r="F103" s="31" t="s">
        <v>43</v>
      </c>
      <c r="G103" s="32" t="s">
        <v>18</v>
      </c>
      <c r="H103" s="32" t="s">
        <v>19</v>
      </c>
      <c r="I103" s="32" t="s">
        <v>49</v>
      </c>
      <c r="J103" s="32" t="s">
        <v>66</v>
      </c>
      <c r="K103" s="31" t="s">
        <v>191</v>
      </c>
    </row>
    <row r="104" spans="1:11" s="28" customFormat="1" ht="31.5" customHeight="1" x14ac:dyDescent="0.2">
      <c r="A104" s="106" t="s">
        <v>192</v>
      </c>
      <c r="B104" s="29" t="s">
        <v>193</v>
      </c>
      <c r="C104" s="30" t="s">
        <v>184</v>
      </c>
      <c r="D104" s="30">
        <v>160000</v>
      </c>
      <c r="E104" s="30">
        <v>200000</v>
      </c>
      <c r="F104" s="31" t="s">
        <v>43</v>
      </c>
      <c r="G104" s="32" t="s">
        <v>18</v>
      </c>
      <c r="H104" s="32" t="s">
        <v>19</v>
      </c>
      <c r="I104" s="32" t="s">
        <v>49</v>
      </c>
      <c r="J104" s="32" t="s">
        <v>66</v>
      </c>
      <c r="K104" s="31" t="s">
        <v>194</v>
      </c>
    </row>
    <row r="105" spans="1:11" s="28" customFormat="1" ht="31.5" customHeight="1" x14ac:dyDescent="0.2">
      <c r="A105" s="106" t="s">
        <v>195</v>
      </c>
      <c r="B105" s="29" t="s">
        <v>196</v>
      </c>
      <c r="C105" s="30" t="s">
        <v>197</v>
      </c>
      <c r="D105" s="30">
        <v>15795200</v>
      </c>
      <c r="E105" s="30">
        <v>19744000</v>
      </c>
      <c r="F105" s="31" t="s">
        <v>198</v>
      </c>
      <c r="G105" s="32" t="s">
        <v>18</v>
      </c>
      <c r="H105" s="32" t="s">
        <v>199</v>
      </c>
      <c r="I105" s="32" t="s">
        <v>49</v>
      </c>
      <c r="J105" s="32" t="s">
        <v>106</v>
      </c>
      <c r="K105" s="31" t="s">
        <v>200</v>
      </c>
    </row>
    <row r="106" spans="1:11" s="28" customFormat="1" ht="31.5" customHeight="1" x14ac:dyDescent="0.2">
      <c r="A106" s="106" t="s">
        <v>201</v>
      </c>
      <c r="B106" s="29" t="s">
        <v>202</v>
      </c>
      <c r="C106" s="30" t="s">
        <v>184</v>
      </c>
      <c r="D106" s="99">
        <v>264800</v>
      </c>
      <c r="E106" s="99">
        <v>331000</v>
      </c>
      <c r="F106" s="31" t="s">
        <v>43</v>
      </c>
      <c r="G106" s="32" t="s">
        <v>18</v>
      </c>
      <c r="H106" s="32" t="s">
        <v>19</v>
      </c>
      <c r="I106" s="32" t="s">
        <v>49</v>
      </c>
      <c r="J106" s="101" t="s">
        <v>61</v>
      </c>
      <c r="K106" s="98" t="s">
        <v>185</v>
      </c>
    </row>
    <row r="107" spans="1:11" s="97" customFormat="1" ht="31.5" x14ac:dyDescent="0.2">
      <c r="A107" s="107" t="s">
        <v>596</v>
      </c>
      <c r="B107" s="93"/>
      <c r="C107" s="94"/>
      <c r="D107" s="94">
        <v>365600</v>
      </c>
      <c r="E107" s="94">
        <v>457000</v>
      </c>
      <c r="F107" s="95"/>
      <c r="G107" s="96"/>
      <c r="H107" s="96"/>
      <c r="I107" s="96"/>
      <c r="J107" s="96" t="s">
        <v>66</v>
      </c>
      <c r="K107" s="95" t="s">
        <v>194</v>
      </c>
    </row>
    <row r="108" spans="1:11" s="28" customFormat="1" ht="31.5" customHeight="1" x14ac:dyDescent="0.2">
      <c r="A108" s="106" t="s">
        <v>203</v>
      </c>
      <c r="B108" s="29" t="s">
        <v>204</v>
      </c>
      <c r="C108" s="30" t="s">
        <v>124</v>
      </c>
      <c r="D108" s="30">
        <v>84000</v>
      </c>
      <c r="E108" s="30">
        <v>105000</v>
      </c>
      <c r="F108" s="31" t="s">
        <v>43</v>
      </c>
      <c r="G108" s="32" t="s">
        <v>18</v>
      </c>
      <c r="H108" s="32" t="s">
        <v>19</v>
      </c>
      <c r="I108" s="32" t="s">
        <v>49</v>
      </c>
      <c r="J108" s="32" t="s">
        <v>80</v>
      </c>
      <c r="K108" s="31" t="s">
        <v>126</v>
      </c>
    </row>
    <row r="109" spans="1:11" s="28" customFormat="1" ht="31.5" customHeight="1" x14ac:dyDescent="0.2">
      <c r="A109" s="106" t="s">
        <v>205</v>
      </c>
      <c r="B109" s="29" t="s">
        <v>206</v>
      </c>
      <c r="C109" s="30" t="s">
        <v>207</v>
      </c>
      <c r="D109" s="30">
        <v>80000</v>
      </c>
      <c r="E109" s="30">
        <v>100000</v>
      </c>
      <c r="F109" s="31" t="s">
        <v>43</v>
      </c>
      <c r="G109" s="32" t="s">
        <v>18</v>
      </c>
      <c r="H109" s="32" t="s">
        <v>19</v>
      </c>
      <c r="I109" s="32" t="s">
        <v>49</v>
      </c>
      <c r="J109" s="32" t="s">
        <v>21</v>
      </c>
      <c r="K109" s="31" t="s">
        <v>149</v>
      </c>
    </row>
    <row r="110" spans="1:11" s="28" customFormat="1" ht="31.5" customHeight="1" x14ac:dyDescent="0.2">
      <c r="A110" s="106" t="s">
        <v>208</v>
      </c>
      <c r="B110" s="102" t="s">
        <v>209</v>
      </c>
      <c r="C110" s="30" t="s">
        <v>63</v>
      </c>
      <c r="D110" s="30">
        <v>20000</v>
      </c>
      <c r="E110" s="30">
        <v>25000</v>
      </c>
      <c r="F110" s="31" t="s">
        <v>43</v>
      </c>
      <c r="G110" s="32" t="s">
        <v>18</v>
      </c>
      <c r="H110" s="32" t="s">
        <v>19</v>
      </c>
      <c r="I110" s="32" t="s">
        <v>49</v>
      </c>
      <c r="J110" s="32" t="s">
        <v>61</v>
      </c>
      <c r="K110" s="31" t="s">
        <v>149</v>
      </c>
    </row>
    <row r="111" spans="1:11" s="97" customFormat="1" ht="40.5" customHeight="1" x14ac:dyDescent="0.2">
      <c r="A111" s="107" t="s">
        <v>596</v>
      </c>
      <c r="B111" s="92" t="s">
        <v>617</v>
      </c>
      <c r="C111" s="94"/>
      <c r="D111" s="94"/>
      <c r="E111" s="94"/>
      <c r="F111" s="95"/>
      <c r="G111" s="96"/>
      <c r="H111" s="96"/>
      <c r="I111" s="96"/>
      <c r="J111" s="96"/>
      <c r="K111" s="95"/>
    </row>
    <row r="112" spans="1:11" s="28" customFormat="1" ht="31.5" customHeight="1" x14ac:dyDescent="0.2">
      <c r="A112" s="106" t="s">
        <v>210</v>
      </c>
      <c r="B112" s="29" t="s">
        <v>211</v>
      </c>
      <c r="C112" s="30" t="s">
        <v>212</v>
      </c>
      <c r="D112" s="30">
        <v>24000</v>
      </c>
      <c r="E112" s="30">
        <v>30000</v>
      </c>
      <c r="F112" s="31" t="s">
        <v>43</v>
      </c>
      <c r="G112" s="32" t="s">
        <v>18</v>
      </c>
      <c r="H112" s="32" t="s">
        <v>19</v>
      </c>
      <c r="I112" s="32" t="s">
        <v>49</v>
      </c>
      <c r="J112" s="101" t="s">
        <v>21</v>
      </c>
      <c r="K112" s="98" t="s">
        <v>143</v>
      </c>
    </row>
    <row r="113" spans="1:11" s="97" customFormat="1" ht="31.5" x14ac:dyDescent="0.2">
      <c r="A113" s="107" t="s">
        <v>596</v>
      </c>
      <c r="B113" s="93"/>
      <c r="C113" s="94"/>
      <c r="D113" s="94"/>
      <c r="E113" s="94"/>
      <c r="F113" s="95"/>
      <c r="G113" s="96"/>
      <c r="H113" s="96"/>
      <c r="I113" s="96"/>
      <c r="J113" s="96" t="s">
        <v>66</v>
      </c>
      <c r="K113" s="95" t="s">
        <v>618</v>
      </c>
    </row>
    <row r="114" spans="1:11" s="28" customFormat="1" ht="31.5" customHeight="1" x14ac:dyDescent="0.2">
      <c r="A114" s="106" t="s">
        <v>213</v>
      </c>
      <c r="B114" s="29" t="s">
        <v>215</v>
      </c>
      <c r="C114" s="30" t="s">
        <v>83</v>
      </c>
      <c r="D114" s="30">
        <v>160000</v>
      </c>
      <c r="E114" s="30">
        <v>200000</v>
      </c>
      <c r="F114" s="31" t="s">
        <v>43</v>
      </c>
      <c r="G114" s="32" t="s">
        <v>18</v>
      </c>
      <c r="H114" s="32" t="s">
        <v>19</v>
      </c>
      <c r="I114" s="32" t="s">
        <v>49</v>
      </c>
      <c r="J114" s="32" t="s">
        <v>80</v>
      </c>
      <c r="K114" s="31" t="s">
        <v>126</v>
      </c>
    </row>
    <row r="115" spans="1:11" s="97" customFormat="1" ht="47.25" x14ac:dyDescent="0.2">
      <c r="A115" s="107" t="s">
        <v>627</v>
      </c>
      <c r="B115" s="92" t="s">
        <v>619</v>
      </c>
      <c r="C115" s="94" t="s">
        <v>622</v>
      </c>
      <c r="D115" s="94">
        <v>60800</v>
      </c>
      <c r="E115" s="94">
        <v>76000</v>
      </c>
      <c r="F115" s="95" t="s">
        <v>43</v>
      </c>
      <c r="G115" s="96" t="s">
        <v>18</v>
      </c>
      <c r="H115" s="96" t="s">
        <v>19</v>
      </c>
      <c r="I115" s="96" t="s">
        <v>49</v>
      </c>
      <c r="J115" s="96" t="s">
        <v>61</v>
      </c>
      <c r="K115" s="95" t="s">
        <v>625</v>
      </c>
    </row>
    <row r="116" spans="1:11" s="97" customFormat="1" ht="47.25" x14ac:dyDescent="0.2">
      <c r="A116" s="107" t="s">
        <v>628</v>
      </c>
      <c r="B116" s="92" t="s">
        <v>620</v>
      </c>
      <c r="C116" s="94" t="s">
        <v>623</v>
      </c>
      <c r="D116" s="94">
        <v>43000</v>
      </c>
      <c r="E116" s="94">
        <v>53750</v>
      </c>
      <c r="F116" s="95" t="s">
        <v>43</v>
      </c>
      <c r="G116" s="96" t="s">
        <v>18</v>
      </c>
      <c r="H116" s="96" t="s">
        <v>19</v>
      </c>
      <c r="I116" s="96" t="s">
        <v>49</v>
      </c>
      <c r="J116" s="96" t="s">
        <v>61</v>
      </c>
      <c r="K116" s="95" t="s">
        <v>626</v>
      </c>
    </row>
    <row r="117" spans="1:11" s="97" customFormat="1" ht="47.25" x14ac:dyDescent="0.2">
      <c r="A117" s="107" t="s">
        <v>629</v>
      </c>
      <c r="B117" s="92" t="s">
        <v>621</v>
      </c>
      <c r="C117" s="94" t="s">
        <v>624</v>
      </c>
      <c r="D117" s="94">
        <v>48000</v>
      </c>
      <c r="E117" s="94">
        <v>60000</v>
      </c>
      <c r="F117" s="95" t="s">
        <v>43</v>
      </c>
      <c r="G117" s="96" t="s">
        <v>18</v>
      </c>
      <c r="H117" s="96" t="s">
        <v>19</v>
      </c>
      <c r="I117" s="96" t="s">
        <v>49</v>
      </c>
      <c r="J117" s="96" t="s">
        <v>66</v>
      </c>
      <c r="K117" s="95" t="s">
        <v>194</v>
      </c>
    </row>
    <row r="118" spans="1:11" s="97" customFormat="1" ht="47.25" x14ac:dyDescent="0.2">
      <c r="A118" s="107" t="s">
        <v>676</v>
      </c>
      <c r="B118" s="92" t="s">
        <v>677</v>
      </c>
      <c r="C118" s="94" t="s">
        <v>623</v>
      </c>
      <c r="D118" s="94">
        <v>43000</v>
      </c>
      <c r="E118" s="94">
        <v>53750</v>
      </c>
      <c r="F118" s="95" t="s">
        <v>43</v>
      </c>
      <c r="G118" s="96" t="s">
        <v>18</v>
      </c>
      <c r="H118" s="96" t="s">
        <v>19</v>
      </c>
      <c r="I118" s="96" t="s">
        <v>49</v>
      </c>
      <c r="J118" s="96" t="s">
        <v>66</v>
      </c>
      <c r="K118" s="95" t="s">
        <v>678</v>
      </c>
    </row>
    <row r="119" spans="1:11" s="97" customFormat="1" ht="47.25" x14ac:dyDescent="0.2">
      <c r="A119" s="107" t="s">
        <v>762</v>
      </c>
      <c r="B119" s="92" t="s">
        <v>763</v>
      </c>
      <c r="C119" s="94" t="s">
        <v>764</v>
      </c>
      <c r="D119" s="94">
        <v>37482335.390000001</v>
      </c>
      <c r="E119" s="94">
        <v>42355038</v>
      </c>
      <c r="F119" s="95" t="s">
        <v>405</v>
      </c>
      <c r="G119" s="96" t="s">
        <v>18</v>
      </c>
      <c r="H119" s="96" t="s">
        <v>199</v>
      </c>
      <c r="I119" s="96" t="s">
        <v>49</v>
      </c>
      <c r="J119" s="96" t="s">
        <v>50</v>
      </c>
      <c r="K119" s="95" t="s">
        <v>765</v>
      </c>
    </row>
    <row r="120" spans="1:11" s="27" customFormat="1" ht="24" customHeight="1" x14ac:dyDescent="0.2">
      <c r="A120" s="51" t="s">
        <v>216</v>
      </c>
      <c r="B120" s="59"/>
      <c r="C120" s="59"/>
      <c r="D120" s="60">
        <f>SUM(D107:D119,D81:D95,D97:D98,D100,D102:D105, D74:D77)</f>
        <v>59398735.390000001</v>
      </c>
      <c r="E120" s="60">
        <f>SUM(E107:E119,E81:E95,E97:E98,E100,E102:E105, E74:E77)</f>
        <v>69750538</v>
      </c>
      <c r="F120" s="59"/>
      <c r="G120" s="59"/>
      <c r="H120" s="59"/>
      <c r="I120" s="59"/>
      <c r="J120" s="59"/>
      <c r="K120" s="61"/>
    </row>
    <row r="121" spans="1:11" s="27" customFormat="1" ht="15" customHeight="1" x14ac:dyDescent="0.2">
      <c r="A121" s="109"/>
      <c r="B121" s="62"/>
      <c r="C121" s="63"/>
      <c r="D121" s="64"/>
      <c r="E121" s="64"/>
      <c r="F121" s="63"/>
      <c r="G121" s="63"/>
      <c r="H121" s="63"/>
      <c r="I121" s="63"/>
      <c r="J121" s="63"/>
      <c r="K121" s="63"/>
    </row>
    <row r="122" spans="1:11" s="27" customFormat="1" ht="24" customHeight="1" x14ac:dyDescent="0.2">
      <c r="A122" s="132" t="s">
        <v>217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4"/>
    </row>
    <row r="123" spans="1:11" s="27" customFormat="1" ht="31.5" customHeight="1" x14ac:dyDescent="0.2">
      <c r="A123" s="114" t="s">
        <v>218</v>
      </c>
      <c r="B123" s="115" t="s">
        <v>219</v>
      </c>
      <c r="C123" s="116" t="s">
        <v>220</v>
      </c>
      <c r="D123" s="116">
        <v>24000</v>
      </c>
      <c r="E123" s="116">
        <v>30000</v>
      </c>
      <c r="F123" s="117" t="s">
        <v>43</v>
      </c>
      <c r="G123" s="118" t="s">
        <v>18</v>
      </c>
      <c r="H123" s="118" t="s">
        <v>19</v>
      </c>
      <c r="I123" s="118" t="s">
        <v>49</v>
      </c>
      <c r="J123" s="118" t="s">
        <v>125</v>
      </c>
      <c r="K123" s="117" t="s">
        <v>126</v>
      </c>
    </row>
    <row r="124" spans="1:11" s="27" customFormat="1" ht="24" customHeight="1" x14ac:dyDescent="0.2">
      <c r="A124" s="51" t="s">
        <v>221</v>
      </c>
      <c r="B124" s="59"/>
      <c r="C124" s="59"/>
      <c r="D124" s="60">
        <f>D123</f>
        <v>24000</v>
      </c>
      <c r="E124" s="60">
        <f>E123</f>
        <v>30000</v>
      </c>
      <c r="F124" s="59"/>
      <c r="G124" s="59"/>
      <c r="H124" s="59"/>
      <c r="I124" s="59"/>
      <c r="J124" s="59"/>
      <c r="K124" s="61"/>
    </row>
    <row r="125" spans="1:11" s="27" customFormat="1" ht="15" customHeight="1" x14ac:dyDescent="0.2">
      <c r="A125" s="108"/>
      <c r="B125" s="55"/>
      <c r="C125" s="56"/>
      <c r="D125" s="57"/>
      <c r="E125" s="57"/>
      <c r="F125" s="56"/>
      <c r="G125" s="56"/>
      <c r="H125" s="56"/>
      <c r="I125" s="56"/>
      <c r="J125" s="56"/>
      <c r="K125" s="58"/>
    </row>
    <row r="126" spans="1:11" s="27" customFormat="1" ht="24" customHeight="1" x14ac:dyDescent="0.2">
      <c r="A126" s="129" t="s">
        <v>222</v>
      </c>
      <c r="B126" s="130"/>
      <c r="C126" s="130"/>
      <c r="D126" s="130"/>
      <c r="E126" s="130"/>
      <c r="F126" s="130"/>
      <c r="G126" s="130"/>
      <c r="H126" s="130"/>
      <c r="I126" s="130"/>
      <c r="J126" s="130"/>
      <c r="K126" s="131"/>
    </row>
    <row r="127" spans="1:11" s="27" customFormat="1" ht="31.5" customHeight="1" x14ac:dyDescent="0.2">
      <c r="A127" s="106" t="s">
        <v>223</v>
      </c>
      <c r="B127" s="29" t="s">
        <v>224</v>
      </c>
      <c r="C127" s="30" t="s">
        <v>212</v>
      </c>
      <c r="D127" s="30">
        <v>24000</v>
      </c>
      <c r="E127" s="30">
        <v>30000</v>
      </c>
      <c r="F127" s="31" t="s">
        <v>43</v>
      </c>
      <c r="G127" s="32" t="s">
        <v>18</v>
      </c>
      <c r="H127" s="32" t="s">
        <v>19</v>
      </c>
      <c r="I127" s="32" t="s">
        <v>225</v>
      </c>
      <c r="J127" s="32" t="s">
        <v>21</v>
      </c>
      <c r="K127" s="31" t="s">
        <v>226</v>
      </c>
    </row>
    <row r="128" spans="1:11" s="27" customFormat="1" ht="24" customHeight="1" x14ac:dyDescent="0.2">
      <c r="A128" s="51" t="s">
        <v>227</v>
      </c>
      <c r="B128" s="59"/>
      <c r="C128" s="59"/>
      <c r="D128" s="60">
        <f>D127</f>
        <v>24000</v>
      </c>
      <c r="E128" s="60">
        <f>E127</f>
        <v>30000</v>
      </c>
      <c r="F128" s="59"/>
      <c r="G128" s="59"/>
      <c r="H128" s="59"/>
      <c r="I128" s="59"/>
      <c r="J128" s="59"/>
      <c r="K128" s="61"/>
    </row>
    <row r="129" spans="1:11" s="27" customFormat="1" ht="24" customHeight="1" x14ac:dyDescent="0.2">
      <c r="A129" s="21" t="s">
        <v>228</v>
      </c>
      <c r="B129" s="39"/>
      <c r="C129" s="40"/>
      <c r="D129" s="41">
        <f>D71+D120+D124+D128</f>
        <v>86196437.390000001</v>
      </c>
      <c r="E129" s="41">
        <f>E71+E120+E124+E128</f>
        <v>103247665.5</v>
      </c>
      <c r="F129" s="40"/>
      <c r="G129" s="40"/>
      <c r="H129" s="40"/>
      <c r="I129" s="40"/>
      <c r="J129" s="42"/>
      <c r="K129" s="43"/>
    </row>
    <row r="130" spans="1:11" s="27" customFormat="1" ht="15" customHeight="1" x14ac:dyDescent="0.2">
      <c r="A130" s="108"/>
      <c r="B130" s="55"/>
      <c r="C130" s="56"/>
      <c r="D130" s="57"/>
      <c r="E130" s="57"/>
      <c r="F130" s="56"/>
      <c r="G130" s="56"/>
      <c r="H130" s="56"/>
      <c r="I130" s="56"/>
      <c r="J130" s="56"/>
      <c r="K130" s="58"/>
    </row>
    <row r="131" spans="1:11" s="27" customFormat="1" ht="24" customHeight="1" x14ac:dyDescent="0.2">
      <c r="A131" s="39" t="s">
        <v>229</v>
      </c>
      <c r="B131" s="39"/>
      <c r="C131" s="40"/>
      <c r="D131" s="41"/>
      <c r="E131" s="41"/>
      <c r="F131" s="40"/>
      <c r="G131" s="40"/>
      <c r="H131" s="40"/>
      <c r="I131" s="40"/>
      <c r="J131" s="42"/>
      <c r="K131" s="43"/>
    </row>
    <row r="132" spans="1:11" s="28" customFormat="1" ht="31.5" customHeight="1" x14ac:dyDescent="0.2">
      <c r="A132" s="106" t="s">
        <v>230</v>
      </c>
      <c r="B132" s="33" t="s">
        <v>231</v>
      </c>
      <c r="C132" s="30" t="s">
        <v>232</v>
      </c>
      <c r="D132" s="30">
        <v>121500</v>
      </c>
      <c r="E132" s="30">
        <v>151875</v>
      </c>
      <c r="F132" s="31" t="s">
        <v>43</v>
      </c>
      <c r="G132" s="32" t="s">
        <v>18</v>
      </c>
      <c r="H132" s="32" t="s">
        <v>19</v>
      </c>
      <c r="I132" s="32" t="s">
        <v>20</v>
      </c>
      <c r="J132" s="32" t="s">
        <v>21</v>
      </c>
      <c r="K132" s="31" t="s">
        <v>233</v>
      </c>
    </row>
    <row r="133" spans="1:11" s="28" customFormat="1" ht="31.5" customHeight="1" x14ac:dyDescent="0.2">
      <c r="A133" s="106" t="s">
        <v>234</v>
      </c>
      <c r="B133" s="33" t="s">
        <v>235</v>
      </c>
      <c r="C133" s="30" t="s">
        <v>25</v>
      </c>
      <c r="D133" s="30">
        <v>84000</v>
      </c>
      <c r="E133" s="30">
        <v>105000</v>
      </c>
      <c r="F133" s="31" t="s">
        <v>43</v>
      </c>
      <c r="G133" s="32" t="s">
        <v>18</v>
      </c>
      <c r="H133" s="32" t="s">
        <v>19</v>
      </c>
      <c r="I133" s="32" t="s">
        <v>20</v>
      </c>
      <c r="J133" s="101" t="s">
        <v>61</v>
      </c>
      <c r="K133" s="98" t="s">
        <v>236</v>
      </c>
    </row>
    <row r="134" spans="1:11" s="97" customFormat="1" ht="31.5" x14ac:dyDescent="0.2">
      <c r="A134" s="107" t="s">
        <v>596</v>
      </c>
      <c r="B134" s="93"/>
      <c r="C134" s="94"/>
      <c r="D134" s="94"/>
      <c r="E134" s="94"/>
      <c r="F134" s="95"/>
      <c r="G134" s="96"/>
      <c r="H134" s="96"/>
      <c r="I134" s="96"/>
      <c r="J134" s="96" t="s">
        <v>90</v>
      </c>
      <c r="K134" s="95" t="s">
        <v>733</v>
      </c>
    </row>
    <row r="135" spans="1:11" s="28" customFormat="1" ht="31.5" customHeight="1" x14ac:dyDescent="0.2">
      <c r="A135" s="106" t="s">
        <v>237</v>
      </c>
      <c r="B135" s="33" t="s">
        <v>238</v>
      </c>
      <c r="C135" s="30" t="s">
        <v>239</v>
      </c>
      <c r="D135" s="30">
        <v>80000</v>
      </c>
      <c r="E135" s="30">
        <v>100000</v>
      </c>
      <c r="F135" s="31" t="s">
        <v>43</v>
      </c>
      <c r="G135" s="32" t="s">
        <v>18</v>
      </c>
      <c r="H135" s="32" t="s">
        <v>19</v>
      </c>
      <c r="I135" s="32" t="s">
        <v>20</v>
      </c>
      <c r="J135" s="32" t="s">
        <v>71</v>
      </c>
      <c r="K135" s="31" t="s">
        <v>240</v>
      </c>
    </row>
    <row r="136" spans="1:11" s="28" customFormat="1" ht="47.25" customHeight="1" x14ac:dyDescent="0.2">
      <c r="A136" s="106" t="s">
        <v>241</v>
      </c>
      <c r="B136" s="33" t="s">
        <v>242</v>
      </c>
      <c r="C136" s="30" t="s">
        <v>243</v>
      </c>
      <c r="D136" s="30">
        <v>1200000</v>
      </c>
      <c r="E136" s="30">
        <v>1500000</v>
      </c>
      <c r="F136" s="31" t="s">
        <v>17</v>
      </c>
      <c r="G136" s="32" t="s">
        <v>18</v>
      </c>
      <c r="H136" s="32" t="s">
        <v>19</v>
      </c>
      <c r="I136" s="32" t="s">
        <v>20</v>
      </c>
      <c r="J136" s="101" t="s">
        <v>21</v>
      </c>
      <c r="K136" s="98" t="s">
        <v>244</v>
      </c>
    </row>
    <row r="137" spans="1:11" s="97" customFormat="1" ht="31.5" x14ac:dyDescent="0.2">
      <c r="A137" s="107" t="s">
        <v>596</v>
      </c>
      <c r="B137" s="93"/>
      <c r="C137" s="94"/>
      <c r="D137" s="94"/>
      <c r="E137" s="94"/>
      <c r="F137" s="95"/>
      <c r="G137" s="96"/>
      <c r="H137" s="96"/>
      <c r="I137" s="96"/>
      <c r="J137" s="96" t="s">
        <v>66</v>
      </c>
      <c r="K137" s="95" t="s">
        <v>766</v>
      </c>
    </row>
    <row r="138" spans="1:11" s="27" customFormat="1" ht="47.25" customHeight="1" x14ac:dyDescent="0.2">
      <c r="A138" s="106" t="s">
        <v>245</v>
      </c>
      <c r="B138" s="33" t="s">
        <v>246</v>
      </c>
      <c r="C138" s="30" t="s">
        <v>247</v>
      </c>
      <c r="D138" s="30">
        <f>D140+D141+D142</f>
        <v>270000</v>
      </c>
      <c r="E138" s="30">
        <f>E140+E141+E142</f>
        <v>337500</v>
      </c>
      <c r="F138" s="31" t="s">
        <v>17</v>
      </c>
      <c r="G138" s="32" t="s">
        <v>26</v>
      </c>
      <c r="H138" s="32" t="s">
        <v>19</v>
      </c>
      <c r="I138" s="32" t="s">
        <v>20</v>
      </c>
      <c r="J138" s="101" t="s">
        <v>21</v>
      </c>
      <c r="K138" s="31" t="s">
        <v>244</v>
      </c>
    </row>
    <row r="139" spans="1:11" s="97" customFormat="1" ht="31.5" x14ac:dyDescent="0.2">
      <c r="A139" s="107" t="s">
        <v>596</v>
      </c>
      <c r="B139" s="93"/>
      <c r="C139" s="94"/>
      <c r="D139" s="94"/>
      <c r="E139" s="94"/>
      <c r="F139" s="95"/>
      <c r="G139" s="96"/>
      <c r="H139" s="96"/>
      <c r="I139" s="96"/>
      <c r="J139" s="96" t="s">
        <v>66</v>
      </c>
      <c r="K139" s="95"/>
    </row>
    <row r="140" spans="1:11" s="65" customFormat="1" ht="18" customHeight="1" x14ac:dyDescent="0.2">
      <c r="A140" s="106"/>
      <c r="B140" s="33" t="s">
        <v>248</v>
      </c>
      <c r="C140" s="30" t="s">
        <v>247</v>
      </c>
      <c r="D140" s="30">
        <v>130000</v>
      </c>
      <c r="E140" s="30">
        <v>162500</v>
      </c>
      <c r="F140" s="31"/>
      <c r="G140" s="32"/>
      <c r="H140" s="32"/>
      <c r="I140" s="32"/>
      <c r="J140" s="32"/>
      <c r="K140" s="31"/>
    </row>
    <row r="141" spans="1:11" s="65" customFormat="1" ht="31.5" customHeight="1" x14ac:dyDescent="0.2">
      <c r="A141" s="106"/>
      <c r="B141" s="33" t="s">
        <v>249</v>
      </c>
      <c r="C141" s="30" t="s">
        <v>250</v>
      </c>
      <c r="D141" s="30">
        <v>75000</v>
      </c>
      <c r="E141" s="30">
        <v>93750</v>
      </c>
      <c r="F141" s="31"/>
      <c r="G141" s="32"/>
      <c r="H141" s="32"/>
      <c r="I141" s="32"/>
      <c r="J141" s="32"/>
      <c r="K141" s="31"/>
    </row>
    <row r="142" spans="1:11" s="65" customFormat="1" ht="18.75" customHeight="1" x14ac:dyDescent="0.2">
      <c r="A142" s="106"/>
      <c r="B142" s="33" t="s">
        <v>251</v>
      </c>
      <c r="C142" s="99" t="s">
        <v>252</v>
      </c>
      <c r="D142" s="30">
        <v>65000</v>
      </c>
      <c r="E142" s="30">
        <v>81250</v>
      </c>
      <c r="F142" s="31"/>
      <c r="G142" s="32"/>
      <c r="H142" s="32"/>
      <c r="I142" s="32"/>
      <c r="J142" s="32"/>
      <c r="K142" s="31"/>
    </row>
    <row r="143" spans="1:11" s="97" customFormat="1" ht="31.5" x14ac:dyDescent="0.2">
      <c r="A143" s="107" t="s">
        <v>596</v>
      </c>
      <c r="B143" s="93"/>
      <c r="C143" s="94" t="s">
        <v>630</v>
      </c>
      <c r="D143" s="94"/>
      <c r="E143" s="94"/>
      <c r="F143" s="95"/>
      <c r="G143" s="96"/>
      <c r="H143" s="96"/>
      <c r="I143" s="96"/>
      <c r="J143" s="96"/>
      <c r="K143" s="95"/>
    </row>
    <row r="144" spans="1:11" s="28" customFormat="1" ht="31.5" customHeight="1" x14ac:dyDescent="0.2">
      <c r="A144" s="106" t="s">
        <v>253</v>
      </c>
      <c r="B144" s="33" t="s">
        <v>254</v>
      </c>
      <c r="C144" s="30" t="s">
        <v>255</v>
      </c>
      <c r="D144" s="30">
        <v>200000</v>
      </c>
      <c r="E144" s="30">
        <v>250000</v>
      </c>
      <c r="F144" s="31" t="s">
        <v>17</v>
      </c>
      <c r="G144" s="32" t="s">
        <v>18</v>
      </c>
      <c r="H144" s="32" t="s">
        <v>19</v>
      </c>
      <c r="I144" s="32" t="s">
        <v>20</v>
      </c>
      <c r="J144" s="101" t="s">
        <v>21</v>
      </c>
      <c r="K144" s="98" t="s">
        <v>256</v>
      </c>
    </row>
    <row r="145" spans="1:11" s="97" customFormat="1" ht="31.5" x14ac:dyDescent="0.2">
      <c r="A145" s="107" t="s">
        <v>596</v>
      </c>
      <c r="B145" s="93"/>
      <c r="C145" s="94"/>
      <c r="D145" s="94"/>
      <c r="E145" s="94"/>
      <c r="F145" s="95"/>
      <c r="G145" s="96"/>
      <c r="H145" s="96"/>
      <c r="I145" s="96"/>
      <c r="J145" s="96" t="s">
        <v>50</v>
      </c>
      <c r="K145" s="95" t="s">
        <v>734</v>
      </c>
    </row>
    <row r="146" spans="1:11" s="28" customFormat="1" ht="31.5" customHeight="1" x14ac:dyDescent="0.2">
      <c r="A146" s="106" t="s">
        <v>257</v>
      </c>
      <c r="B146" s="33" t="s">
        <v>258</v>
      </c>
      <c r="C146" s="30" t="s">
        <v>259</v>
      </c>
      <c r="D146" s="30">
        <v>3270000</v>
      </c>
      <c r="E146" s="30">
        <v>4087500</v>
      </c>
      <c r="F146" s="31" t="s">
        <v>260</v>
      </c>
      <c r="G146" s="32" t="s">
        <v>18</v>
      </c>
      <c r="H146" s="32" t="s">
        <v>19</v>
      </c>
      <c r="I146" s="32" t="s">
        <v>20</v>
      </c>
      <c r="J146" s="101" t="s">
        <v>66</v>
      </c>
      <c r="K146" s="98" t="s">
        <v>261</v>
      </c>
    </row>
    <row r="147" spans="1:11" s="97" customFormat="1" ht="31.5" x14ac:dyDescent="0.2">
      <c r="A147" s="107" t="s">
        <v>596</v>
      </c>
      <c r="B147" s="93"/>
      <c r="C147" s="94"/>
      <c r="D147" s="94"/>
      <c r="E147" s="94"/>
      <c r="F147" s="95"/>
      <c r="G147" s="96"/>
      <c r="H147" s="96"/>
      <c r="I147" s="96"/>
      <c r="J147" s="96" t="s">
        <v>50</v>
      </c>
      <c r="K147" s="95" t="s">
        <v>735</v>
      </c>
    </row>
    <row r="148" spans="1:11" s="28" customFormat="1" ht="31.5" customHeight="1" x14ac:dyDescent="0.2">
      <c r="A148" s="106" t="s">
        <v>262</v>
      </c>
      <c r="B148" s="33" t="s">
        <v>263</v>
      </c>
      <c r="C148" s="30" t="s">
        <v>264</v>
      </c>
      <c r="D148" s="30">
        <v>70000</v>
      </c>
      <c r="E148" s="30">
        <v>87500</v>
      </c>
      <c r="F148" s="31" t="s">
        <v>43</v>
      </c>
      <c r="G148" s="32" t="s">
        <v>18</v>
      </c>
      <c r="H148" s="32" t="s">
        <v>19</v>
      </c>
      <c r="I148" s="32" t="s">
        <v>20</v>
      </c>
      <c r="J148" s="101" t="s">
        <v>66</v>
      </c>
      <c r="K148" s="98" t="s">
        <v>58</v>
      </c>
    </row>
    <row r="149" spans="1:11" s="97" customFormat="1" ht="31.5" x14ac:dyDescent="0.2">
      <c r="A149" s="107" t="s">
        <v>596</v>
      </c>
      <c r="B149" s="93"/>
      <c r="C149" s="94"/>
      <c r="D149" s="94"/>
      <c r="E149" s="94"/>
      <c r="F149" s="95"/>
      <c r="G149" s="96"/>
      <c r="H149" s="96"/>
      <c r="I149" s="96"/>
      <c r="J149" s="96" t="s">
        <v>50</v>
      </c>
      <c r="K149" s="95" t="s">
        <v>736</v>
      </c>
    </row>
    <row r="150" spans="1:11" s="27" customFormat="1" ht="31.5" customHeight="1" x14ac:dyDescent="0.2">
      <c r="A150" s="106" t="s">
        <v>265</v>
      </c>
      <c r="B150" s="33" t="s">
        <v>266</v>
      </c>
      <c r="C150" s="30" t="s">
        <v>267</v>
      </c>
      <c r="D150" s="30">
        <f>D151+D152+D153+D154</f>
        <v>1360000</v>
      </c>
      <c r="E150" s="30">
        <f>E151+E152+E153+E154</f>
        <v>1700000</v>
      </c>
      <c r="F150" s="31" t="s">
        <v>17</v>
      </c>
      <c r="G150" s="32" t="s">
        <v>26</v>
      </c>
      <c r="H150" s="32" t="s">
        <v>19</v>
      </c>
      <c r="I150" s="32" t="s">
        <v>20</v>
      </c>
      <c r="J150" s="32" t="s">
        <v>80</v>
      </c>
      <c r="K150" s="31" t="s">
        <v>268</v>
      </c>
    </row>
    <row r="151" spans="1:11" s="65" customFormat="1" ht="31.5" customHeight="1" x14ac:dyDescent="0.2">
      <c r="A151" s="106"/>
      <c r="B151" s="33" t="s">
        <v>269</v>
      </c>
      <c r="C151" s="30" t="s">
        <v>267</v>
      </c>
      <c r="D151" s="30">
        <v>917700</v>
      </c>
      <c r="E151" s="30">
        <v>1147125</v>
      </c>
      <c r="F151" s="31"/>
      <c r="G151" s="32"/>
      <c r="H151" s="32"/>
      <c r="I151" s="32"/>
      <c r="J151" s="32"/>
      <c r="K151" s="31"/>
    </row>
    <row r="152" spans="1:11" s="65" customFormat="1" ht="31.5" customHeight="1" x14ac:dyDescent="0.2">
      <c r="A152" s="106"/>
      <c r="B152" s="33" t="s">
        <v>270</v>
      </c>
      <c r="C152" s="30" t="s">
        <v>271</v>
      </c>
      <c r="D152" s="30">
        <v>224800</v>
      </c>
      <c r="E152" s="30">
        <v>281000</v>
      </c>
      <c r="F152" s="31"/>
      <c r="G152" s="32"/>
      <c r="H152" s="32"/>
      <c r="I152" s="32"/>
      <c r="J152" s="32"/>
      <c r="K152" s="31"/>
    </row>
    <row r="153" spans="1:11" s="65" customFormat="1" ht="31.5" customHeight="1" x14ac:dyDescent="0.2">
      <c r="A153" s="106"/>
      <c r="B153" s="33" t="s">
        <v>272</v>
      </c>
      <c r="C153" s="30" t="s">
        <v>273</v>
      </c>
      <c r="D153" s="30">
        <v>30000</v>
      </c>
      <c r="E153" s="30">
        <v>37500</v>
      </c>
      <c r="F153" s="31"/>
      <c r="G153" s="32"/>
      <c r="H153" s="32"/>
      <c r="I153" s="32"/>
      <c r="J153" s="32"/>
      <c r="K153" s="31"/>
    </row>
    <row r="154" spans="1:11" s="65" customFormat="1" ht="31.5" customHeight="1" x14ac:dyDescent="0.2">
      <c r="A154" s="106"/>
      <c r="B154" s="33" t="s">
        <v>274</v>
      </c>
      <c r="C154" s="30" t="s">
        <v>275</v>
      </c>
      <c r="D154" s="30">
        <v>187500</v>
      </c>
      <c r="E154" s="30">
        <v>234375</v>
      </c>
      <c r="F154" s="31"/>
      <c r="G154" s="32"/>
      <c r="H154" s="32"/>
      <c r="I154" s="32"/>
      <c r="J154" s="32"/>
      <c r="K154" s="31"/>
    </row>
    <row r="155" spans="1:11" s="27" customFormat="1" ht="63" customHeight="1" x14ac:dyDescent="0.2">
      <c r="A155" s="106" t="s">
        <v>276</v>
      </c>
      <c r="B155" s="33" t="s">
        <v>277</v>
      </c>
      <c r="C155" s="30" t="s">
        <v>278</v>
      </c>
      <c r="D155" s="30">
        <f>D156+D157+D158+D159+D160</f>
        <v>2223230</v>
      </c>
      <c r="E155" s="30">
        <f>E156+E157+E158+E159+E160</f>
        <v>2779037.5</v>
      </c>
      <c r="F155" s="31" t="s">
        <v>260</v>
      </c>
      <c r="G155" s="32" t="s">
        <v>26</v>
      </c>
      <c r="H155" s="32" t="s">
        <v>19</v>
      </c>
      <c r="I155" s="32" t="s">
        <v>20</v>
      </c>
      <c r="J155" s="32" t="s">
        <v>80</v>
      </c>
      <c r="K155" s="31" t="s">
        <v>279</v>
      </c>
    </row>
    <row r="156" spans="1:11" s="65" customFormat="1" ht="25.5" customHeight="1" x14ac:dyDescent="0.2">
      <c r="A156" s="106"/>
      <c r="B156" s="29" t="s">
        <v>280</v>
      </c>
      <c r="C156" s="30" t="s">
        <v>278</v>
      </c>
      <c r="D156" s="30">
        <v>655000</v>
      </c>
      <c r="E156" s="30">
        <v>818750</v>
      </c>
      <c r="F156" s="31"/>
      <c r="G156" s="32"/>
      <c r="H156" s="32"/>
      <c r="I156" s="32"/>
      <c r="J156" s="32"/>
      <c r="K156" s="31"/>
    </row>
    <row r="157" spans="1:11" s="65" customFormat="1" ht="25.5" customHeight="1" x14ac:dyDescent="0.2">
      <c r="A157" s="106"/>
      <c r="B157" s="29" t="s">
        <v>281</v>
      </c>
      <c r="C157" s="30" t="s">
        <v>282</v>
      </c>
      <c r="D157" s="30">
        <v>33000</v>
      </c>
      <c r="E157" s="30">
        <v>41250</v>
      </c>
      <c r="F157" s="31"/>
      <c r="G157" s="32"/>
      <c r="H157" s="32"/>
      <c r="I157" s="32"/>
      <c r="J157" s="32"/>
      <c r="K157" s="31"/>
    </row>
    <row r="158" spans="1:11" s="65" customFormat="1" ht="25.5" customHeight="1" x14ac:dyDescent="0.2">
      <c r="A158" s="106"/>
      <c r="B158" s="29" t="s">
        <v>283</v>
      </c>
      <c r="C158" s="30" t="s">
        <v>284</v>
      </c>
      <c r="D158" s="30">
        <v>160500</v>
      </c>
      <c r="E158" s="30">
        <v>200625</v>
      </c>
      <c r="F158" s="31"/>
      <c r="G158" s="32"/>
      <c r="H158" s="32"/>
      <c r="I158" s="32"/>
      <c r="J158" s="32"/>
      <c r="K158" s="31"/>
    </row>
    <row r="159" spans="1:11" s="65" customFormat="1" ht="25.5" customHeight="1" x14ac:dyDescent="0.2">
      <c r="A159" s="106"/>
      <c r="B159" s="29" t="s">
        <v>285</v>
      </c>
      <c r="C159" s="30" t="s">
        <v>278</v>
      </c>
      <c r="D159" s="30">
        <v>909322</v>
      </c>
      <c r="E159" s="30">
        <v>1136652.5</v>
      </c>
      <c r="F159" s="31"/>
      <c r="G159" s="32"/>
      <c r="H159" s="32"/>
      <c r="I159" s="32"/>
      <c r="J159" s="32"/>
      <c r="K159" s="31"/>
    </row>
    <row r="160" spans="1:11" s="65" customFormat="1" ht="25.5" customHeight="1" x14ac:dyDescent="0.2">
      <c r="A160" s="106"/>
      <c r="B160" s="29" t="s">
        <v>286</v>
      </c>
      <c r="C160" s="30" t="s">
        <v>287</v>
      </c>
      <c r="D160" s="30">
        <v>465408</v>
      </c>
      <c r="E160" s="30">
        <v>581760</v>
      </c>
      <c r="F160" s="31"/>
      <c r="G160" s="32"/>
      <c r="H160" s="32"/>
      <c r="I160" s="32"/>
      <c r="J160" s="32"/>
      <c r="K160" s="31"/>
    </row>
    <row r="161" spans="1:11" s="27" customFormat="1" ht="47.25" customHeight="1" x14ac:dyDescent="0.2">
      <c r="A161" s="106" t="s">
        <v>288</v>
      </c>
      <c r="B161" s="29" t="s">
        <v>289</v>
      </c>
      <c r="C161" s="30" t="s">
        <v>290</v>
      </c>
      <c r="D161" s="30">
        <f>D162+D163+D164+D165+D166</f>
        <v>2020000</v>
      </c>
      <c r="E161" s="30">
        <f>E162+E163+E164+E165+E166</f>
        <v>2525000</v>
      </c>
      <c r="F161" s="31" t="s">
        <v>260</v>
      </c>
      <c r="G161" s="32" t="s">
        <v>26</v>
      </c>
      <c r="H161" s="32" t="s">
        <v>19</v>
      </c>
      <c r="I161" s="32" t="s">
        <v>20</v>
      </c>
      <c r="J161" s="32" t="s">
        <v>291</v>
      </c>
      <c r="K161" s="31" t="s">
        <v>292</v>
      </c>
    </row>
    <row r="162" spans="1:11" s="65" customFormat="1" ht="31.5" customHeight="1" x14ac:dyDescent="0.2">
      <c r="A162" s="106"/>
      <c r="B162" s="29" t="s">
        <v>293</v>
      </c>
      <c r="C162" s="30"/>
      <c r="D162" s="30">
        <v>70000</v>
      </c>
      <c r="E162" s="30">
        <v>87500</v>
      </c>
      <c r="F162" s="31"/>
      <c r="G162" s="32"/>
      <c r="H162" s="32"/>
      <c r="I162" s="32"/>
      <c r="J162" s="32"/>
      <c r="K162" s="31"/>
    </row>
    <row r="163" spans="1:11" s="65" customFormat="1" ht="31.5" customHeight="1" x14ac:dyDescent="0.2">
      <c r="A163" s="106"/>
      <c r="B163" s="29" t="s">
        <v>294</v>
      </c>
      <c r="C163" s="30"/>
      <c r="D163" s="30">
        <v>960000</v>
      </c>
      <c r="E163" s="30">
        <v>1200000</v>
      </c>
      <c r="F163" s="31"/>
      <c r="G163" s="32"/>
      <c r="H163" s="32"/>
      <c r="I163" s="32"/>
      <c r="J163" s="32"/>
      <c r="K163" s="31"/>
    </row>
    <row r="164" spans="1:11" s="65" customFormat="1" ht="31.5" customHeight="1" x14ac:dyDescent="0.2">
      <c r="A164" s="106"/>
      <c r="B164" s="29" t="s">
        <v>295</v>
      </c>
      <c r="C164" s="30"/>
      <c r="D164" s="30">
        <v>300000</v>
      </c>
      <c r="E164" s="30">
        <v>375000</v>
      </c>
      <c r="F164" s="31"/>
      <c r="G164" s="32"/>
      <c r="H164" s="32"/>
      <c r="I164" s="32"/>
      <c r="J164" s="32"/>
      <c r="K164" s="31"/>
    </row>
    <row r="165" spans="1:11" s="65" customFormat="1" ht="31.5" x14ac:dyDescent="0.2">
      <c r="A165" s="106"/>
      <c r="B165" s="29" t="s">
        <v>296</v>
      </c>
      <c r="C165" s="30"/>
      <c r="D165" s="30">
        <v>500000</v>
      </c>
      <c r="E165" s="30">
        <v>625000</v>
      </c>
      <c r="F165" s="31"/>
      <c r="G165" s="32"/>
      <c r="H165" s="32"/>
      <c r="I165" s="32"/>
      <c r="J165" s="32"/>
      <c r="K165" s="31"/>
    </row>
    <row r="166" spans="1:11" s="65" customFormat="1" ht="21.75" customHeight="1" x14ac:dyDescent="0.2">
      <c r="A166" s="106"/>
      <c r="B166" s="29" t="s">
        <v>297</v>
      </c>
      <c r="C166" s="30"/>
      <c r="D166" s="30">
        <v>190000</v>
      </c>
      <c r="E166" s="30">
        <v>237500</v>
      </c>
      <c r="F166" s="31"/>
      <c r="G166" s="32"/>
      <c r="H166" s="32"/>
      <c r="I166" s="32"/>
      <c r="J166" s="32"/>
      <c r="K166" s="31"/>
    </row>
    <row r="167" spans="1:11" s="27" customFormat="1" ht="31.5" customHeight="1" x14ac:dyDescent="0.2">
      <c r="A167" s="106" t="s">
        <v>298</v>
      </c>
      <c r="B167" s="29" t="s">
        <v>299</v>
      </c>
      <c r="C167" s="30" t="s">
        <v>300</v>
      </c>
      <c r="D167" s="30">
        <f>D168+D169+D170</f>
        <v>4150000</v>
      </c>
      <c r="E167" s="30">
        <f>E168+E169+E170</f>
        <v>5187500</v>
      </c>
      <c r="F167" s="31" t="s">
        <v>260</v>
      </c>
      <c r="G167" s="32" t="s">
        <v>26</v>
      </c>
      <c r="H167" s="32" t="s">
        <v>19</v>
      </c>
      <c r="I167" s="32" t="s">
        <v>20</v>
      </c>
      <c r="J167" s="32" t="s">
        <v>80</v>
      </c>
      <c r="K167" s="31" t="s">
        <v>268</v>
      </c>
    </row>
    <row r="168" spans="1:11" s="65" customFormat="1" ht="31.5" x14ac:dyDescent="0.2">
      <c r="A168" s="106"/>
      <c r="B168" s="29" t="s">
        <v>301</v>
      </c>
      <c r="C168" s="30" t="s">
        <v>300</v>
      </c>
      <c r="D168" s="30">
        <v>2050000</v>
      </c>
      <c r="E168" s="30">
        <v>2562500</v>
      </c>
      <c r="F168" s="31"/>
      <c r="G168" s="32"/>
      <c r="H168" s="32"/>
      <c r="I168" s="32"/>
      <c r="J168" s="32"/>
      <c r="K168" s="31"/>
    </row>
    <row r="169" spans="1:11" s="65" customFormat="1" ht="31.5" customHeight="1" x14ac:dyDescent="0.2">
      <c r="A169" s="110"/>
      <c r="B169" s="29" t="s">
        <v>302</v>
      </c>
      <c r="C169" s="30" t="s">
        <v>303</v>
      </c>
      <c r="D169" s="30">
        <v>660000</v>
      </c>
      <c r="E169" s="30">
        <v>825000</v>
      </c>
      <c r="F169" s="31"/>
      <c r="G169" s="32"/>
      <c r="H169" s="32"/>
      <c r="I169" s="32"/>
      <c r="J169" s="32"/>
      <c r="K169" s="31"/>
    </row>
    <row r="170" spans="1:11" s="65" customFormat="1" ht="31.5" x14ac:dyDescent="0.2">
      <c r="A170" s="110"/>
      <c r="B170" s="29" t="s">
        <v>304</v>
      </c>
      <c r="C170" s="30" t="s">
        <v>300</v>
      </c>
      <c r="D170" s="30">
        <v>1440000</v>
      </c>
      <c r="E170" s="30">
        <v>1800000</v>
      </c>
      <c r="F170" s="31"/>
      <c r="G170" s="32"/>
      <c r="H170" s="32"/>
      <c r="I170" s="32"/>
      <c r="J170" s="32"/>
      <c r="K170" s="31"/>
    </row>
    <row r="171" spans="1:11" s="97" customFormat="1" ht="47.25" x14ac:dyDescent="0.2">
      <c r="A171" s="107" t="s">
        <v>631</v>
      </c>
      <c r="B171" s="92" t="s">
        <v>633</v>
      </c>
      <c r="C171" s="94" t="s">
        <v>250</v>
      </c>
      <c r="D171" s="94">
        <v>22500</v>
      </c>
      <c r="E171" s="94">
        <v>28125</v>
      </c>
      <c r="F171" s="95" t="s">
        <v>43</v>
      </c>
      <c r="G171" s="96" t="s">
        <v>18</v>
      </c>
      <c r="H171" s="96" t="s">
        <v>19</v>
      </c>
      <c r="I171" s="96" t="s">
        <v>49</v>
      </c>
      <c r="J171" s="96" t="s">
        <v>61</v>
      </c>
      <c r="K171" s="95" t="s">
        <v>636</v>
      </c>
    </row>
    <row r="172" spans="1:11" s="97" customFormat="1" ht="47.25" x14ac:dyDescent="0.2">
      <c r="A172" s="107" t="s">
        <v>632</v>
      </c>
      <c r="B172" s="92" t="s">
        <v>634</v>
      </c>
      <c r="C172" s="94" t="s">
        <v>635</v>
      </c>
      <c r="D172" s="94">
        <v>132000</v>
      </c>
      <c r="E172" s="94">
        <v>165000</v>
      </c>
      <c r="F172" s="95" t="s">
        <v>43</v>
      </c>
      <c r="G172" s="96" t="s">
        <v>18</v>
      </c>
      <c r="H172" s="96" t="s">
        <v>19</v>
      </c>
      <c r="I172" s="96" t="s">
        <v>49</v>
      </c>
      <c r="J172" s="96" t="s">
        <v>61</v>
      </c>
      <c r="K172" s="95" t="s">
        <v>637</v>
      </c>
    </row>
    <row r="173" spans="1:11" s="27" customFormat="1" ht="23.25" customHeight="1" x14ac:dyDescent="0.2">
      <c r="A173" s="39" t="s">
        <v>305</v>
      </c>
      <c r="B173" s="39"/>
      <c r="C173" s="40"/>
      <c r="D173" s="41">
        <f>D167+D161+D155+D150+D148+D146+D144+D138+D136+D135+D133+D132+D171+D172</f>
        <v>15203230</v>
      </c>
      <c r="E173" s="41">
        <f>E167+E161+E155+E150+E148+E146+E144+E138+E136+E135+E133+E132+E171+E172</f>
        <v>19004037.5</v>
      </c>
      <c r="F173" s="40"/>
      <c r="G173" s="40"/>
      <c r="H173" s="40"/>
      <c r="I173" s="40"/>
      <c r="J173" s="42"/>
      <c r="K173" s="43"/>
    </row>
    <row r="174" spans="1:11" s="27" customFormat="1" ht="15.75" customHeight="1" x14ac:dyDescent="0.2">
      <c r="A174" s="66"/>
      <c r="B174" s="44"/>
      <c r="C174" s="45"/>
      <c r="D174" s="46"/>
      <c r="E174" s="46"/>
      <c r="F174" s="45"/>
      <c r="G174" s="45"/>
      <c r="H174" s="45"/>
      <c r="I174" s="45"/>
      <c r="J174" s="45"/>
      <c r="K174" s="67"/>
    </row>
    <row r="175" spans="1:11" s="27" customFormat="1" ht="24" customHeight="1" x14ac:dyDescent="0.2">
      <c r="A175" s="39" t="s">
        <v>306</v>
      </c>
      <c r="B175" s="39"/>
      <c r="C175" s="40"/>
      <c r="D175" s="41"/>
      <c r="E175" s="41"/>
      <c r="F175" s="40"/>
      <c r="G175" s="40"/>
      <c r="H175" s="40"/>
      <c r="I175" s="40"/>
      <c r="J175" s="42"/>
      <c r="K175" s="43"/>
    </row>
    <row r="176" spans="1:11" s="28" customFormat="1" ht="31.5" customHeight="1" x14ac:dyDescent="0.2">
      <c r="A176" s="106" t="s">
        <v>307</v>
      </c>
      <c r="B176" s="33" t="s">
        <v>308</v>
      </c>
      <c r="C176" s="30" t="s">
        <v>243</v>
      </c>
      <c r="D176" s="30">
        <v>78000</v>
      </c>
      <c r="E176" s="30">
        <v>78000</v>
      </c>
      <c r="F176" s="31" t="s">
        <v>43</v>
      </c>
      <c r="G176" s="32" t="s">
        <v>18</v>
      </c>
      <c r="H176" s="32" t="s">
        <v>19</v>
      </c>
      <c r="I176" s="32" t="s">
        <v>49</v>
      </c>
      <c r="J176" s="32" t="s">
        <v>21</v>
      </c>
      <c r="K176" s="31" t="s">
        <v>226</v>
      </c>
    </row>
    <row r="177" spans="1:11" s="27" customFormat="1" ht="24" customHeight="1" x14ac:dyDescent="0.2">
      <c r="A177" s="39" t="s">
        <v>306</v>
      </c>
      <c r="B177" s="39"/>
      <c r="C177" s="40"/>
      <c r="D177" s="41">
        <f>SUM(D176)</f>
        <v>78000</v>
      </c>
      <c r="E177" s="41">
        <f>SUM(E176)</f>
        <v>78000</v>
      </c>
      <c r="F177" s="40"/>
      <c r="G177" s="40"/>
      <c r="H177" s="40"/>
      <c r="I177" s="40"/>
      <c r="J177" s="42"/>
      <c r="K177" s="43"/>
    </row>
    <row r="178" spans="1:11" s="27" customFormat="1" ht="15.75" customHeight="1" x14ac:dyDescent="0.2">
      <c r="A178" s="44"/>
      <c r="B178" s="44"/>
      <c r="C178" s="45"/>
      <c r="D178" s="46"/>
      <c r="E178" s="46"/>
      <c r="F178" s="45"/>
      <c r="G178" s="45"/>
      <c r="H178" s="45"/>
      <c r="I178" s="45"/>
      <c r="J178" s="45"/>
      <c r="K178" s="45"/>
    </row>
    <row r="179" spans="1:11" s="27" customFormat="1" ht="21" customHeight="1" x14ac:dyDescent="0.2">
      <c r="A179" s="68" t="s">
        <v>309</v>
      </c>
      <c r="B179" s="69"/>
      <c r="C179" s="40"/>
      <c r="D179" s="41"/>
      <c r="E179" s="41"/>
      <c r="F179" s="40"/>
      <c r="G179" s="40"/>
      <c r="H179" s="40"/>
      <c r="I179" s="40"/>
      <c r="J179" s="42"/>
      <c r="K179" s="43"/>
    </row>
    <row r="180" spans="1:11" s="27" customFormat="1" ht="21" customHeight="1" x14ac:dyDescent="0.2">
      <c r="A180" s="129" t="s">
        <v>310</v>
      </c>
      <c r="B180" s="130"/>
      <c r="C180" s="130"/>
      <c r="D180" s="130"/>
      <c r="E180" s="130"/>
      <c r="F180" s="130"/>
      <c r="G180" s="130"/>
      <c r="H180" s="130"/>
      <c r="I180" s="130"/>
      <c r="J180" s="130"/>
      <c r="K180" s="131"/>
    </row>
    <row r="181" spans="1:11" s="28" customFormat="1" ht="31.5" customHeight="1" x14ac:dyDescent="0.2">
      <c r="A181" s="106" t="s">
        <v>311</v>
      </c>
      <c r="B181" s="29" t="s">
        <v>312</v>
      </c>
      <c r="C181" s="30" t="s">
        <v>313</v>
      </c>
      <c r="D181" s="30">
        <v>32000</v>
      </c>
      <c r="E181" s="30">
        <v>40000</v>
      </c>
      <c r="F181" s="31" t="s">
        <v>43</v>
      </c>
      <c r="G181" s="32" t="s">
        <v>18</v>
      </c>
      <c r="H181" s="32" t="s">
        <v>19</v>
      </c>
      <c r="I181" s="32" t="s">
        <v>49</v>
      </c>
      <c r="J181" s="32" t="s">
        <v>66</v>
      </c>
      <c r="K181" s="31" t="s">
        <v>314</v>
      </c>
    </row>
    <row r="182" spans="1:11" s="28" customFormat="1" ht="31.5" customHeight="1" x14ac:dyDescent="0.2">
      <c r="A182" s="106" t="s">
        <v>315</v>
      </c>
      <c r="B182" s="29" t="s">
        <v>316</v>
      </c>
      <c r="C182" s="30" t="s">
        <v>317</v>
      </c>
      <c r="D182" s="30">
        <v>3700000</v>
      </c>
      <c r="E182" s="30">
        <v>4625000</v>
      </c>
      <c r="F182" s="31" t="s">
        <v>260</v>
      </c>
      <c r="G182" s="32" t="s">
        <v>18</v>
      </c>
      <c r="H182" s="32" t="s">
        <v>19</v>
      </c>
      <c r="I182" s="32" t="s">
        <v>49</v>
      </c>
      <c r="J182" s="101" t="s">
        <v>61</v>
      </c>
      <c r="K182" s="98" t="s">
        <v>318</v>
      </c>
    </row>
    <row r="183" spans="1:11" s="97" customFormat="1" ht="31.5" x14ac:dyDescent="0.2">
      <c r="A183" s="107" t="s">
        <v>596</v>
      </c>
      <c r="B183" s="93"/>
      <c r="C183" s="94"/>
      <c r="D183" s="94"/>
      <c r="E183" s="94"/>
      <c r="F183" s="95"/>
      <c r="G183" s="96"/>
      <c r="H183" s="96"/>
      <c r="I183" s="96"/>
      <c r="J183" s="96" t="s">
        <v>90</v>
      </c>
      <c r="K183" s="95" t="s">
        <v>719</v>
      </c>
    </row>
    <row r="184" spans="1:11" s="28" customFormat="1" ht="47.25" customHeight="1" x14ac:dyDescent="0.2">
      <c r="A184" s="111" t="s">
        <v>319</v>
      </c>
      <c r="B184" s="100" t="s">
        <v>737</v>
      </c>
      <c r="C184" s="99" t="s">
        <v>320</v>
      </c>
      <c r="D184" s="99">
        <v>250000</v>
      </c>
      <c r="E184" s="99">
        <v>312500</v>
      </c>
      <c r="F184" s="98" t="s">
        <v>17</v>
      </c>
      <c r="G184" s="101" t="s">
        <v>18</v>
      </c>
      <c r="H184" s="101" t="s">
        <v>19</v>
      </c>
      <c r="I184" s="101" t="s">
        <v>49</v>
      </c>
      <c r="J184" s="101" t="s">
        <v>21</v>
      </c>
      <c r="K184" s="98" t="s">
        <v>321</v>
      </c>
    </row>
    <row r="185" spans="1:11" s="28" customFormat="1" ht="47.25" customHeight="1" x14ac:dyDescent="0.2">
      <c r="A185" s="111" t="s">
        <v>322</v>
      </c>
      <c r="B185" s="100" t="s">
        <v>738</v>
      </c>
      <c r="C185" s="99" t="s">
        <v>323</v>
      </c>
      <c r="D185" s="99">
        <v>75000</v>
      </c>
      <c r="E185" s="99">
        <v>93750</v>
      </c>
      <c r="F185" s="98" t="s">
        <v>43</v>
      </c>
      <c r="G185" s="101" t="s">
        <v>18</v>
      </c>
      <c r="H185" s="101" t="s">
        <v>19</v>
      </c>
      <c r="I185" s="101" t="s">
        <v>49</v>
      </c>
      <c r="J185" s="101" t="s">
        <v>21</v>
      </c>
      <c r="K185" s="98" t="s">
        <v>324</v>
      </c>
    </row>
    <row r="186" spans="1:11" s="27" customFormat="1" ht="31.5" customHeight="1" x14ac:dyDescent="0.2">
      <c r="A186" s="106" t="s">
        <v>325</v>
      </c>
      <c r="B186" s="29" t="s">
        <v>326</v>
      </c>
      <c r="C186" s="99" t="s">
        <v>327</v>
      </c>
      <c r="D186" s="99">
        <f>D188+D190+D192+D194</f>
        <v>5600000</v>
      </c>
      <c r="E186" s="99">
        <f>E188+E190+E192+E194</f>
        <v>7000000</v>
      </c>
      <c r="F186" s="31" t="s">
        <v>260</v>
      </c>
      <c r="G186" s="32" t="s">
        <v>26</v>
      </c>
      <c r="H186" s="32" t="s">
        <v>19</v>
      </c>
      <c r="I186" s="32" t="s">
        <v>49</v>
      </c>
      <c r="J186" s="101" t="s">
        <v>21</v>
      </c>
      <c r="K186" s="98" t="s">
        <v>328</v>
      </c>
    </row>
    <row r="187" spans="1:11" s="97" customFormat="1" ht="31.5" x14ac:dyDescent="0.2">
      <c r="A187" s="107" t="s">
        <v>596</v>
      </c>
      <c r="B187" s="92"/>
      <c r="C187" s="94" t="s">
        <v>748</v>
      </c>
      <c r="D187" s="94">
        <f>D189+D191+D193+D195+D196+D197</f>
        <v>11728840</v>
      </c>
      <c r="E187" s="94">
        <f>E189+E191+E193+E195+E196+E197</f>
        <v>14661050</v>
      </c>
      <c r="F187" s="95"/>
      <c r="G187" s="96"/>
      <c r="H187" s="96"/>
      <c r="I187" s="96"/>
      <c r="J187" s="96" t="s">
        <v>50</v>
      </c>
      <c r="K187" s="95" t="s">
        <v>746</v>
      </c>
    </row>
    <row r="188" spans="1:11" s="65" customFormat="1" ht="31.5" customHeight="1" x14ac:dyDescent="0.2">
      <c r="A188" s="106"/>
      <c r="B188" s="102" t="s">
        <v>329</v>
      </c>
      <c r="C188" s="99" t="s">
        <v>330</v>
      </c>
      <c r="D188" s="99">
        <v>800000</v>
      </c>
      <c r="E188" s="99">
        <v>1000000</v>
      </c>
      <c r="F188" s="31"/>
      <c r="G188" s="32"/>
      <c r="H188" s="32"/>
      <c r="I188" s="32"/>
      <c r="J188" s="32"/>
      <c r="K188" s="31"/>
    </row>
    <row r="189" spans="1:11" s="97" customFormat="1" ht="31.5" x14ac:dyDescent="0.2">
      <c r="A189" s="107" t="s">
        <v>596</v>
      </c>
      <c r="B189" s="92" t="s">
        <v>756</v>
      </c>
      <c r="C189" s="94" t="s">
        <v>757</v>
      </c>
      <c r="D189" s="94">
        <v>2604168</v>
      </c>
      <c r="E189" s="94">
        <v>3255210</v>
      </c>
      <c r="F189" s="95"/>
      <c r="G189" s="96"/>
      <c r="H189" s="96"/>
      <c r="I189" s="96"/>
      <c r="J189" s="96" t="s">
        <v>50</v>
      </c>
      <c r="K189" s="95" t="s">
        <v>744</v>
      </c>
    </row>
    <row r="190" spans="1:11" s="65" customFormat="1" ht="24" customHeight="1" x14ac:dyDescent="0.2">
      <c r="A190" s="106"/>
      <c r="B190" s="102" t="s">
        <v>331</v>
      </c>
      <c r="C190" s="99" t="s">
        <v>327</v>
      </c>
      <c r="D190" s="99">
        <v>2400000</v>
      </c>
      <c r="E190" s="99">
        <v>3000000</v>
      </c>
      <c r="F190" s="31"/>
      <c r="G190" s="32"/>
      <c r="H190" s="32"/>
      <c r="I190" s="32"/>
      <c r="J190" s="32"/>
      <c r="K190" s="31"/>
    </row>
    <row r="191" spans="1:11" s="97" customFormat="1" ht="31.5" x14ac:dyDescent="0.2">
      <c r="A191" s="107" t="s">
        <v>596</v>
      </c>
      <c r="B191" s="92" t="s">
        <v>741</v>
      </c>
      <c r="C191" s="94" t="s">
        <v>745</v>
      </c>
      <c r="D191" s="94">
        <v>962672</v>
      </c>
      <c r="E191" s="94">
        <v>1203340</v>
      </c>
      <c r="F191" s="95"/>
      <c r="G191" s="96"/>
      <c r="H191" s="96"/>
      <c r="I191" s="96"/>
      <c r="J191" s="96" t="s">
        <v>50</v>
      </c>
      <c r="K191" s="95" t="s">
        <v>746</v>
      </c>
    </row>
    <row r="192" spans="1:11" s="65" customFormat="1" ht="24" customHeight="1" x14ac:dyDescent="0.2">
      <c r="A192" s="106"/>
      <c r="B192" s="102" t="s">
        <v>332</v>
      </c>
      <c r="C192" s="99" t="s">
        <v>327</v>
      </c>
      <c r="D192" s="99">
        <v>1200000</v>
      </c>
      <c r="E192" s="99">
        <v>1500000</v>
      </c>
      <c r="F192" s="31"/>
      <c r="G192" s="32"/>
      <c r="H192" s="32"/>
      <c r="I192" s="32"/>
      <c r="J192" s="32"/>
      <c r="K192" s="31"/>
    </row>
    <row r="193" spans="1:11" s="97" customFormat="1" ht="31.5" x14ac:dyDescent="0.2">
      <c r="A193" s="107" t="s">
        <v>596</v>
      </c>
      <c r="B193" s="92" t="s">
        <v>742</v>
      </c>
      <c r="C193" s="94" t="s">
        <v>747</v>
      </c>
      <c r="D193" s="94">
        <v>2200000</v>
      </c>
      <c r="E193" s="94">
        <v>2750000</v>
      </c>
      <c r="F193" s="95"/>
      <c r="G193" s="96"/>
      <c r="H193" s="96"/>
      <c r="I193" s="96"/>
      <c r="J193" s="96" t="s">
        <v>50</v>
      </c>
      <c r="K193" s="95" t="s">
        <v>744</v>
      </c>
    </row>
    <row r="194" spans="1:11" s="65" customFormat="1" ht="24" customHeight="1" x14ac:dyDescent="0.2">
      <c r="A194" s="106"/>
      <c r="B194" s="102" t="s">
        <v>333</v>
      </c>
      <c r="C194" s="99" t="s">
        <v>334</v>
      </c>
      <c r="D194" s="99">
        <v>1200000</v>
      </c>
      <c r="E194" s="99">
        <v>1500000</v>
      </c>
      <c r="F194" s="31"/>
      <c r="G194" s="32"/>
      <c r="H194" s="32"/>
      <c r="I194" s="32"/>
      <c r="J194" s="32"/>
      <c r="K194" s="31"/>
    </row>
    <row r="195" spans="1:11" s="97" customFormat="1" ht="31.5" x14ac:dyDescent="0.2">
      <c r="A195" s="107" t="s">
        <v>596</v>
      </c>
      <c r="B195" s="92" t="s">
        <v>743</v>
      </c>
      <c r="C195" s="94" t="s">
        <v>748</v>
      </c>
      <c r="D195" s="94">
        <v>5632000</v>
      </c>
      <c r="E195" s="94">
        <v>7040000</v>
      </c>
      <c r="F195" s="95"/>
      <c r="G195" s="96"/>
      <c r="H195" s="96"/>
      <c r="I195" s="96"/>
      <c r="J195" s="96" t="s">
        <v>50</v>
      </c>
      <c r="K195" s="95" t="s">
        <v>746</v>
      </c>
    </row>
    <row r="196" spans="1:11" s="97" customFormat="1" ht="31.5" x14ac:dyDescent="0.2">
      <c r="A196" s="107" t="s">
        <v>596</v>
      </c>
      <c r="B196" s="92" t="s">
        <v>739</v>
      </c>
      <c r="C196" s="94" t="s">
        <v>284</v>
      </c>
      <c r="D196" s="94">
        <v>250000</v>
      </c>
      <c r="E196" s="94">
        <v>312500</v>
      </c>
      <c r="F196" s="95"/>
      <c r="G196" s="96"/>
      <c r="H196" s="96"/>
      <c r="I196" s="96"/>
      <c r="J196" s="96" t="s">
        <v>50</v>
      </c>
      <c r="K196" s="95" t="s">
        <v>749</v>
      </c>
    </row>
    <row r="197" spans="1:11" s="97" customFormat="1" ht="31.5" x14ac:dyDescent="0.2">
      <c r="A197" s="107" t="s">
        <v>596</v>
      </c>
      <c r="B197" s="92" t="s">
        <v>740</v>
      </c>
      <c r="C197" s="94" t="s">
        <v>323</v>
      </c>
      <c r="D197" s="94">
        <v>80000</v>
      </c>
      <c r="E197" s="94">
        <v>100000</v>
      </c>
      <c r="F197" s="95"/>
      <c r="G197" s="96"/>
      <c r="H197" s="96"/>
      <c r="I197" s="96"/>
      <c r="J197" s="96" t="s">
        <v>50</v>
      </c>
      <c r="K197" s="95" t="s">
        <v>750</v>
      </c>
    </row>
    <row r="198" spans="1:11" s="28" customFormat="1" ht="31.5" customHeight="1" x14ac:dyDescent="0.2">
      <c r="A198" s="106" t="s">
        <v>335</v>
      </c>
      <c r="B198" s="33" t="s">
        <v>336</v>
      </c>
      <c r="C198" s="30" t="s">
        <v>63</v>
      </c>
      <c r="D198" s="30">
        <v>240000</v>
      </c>
      <c r="E198" s="30">
        <v>300000</v>
      </c>
      <c r="F198" s="31" t="s">
        <v>17</v>
      </c>
      <c r="G198" s="32" t="s">
        <v>18</v>
      </c>
      <c r="H198" s="32" t="s">
        <v>19</v>
      </c>
      <c r="I198" s="32" t="s">
        <v>49</v>
      </c>
      <c r="J198" s="32" t="s">
        <v>21</v>
      </c>
      <c r="K198" s="31" t="s">
        <v>337</v>
      </c>
    </row>
    <row r="199" spans="1:11" s="28" customFormat="1" ht="31.5" customHeight="1" x14ac:dyDescent="0.2">
      <c r="A199" s="106" t="s">
        <v>338</v>
      </c>
      <c r="B199" s="33" t="s">
        <v>339</v>
      </c>
      <c r="C199" s="30" t="s">
        <v>320</v>
      </c>
      <c r="D199" s="30">
        <v>125500</v>
      </c>
      <c r="E199" s="30">
        <v>156875</v>
      </c>
      <c r="F199" s="31" t="s">
        <v>43</v>
      </c>
      <c r="G199" s="32" t="s">
        <v>18</v>
      </c>
      <c r="H199" s="32" t="s">
        <v>19</v>
      </c>
      <c r="I199" s="32" t="s">
        <v>49</v>
      </c>
      <c r="J199" s="32" t="s">
        <v>74</v>
      </c>
      <c r="K199" s="31" t="s">
        <v>340</v>
      </c>
    </row>
    <row r="200" spans="1:11" s="28" customFormat="1" ht="31.5" customHeight="1" x14ac:dyDescent="0.2">
      <c r="A200" s="106" t="s">
        <v>341</v>
      </c>
      <c r="B200" s="33" t="s">
        <v>342</v>
      </c>
      <c r="C200" s="30" t="s">
        <v>343</v>
      </c>
      <c r="D200" s="30">
        <v>415000</v>
      </c>
      <c r="E200" s="30">
        <v>518750</v>
      </c>
      <c r="F200" s="31" t="s">
        <v>344</v>
      </c>
      <c r="G200" s="32" t="s">
        <v>18</v>
      </c>
      <c r="H200" s="32" t="s">
        <v>19</v>
      </c>
      <c r="I200" s="32" t="s">
        <v>49</v>
      </c>
      <c r="J200" s="32" t="s">
        <v>21</v>
      </c>
      <c r="K200" s="31" t="s">
        <v>345</v>
      </c>
    </row>
    <row r="201" spans="1:11" s="97" customFormat="1" ht="47.25" x14ac:dyDescent="0.2">
      <c r="A201" s="107" t="s">
        <v>638</v>
      </c>
      <c r="B201" s="93" t="s">
        <v>639</v>
      </c>
      <c r="C201" s="94" t="s">
        <v>640</v>
      </c>
      <c r="D201" s="94">
        <v>232000</v>
      </c>
      <c r="E201" s="94">
        <v>290000</v>
      </c>
      <c r="F201" s="95" t="s">
        <v>17</v>
      </c>
      <c r="G201" s="96" t="s">
        <v>18</v>
      </c>
      <c r="H201" s="96" t="s">
        <v>19</v>
      </c>
      <c r="I201" s="96" t="s">
        <v>20</v>
      </c>
      <c r="J201" s="96" t="s">
        <v>66</v>
      </c>
      <c r="K201" s="95" t="s">
        <v>652</v>
      </c>
    </row>
    <row r="202" spans="1:11" s="97" customFormat="1" ht="47.25" x14ac:dyDescent="0.2">
      <c r="A202" s="107" t="s">
        <v>720</v>
      </c>
      <c r="B202" s="93" t="s">
        <v>721</v>
      </c>
      <c r="C202" s="94" t="s">
        <v>722</v>
      </c>
      <c r="D202" s="94">
        <v>120000</v>
      </c>
      <c r="E202" s="94">
        <v>150000</v>
      </c>
      <c r="F202" s="95" t="s">
        <v>43</v>
      </c>
      <c r="G202" s="96" t="s">
        <v>18</v>
      </c>
      <c r="H202" s="96" t="s">
        <v>19</v>
      </c>
      <c r="I202" s="96" t="s">
        <v>20</v>
      </c>
      <c r="J202" s="96" t="s">
        <v>71</v>
      </c>
      <c r="K202" s="95" t="s">
        <v>723</v>
      </c>
    </row>
    <row r="203" spans="1:11" s="27" customFormat="1" ht="24" customHeight="1" x14ac:dyDescent="0.2">
      <c r="A203" s="51" t="s">
        <v>346</v>
      </c>
      <c r="B203" s="59"/>
      <c r="C203" s="59"/>
      <c r="D203" s="60">
        <f>D181+D182+D187+D198+D199+D200+D201+D202</f>
        <v>16593340</v>
      </c>
      <c r="E203" s="60">
        <f>E181+E182+E187+E198+E199+E200+E201+E202</f>
        <v>20741675</v>
      </c>
      <c r="F203" s="59"/>
      <c r="G203" s="59"/>
      <c r="H203" s="59"/>
      <c r="I203" s="59"/>
      <c r="J203" s="59"/>
      <c r="K203" s="61"/>
    </row>
    <row r="204" spans="1:11" s="27" customFormat="1" ht="24" customHeight="1" x14ac:dyDescent="0.2">
      <c r="A204" s="70" t="s">
        <v>347</v>
      </c>
      <c r="B204" s="69"/>
      <c r="C204" s="40"/>
      <c r="D204" s="41">
        <f>D203</f>
        <v>16593340</v>
      </c>
      <c r="E204" s="41">
        <f>E203</f>
        <v>20741675</v>
      </c>
      <c r="F204" s="40"/>
      <c r="G204" s="40"/>
      <c r="H204" s="40"/>
      <c r="I204" s="40"/>
      <c r="J204" s="42"/>
      <c r="K204" s="43"/>
    </row>
    <row r="205" spans="1:11" s="27" customFormat="1" ht="15" customHeight="1" x14ac:dyDescent="0.2">
      <c r="A205" s="108"/>
      <c r="B205" s="55"/>
      <c r="C205" s="56"/>
      <c r="D205" s="57"/>
      <c r="E205" s="57"/>
      <c r="F205" s="56"/>
      <c r="G205" s="56"/>
      <c r="H205" s="56"/>
      <c r="I205" s="56"/>
      <c r="J205" s="56"/>
      <c r="K205" s="58"/>
    </row>
    <row r="206" spans="1:11" s="27" customFormat="1" ht="24" customHeight="1" x14ac:dyDescent="0.2">
      <c r="A206" s="39" t="s">
        <v>641</v>
      </c>
      <c r="B206" s="39"/>
      <c r="C206" s="40"/>
      <c r="D206" s="41"/>
      <c r="E206" s="41"/>
      <c r="F206" s="40"/>
      <c r="G206" s="40"/>
      <c r="H206" s="40"/>
      <c r="I206" s="40"/>
      <c r="J206" s="42"/>
      <c r="K206" s="43"/>
    </row>
    <row r="207" spans="1:11" s="97" customFormat="1" ht="47.25" x14ac:dyDescent="0.2">
      <c r="A207" s="107" t="s">
        <v>642</v>
      </c>
      <c r="B207" s="92" t="s">
        <v>646</v>
      </c>
      <c r="C207" s="94" t="s">
        <v>650</v>
      </c>
      <c r="D207" s="94">
        <f>D208+D209+D210</f>
        <v>926000</v>
      </c>
      <c r="E207" s="94">
        <f>E208+E209+E210</f>
        <v>1157500</v>
      </c>
      <c r="F207" s="95" t="s">
        <v>17</v>
      </c>
      <c r="G207" s="96" t="s">
        <v>26</v>
      </c>
      <c r="H207" s="96" t="s">
        <v>19</v>
      </c>
      <c r="I207" s="96" t="s">
        <v>20</v>
      </c>
      <c r="J207" s="96" t="s">
        <v>66</v>
      </c>
      <c r="K207" s="95" t="s">
        <v>651</v>
      </c>
    </row>
    <row r="208" spans="1:11" s="103" customFormat="1" ht="31.5" customHeight="1" x14ac:dyDescent="0.2">
      <c r="A208" s="107"/>
      <c r="B208" s="92" t="s">
        <v>643</v>
      </c>
      <c r="C208" s="94" t="s">
        <v>648</v>
      </c>
      <c r="D208" s="94">
        <v>120000</v>
      </c>
      <c r="E208" s="94">
        <v>150000</v>
      </c>
      <c r="F208" s="95"/>
      <c r="G208" s="96"/>
      <c r="H208" s="96"/>
      <c r="I208" s="96"/>
      <c r="J208" s="96"/>
      <c r="K208" s="95"/>
    </row>
    <row r="209" spans="1:11" s="103" customFormat="1" ht="24" customHeight="1" x14ac:dyDescent="0.2">
      <c r="A209" s="107"/>
      <c r="B209" s="92" t="s">
        <v>644</v>
      </c>
      <c r="C209" s="94" t="s">
        <v>649</v>
      </c>
      <c r="D209" s="94">
        <v>306000</v>
      </c>
      <c r="E209" s="94">
        <v>382500</v>
      </c>
      <c r="F209" s="95"/>
      <c r="G209" s="96"/>
      <c r="H209" s="96"/>
      <c r="I209" s="96"/>
      <c r="J209" s="96"/>
      <c r="K209" s="95"/>
    </row>
    <row r="210" spans="1:11" s="103" customFormat="1" ht="24" customHeight="1" x14ac:dyDescent="0.2">
      <c r="A210" s="107"/>
      <c r="B210" s="92" t="s">
        <v>645</v>
      </c>
      <c r="C210" s="94" t="s">
        <v>647</v>
      </c>
      <c r="D210" s="94">
        <v>500000</v>
      </c>
      <c r="E210" s="94">
        <v>625000</v>
      </c>
      <c r="F210" s="95"/>
      <c r="G210" s="96"/>
      <c r="H210" s="96"/>
      <c r="I210" s="96"/>
      <c r="J210" s="96"/>
      <c r="K210" s="95"/>
    </row>
    <row r="211" spans="1:11" s="27" customFormat="1" ht="24" customHeight="1" x14ac:dyDescent="0.2">
      <c r="A211" s="39" t="s">
        <v>641</v>
      </c>
      <c r="B211" s="39"/>
      <c r="C211" s="40"/>
      <c r="D211" s="41">
        <f>SUM(D207)</f>
        <v>926000</v>
      </c>
      <c r="E211" s="41">
        <f>SUM(E207)</f>
        <v>1157500</v>
      </c>
      <c r="F211" s="40"/>
      <c r="G211" s="40"/>
      <c r="H211" s="40"/>
      <c r="I211" s="40"/>
      <c r="J211" s="42"/>
      <c r="K211" s="43"/>
    </row>
    <row r="212" spans="1:11" s="27" customFormat="1" ht="15" customHeight="1" x14ac:dyDescent="0.2">
      <c r="A212" s="108"/>
      <c r="B212" s="55"/>
      <c r="C212" s="56"/>
      <c r="D212" s="57"/>
      <c r="E212" s="57"/>
      <c r="F212" s="56"/>
      <c r="G212" s="56"/>
      <c r="H212" s="56"/>
      <c r="I212" s="56"/>
      <c r="J212" s="56"/>
      <c r="K212" s="58"/>
    </row>
    <row r="213" spans="1:11" s="27" customFormat="1" ht="24" customHeight="1" x14ac:dyDescent="0.2">
      <c r="A213" s="71" t="s">
        <v>348</v>
      </c>
      <c r="B213" s="72"/>
      <c r="C213" s="40"/>
      <c r="D213" s="41"/>
      <c r="E213" s="41"/>
      <c r="F213" s="40"/>
      <c r="G213" s="40"/>
      <c r="H213" s="40"/>
      <c r="I213" s="40"/>
      <c r="J213" s="42"/>
      <c r="K213" s="43"/>
    </row>
    <row r="214" spans="1:11" s="28" customFormat="1" ht="47.25" customHeight="1" x14ac:dyDescent="0.2">
      <c r="A214" s="106" t="s">
        <v>349</v>
      </c>
      <c r="B214" s="33" t="s">
        <v>350</v>
      </c>
      <c r="C214" s="30" t="s">
        <v>351</v>
      </c>
      <c r="D214" s="30">
        <v>170000</v>
      </c>
      <c r="E214" s="30">
        <v>170000</v>
      </c>
      <c r="F214" s="31" t="s">
        <v>43</v>
      </c>
      <c r="G214" s="32" t="s">
        <v>18</v>
      </c>
      <c r="H214" s="32" t="s">
        <v>19</v>
      </c>
      <c r="I214" s="32" t="s">
        <v>49</v>
      </c>
      <c r="J214" s="32" t="s">
        <v>125</v>
      </c>
      <c r="K214" s="31" t="s">
        <v>126</v>
      </c>
    </row>
    <row r="215" spans="1:11" s="28" customFormat="1" ht="31.5" customHeight="1" x14ac:dyDescent="0.2">
      <c r="A215" s="106" t="s">
        <v>352</v>
      </c>
      <c r="B215" s="29" t="s">
        <v>353</v>
      </c>
      <c r="C215" s="30" t="s">
        <v>354</v>
      </c>
      <c r="D215" s="30">
        <v>50000</v>
      </c>
      <c r="E215" s="30">
        <v>50000</v>
      </c>
      <c r="F215" s="31" t="s">
        <v>43</v>
      </c>
      <c r="G215" s="32" t="s">
        <v>18</v>
      </c>
      <c r="H215" s="32" t="s">
        <v>19</v>
      </c>
      <c r="I215" s="32" t="s">
        <v>49</v>
      </c>
      <c r="J215" s="32" t="s">
        <v>125</v>
      </c>
      <c r="K215" s="31" t="s">
        <v>126</v>
      </c>
    </row>
    <row r="216" spans="1:11" s="27" customFormat="1" ht="21" customHeight="1" x14ac:dyDescent="0.2">
      <c r="A216" s="39" t="s">
        <v>355</v>
      </c>
      <c r="B216" s="39"/>
      <c r="C216" s="40"/>
      <c r="D216" s="41">
        <f>SUM(D214:D215)</f>
        <v>220000</v>
      </c>
      <c r="E216" s="41">
        <f>SUM(E214:E215)</f>
        <v>220000</v>
      </c>
      <c r="F216" s="40"/>
      <c r="G216" s="40"/>
      <c r="H216" s="40"/>
      <c r="I216" s="40"/>
      <c r="J216" s="42"/>
      <c r="K216" s="43"/>
    </row>
    <row r="217" spans="1:11" s="27" customFormat="1" ht="17.25" customHeight="1" x14ac:dyDescent="0.2">
      <c r="A217" s="112"/>
      <c r="B217" s="55"/>
      <c r="C217" s="56"/>
      <c r="D217" s="57"/>
      <c r="E217" s="57"/>
      <c r="F217" s="56"/>
      <c r="G217" s="56"/>
      <c r="H217" s="56"/>
      <c r="I217" s="56"/>
      <c r="J217" s="56"/>
      <c r="K217" s="58"/>
    </row>
    <row r="218" spans="1:11" s="27" customFormat="1" ht="21" customHeight="1" x14ac:dyDescent="0.2">
      <c r="A218" s="39" t="s">
        <v>356</v>
      </c>
      <c r="B218" s="39"/>
      <c r="C218" s="40"/>
      <c r="D218" s="41"/>
      <c r="E218" s="41"/>
      <c r="F218" s="40"/>
      <c r="G218" s="40"/>
      <c r="H218" s="40"/>
      <c r="I218" s="40"/>
      <c r="J218" s="42"/>
      <c r="K218" s="43"/>
    </row>
    <row r="219" spans="1:11" s="28" customFormat="1" ht="38.25" customHeight="1" x14ac:dyDescent="0.2">
      <c r="A219" s="106" t="s">
        <v>357</v>
      </c>
      <c r="B219" s="29" t="s">
        <v>358</v>
      </c>
      <c r="C219" s="30" t="s">
        <v>359</v>
      </c>
      <c r="D219" s="30">
        <v>58880</v>
      </c>
      <c r="E219" s="30">
        <v>73600</v>
      </c>
      <c r="F219" s="31" t="s">
        <v>43</v>
      </c>
      <c r="G219" s="32" t="s">
        <v>18</v>
      </c>
      <c r="H219" s="32" t="s">
        <v>19</v>
      </c>
      <c r="I219" s="32" t="s">
        <v>49</v>
      </c>
      <c r="J219" s="32" t="s">
        <v>21</v>
      </c>
      <c r="K219" s="31" t="s">
        <v>143</v>
      </c>
    </row>
    <row r="220" spans="1:11" s="28" customFormat="1" ht="36.75" customHeight="1" x14ac:dyDescent="0.2">
      <c r="A220" s="106" t="s">
        <v>360</v>
      </c>
      <c r="B220" s="29" t="s">
        <v>361</v>
      </c>
      <c r="C220" s="30" t="s">
        <v>362</v>
      </c>
      <c r="D220" s="30">
        <v>32000</v>
      </c>
      <c r="E220" s="30">
        <v>40000</v>
      </c>
      <c r="F220" s="31" t="s">
        <v>43</v>
      </c>
      <c r="G220" s="32" t="s">
        <v>18</v>
      </c>
      <c r="H220" s="32" t="s">
        <v>19</v>
      </c>
      <c r="I220" s="32" t="s">
        <v>49</v>
      </c>
      <c r="J220" s="32" t="s">
        <v>21</v>
      </c>
      <c r="K220" s="31" t="s">
        <v>143</v>
      </c>
    </row>
    <row r="221" spans="1:11" s="28" customFormat="1" ht="31.5" customHeight="1" x14ac:dyDescent="0.2">
      <c r="A221" s="106" t="s">
        <v>363</v>
      </c>
      <c r="B221" s="33" t="s">
        <v>364</v>
      </c>
      <c r="C221" s="30" t="s">
        <v>365</v>
      </c>
      <c r="D221" s="30">
        <v>84000</v>
      </c>
      <c r="E221" s="30">
        <v>105000</v>
      </c>
      <c r="F221" s="31" t="s">
        <v>43</v>
      </c>
      <c r="G221" s="32" t="s">
        <v>18</v>
      </c>
      <c r="H221" s="32" t="s">
        <v>19</v>
      </c>
      <c r="I221" s="32" t="s">
        <v>49</v>
      </c>
      <c r="J221" s="32" t="s">
        <v>61</v>
      </c>
      <c r="K221" s="31" t="s">
        <v>139</v>
      </c>
    </row>
    <row r="222" spans="1:11" s="28" customFormat="1" ht="31.5" customHeight="1" x14ac:dyDescent="0.2">
      <c r="A222" s="106" t="s">
        <v>366</v>
      </c>
      <c r="B222" s="29" t="s">
        <v>367</v>
      </c>
      <c r="C222" s="30" t="s">
        <v>368</v>
      </c>
      <c r="D222" s="30">
        <v>44000</v>
      </c>
      <c r="E222" s="30">
        <v>55000</v>
      </c>
      <c r="F222" s="31" t="s">
        <v>43</v>
      </c>
      <c r="G222" s="32" t="s">
        <v>18</v>
      </c>
      <c r="H222" s="32" t="s">
        <v>19</v>
      </c>
      <c r="I222" s="32" t="s">
        <v>49</v>
      </c>
      <c r="J222" s="32" t="s">
        <v>61</v>
      </c>
      <c r="K222" s="31" t="s">
        <v>139</v>
      </c>
    </row>
    <row r="223" spans="1:11" s="28" customFormat="1" ht="31.5" customHeight="1" x14ac:dyDescent="0.2">
      <c r="A223" s="106" t="s">
        <v>369</v>
      </c>
      <c r="B223" s="29" t="s">
        <v>370</v>
      </c>
      <c r="C223" s="30" t="s">
        <v>371</v>
      </c>
      <c r="D223" s="30">
        <v>40000</v>
      </c>
      <c r="E223" s="30">
        <v>50000</v>
      </c>
      <c r="F223" s="31" t="s">
        <v>43</v>
      </c>
      <c r="G223" s="32" t="s">
        <v>18</v>
      </c>
      <c r="H223" s="32" t="s">
        <v>19</v>
      </c>
      <c r="I223" s="32" t="s">
        <v>49</v>
      </c>
      <c r="J223" s="32" t="s">
        <v>61</v>
      </c>
      <c r="K223" s="31" t="s">
        <v>139</v>
      </c>
    </row>
    <row r="224" spans="1:11" s="28" customFormat="1" ht="31.5" customHeight="1" x14ac:dyDescent="0.2">
      <c r="A224" s="106" t="s">
        <v>372</v>
      </c>
      <c r="B224" s="29" t="s">
        <v>373</v>
      </c>
      <c r="C224" s="30" t="s">
        <v>374</v>
      </c>
      <c r="D224" s="30">
        <v>40000</v>
      </c>
      <c r="E224" s="30">
        <v>50000</v>
      </c>
      <c r="F224" s="31" t="s">
        <v>43</v>
      </c>
      <c r="G224" s="32" t="s">
        <v>18</v>
      </c>
      <c r="H224" s="32" t="s">
        <v>19</v>
      </c>
      <c r="I224" s="32" t="s">
        <v>49</v>
      </c>
      <c r="J224" s="32" t="s">
        <v>61</v>
      </c>
      <c r="K224" s="31" t="s">
        <v>139</v>
      </c>
    </row>
    <row r="225" spans="1:11" s="28" customFormat="1" ht="31.5" customHeight="1" x14ac:dyDescent="0.2">
      <c r="A225" s="106" t="s">
        <v>375</v>
      </c>
      <c r="B225" s="29" t="s">
        <v>376</v>
      </c>
      <c r="C225" s="30" t="s">
        <v>377</v>
      </c>
      <c r="D225" s="30">
        <v>166400</v>
      </c>
      <c r="E225" s="30">
        <v>208000</v>
      </c>
      <c r="F225" s="31" t="s">
        <v>43</v>
      </c>
      <c r="G225" s="32" t="s">
        <v>18</v>
      </c>
      <c r="H225" s="32" t="s">
        <v>19</v>
      </c>
      <c r="I225" s="32" t="s">
        <v>49</v>
      </c>
      <c r="J225" s="32" t="s">
        <v>125</v>
      </c>
      <c r="K225" s="31" t="s">
        <v>126</v>
      </c>
    </row>
    <row r="226" spans="1:11" s="28" customFormat="1" ht="31.5" customHeight="1" x14ac:dyDescent="0.2">
      <c r="A226" s="106" t="s">
        <v>378</v>
      </c>
      <c r="B226" s="29" t="s">
        <v>379</v>
      </c>
      <c r="C226" s="30" t="s">
        <v>380</v>
      </c>
      <c r="D226" s="30">
        <v>48000</v>
      </c>
      <c r="E226" s="30">
        <v>60000</v>
      </c>
      <c r="F226" s="31" t="s">
        <v>43</v>
      </c>
      <c r="G226" s="32" t="s">
        <v>18</v>
      </c>
      <c r="H226" s="32" t="s">
        <v>19</v>
      </c>
      <c r="I226" s="32" t="s">
        <v>49</v>
      </c>
      <c r="J226" s="32" t="s">
        <v>291</v>
      </c>
      <c r="K226" s="31" t="s">
        <v>126</v>
      </c>
    </row>
    <row r="227" spans="1:11" s="28" customFormat="1" ht="31.5" customHeight="1" x14ac:dyDescent="0.2">
      <c r="A227" s="106" t="s">
        <v>381</v>
      </c>
      <c r="B227" s="29" t="s">
        <v>382</v>
      </c>
      <c r="C227" s="30" t="s">
        <v>383</v>
      </c>
      <c r="D227" s="30">
        <v>108000</v>
      </c>
      <c r="E227" s="30">
        <v>135000</v>
      </c>
      <c r="F227" s="31" t="s">
        <v>43</v>
      </c>
      <c r="G227" s="32" t="s">
        <v>18</v>
      </c>
      <c r="H227" s="32" t="s">
        <v>19</v>
      </c>
      <c r="I227" s="32" t="s">
        <v>49</v>
      </c>
      <c r="J227" s="32" t="s">
        <v>125</v>
      </c>
      <c r="K227" s="31" t="s">
        <v>126</v>
      </c>
    </row>
    <row r="228" spans="1:11" s="28" customFormat="1" ht="31.5" customHeight="1" x14ac:dyDescent="0.2">
      <c r="A228" s="106" t="s">
        <v>384</v>
      </c>
      <c r="B228" s="29" t="s">
        <v>385</v>
      </c>
      <c r="C228" s="30" t="s">
        <v>386</v>
      </c>
      <c r="D228" s="30">
        <v>112000</v>
      </c>
      <c r="E228" s="30">
        <v>140000</v>
      </c>
      <c r="F228" s="31" t="s">
        <v>43</v>
      </c>
      <c r="G228" s="32" t="s">
        <v>18</v>
      </c>
      <c r="H228" s="32" t="s">
        <v>19</v>
      </c>
      <c r="I228" s="32" t="s">
        <v>49</v>
      </c>
      <c r="J228" s="32" t="s">
        <v>125</v>
      </c>
      <c r="K228" s="31" t="s">
        <v>126</v>
      </c>
    </row>
    <row r="229" spans="1:11" s="28" customFormat="1" ht="31.5" customHeight="1" x14ac:dyDescent="0.2">
      <c r="A229" s="106" t="s">
        <v>387</v>
      </c>
      <c r="B229" s="29" t="s">
        <v>388</v>
      </c>
      <c r="C229" s="30" t="s">
        <v>389</v>
      </c>
      <c r="D229" s="30">
        <v>176000</v>
      </c>
      <c r="E229" s="30">
        <v>220000</v>
      </c>
      <c r="F229" s="31" t="s">
        <v>43</v>
      </c>
      <c r="G229" s="32" t="s">
        <v>18</v>
      </c>
      <c r="H229" s="32" t="s">
        <v>19</v>
      </c>
      <c r="I229" s="32" t="s">
        <v>49</v>
      </c>
      <c r="J229" s="32" t="s">
        <v>125</v>
      </c>
      <c r="K229" s="31" t="s">
        <v>126</v>
      </c>
    </row>
    <row r="230" spans="1:11" s="28" customFormat="1" ht="31.5" customHeight="1" x14ac:dyDescent="0.2">
      <c r="A230" s="106" t="s">
        <v>390</v>
      </c>
      <c r="B230" s="29" t="s">
        <v>391</v>
      </c>
      <c r="C230" s="30" t="s">
        <v>392</v>
      </c>
      <c r="D230" s="30">
        <v>164000</v>
      </c>
      <c r="E230" s="30">
        <v>205000</v>
      </c>
      <c r="F230" s="31" t="s">
        <v>43</v>
      </c>
      <c r="G230" s="32" t="s">
        <v>18</v>
      </c>
      <c r="H230" s="32" t="s">
        <v>19</v>
      </c>
      <c r="I230" s="32" t="s">
        <v>49</v>
      </c>
      <c r="J230" s="32" t="s">
        <v>125</v>
      </c>
      <c r="K230" s="31" t="s">
        <v>126</v>
      </c>
    </row>
    <row r="231" spans="1:11" s="28" customFormat="1" ht="31.5" customHeight="1" x14ac:dyDescent="0.2">
      <c r="A231" s="106" t="s">
        <v>393</v>
      </c>
      <c r="B231" s="29" t="s">
        <v>394</v>
      </c>
      <c r="C231" s="30" t="s">
        <v>395</v>
      </c>
      <c r="D231" s="30">
        <v>1080000</v>
      </c>
      <c r="E231" s="30">
        <v>1350000</v>
      </c>
      <c r="F231" s="31" t="s">
        <v>396</v>
      </c>
      <c r="G231" s="32" t="s">
        <v>18</v>
      </c>
      <c r="H231" s="32" t="s">
        <v>19</v>
      </c>
      <c r="I231" s="32" t="s">
        <v>49</v>
      </c>
      <c r="J231" s="32" t="s">
        <v>125</v>
      </c>
      <c r="K231" s="31" t="s">
        <v>397</v>
      </c>
    </row>
    <row r="232" spans="1:11" s="28" customFormat="1" ht="31.5" customHeight="1" x14ac:dyDescent="0.2">
      <c r="A232" s="106" t="s">
        <v>398</v>
      </c>
      <c r="B232" s="29" t="s">
        <v>399</v>
      </c>
      <c r="C232" s="30" t="s">
        <v>371</v>
      </c>
      <c r="D232" s="30">
        <v>40000</v>
      </c>
      <c r="E232" s="30">
        <v>50000</v>
      </c>
      <c r="F232" s="31" t="s">
        <v>43</v>
      </c>
      <c r="G232" s="32" t="s">
        <v>18</v>
      </c>
      <c r="H232" s="32" t="s">
        <v>19</v>
      </c>
      <c r="I232" s="32" t="s">
        <v>49</v>
      </c>
      <c r="J232" s="32" t="s">
        <v>66</v>
      </c>
      <c r="K232" s="31" t="s">
        <v>161</v>
      </c>
    </row>
    <row r="233" spans="1:11" s="28" customFormat="1" ht="31.5" customHeight="1" x14ac:dyDescent="0.2">
      <c r="A233" s="106" t="s">
        <v>400</v>
      </c>
      <c r="B233" s="29" t="s">
        <v>401</v>
      </c>
      <c r="C233" s="30" t="s">
        <v>402</v>
      </c>
      <c r="D233" s="30">
        <v>200000</v>
      </c>
      <c r="E233" s="30">
        <v>250000</v>
      </c>
      <c r="F233" s="31" t="s">
        <v>17</v>
      </c>
      <c r="G233" s="32" t="s">
        <v>18</v>
      </c>
      <c r="H233" s="32" t="s">
        <v>19</v>
      </c>
      <c r="I233" s="32" t="s">
        <v>49</v>
      </c>
      <c r="J233" s="32" t="s">
        <v>61</v>
      </c>
      <c r="K233" s="31" t="s">
        <v>139</v>
      </c>
    </row>
    <row r="234" spans="1:11" s="28" customFormat="1" ht="31.5" customHeight="1" x14ac:dyDescent="0.2">
      <c r="A234" s="106" t="s">
        <v>403</v>
      </c>
      <c r="B234" s="29" t="s">
        <v>404</v>
      </c>
      <c r="C234" s="30" t="s">
        <v>380</v>
      </c>
      <c r="D234" s="30">
        <v>1760000</v>
      </c>
      <c r="E234" s="30">
        <v>2200000</v>
      </c>
      <c r="F234" s="31" t="s">
        <v>405</v>
      </c>
      <c r="G234" s="32" t="s">
        <v>18</v>
      </c>
      <c r="H234" s="32" t="s">
        <v>199</v>
      </c>
      <c r="I234" s="32" t="s">
        <v>49</v>
      </c>
      <c r="J234" s="32" t="s">
        <v>165</v>
      </c>
      <c r="K234" s="31" t="s">
        <v>406</v>
      </c>
    </row>
    <row r="235" spans="1:11" s="28" customFormat="1" ht="63" customHeight="1" x14ac:dyDescent="0.2">
      <c r="A235" s="106" t="s">
        <v>407</v>
      </c>
      <c r="B235" s="33" t="s">
        <v>408</v>
      </c>
      <c r="C235" s="30" t="s">
        <v>409</v>
      </c>
      <c r="D235" s="30">
        <v>1760000</v>
      </c>
      <c r="E235" s="30">
        <v>2200000</v>
      </c>
      <c r="F235" s="31" t="s">
        <v>405</v>
      </c>
      <c r="G235" s="32" t="s">
        <v>18</v>
      </c>
      <c r="H235" s="32" t="s">
        <v>199</v>
      </c>
      <c r="I235" s="32" t="s">
        <v>49</v>
      </c>
      <c r="J235" s="32" t="s">
        <v>165</v>
      </c>
      <c r="K235" s="31" t="s">
        <v>410</v>
      </c>
    </row>
    <row r="236" spans="1:11" s="27" customFormat="1" ht="31.5" customHeight="1" x14ac:dyDescent="0.2">
      <c r="A236" s="106" t="s">
        <v>411</v>
      </c>
      <c r="B236" s="33" t="s">
        <v>412</v>
      </c>
      <c r="C236" s="30" t="s">
        <v>413</v>
      </c>
      <c r="D236" s="30">
        <f>D237+D238</f>
        <v>414740</v>
      </c>
      <c r="E236" s="30">
        <f>E237+E238</f>
        <v>518425</v>
      </c>
      <c r="F236" s="31" t="s">
        <v>260</v>
      </c>
      <c r="G236" s="32" t="s">
        <v>26</v>
      </c>
      <c r="H236" s="32" t="s">
        <v>19</v>
      </c>
      <c r="I236" s="32" t="s">
        <v>49</v>
      </c>
      <c r="J236" s="32" t="s">
        <v>106</v>
      </c>
      <c r="K236" s="31" t="s">
        <v>410</v>
      </c>
    </row>
    <row r="237" spans="1:11" s="65" customFormat="1" ht="31.5" customHeight="1" x14ac:dyDescent="0.2">
      <c r="A237" s="106"/>
      <c r="B237" s="33" t="s">
        <v>414</v>
      </c>
      <c r="C237" s="30"/>
      <c r="D237" s="30">
        <v>350740</v>
      </c>
      <c r="E237" s="30">
        <v>438425</v>
      </c>
      <c r="F237" s="31"/>
      <c r="G237" s="32"/>
      <c r="H237" s="32"/>
      <c r="I237" s="32"/>
      <c r="J237" s="32"/>
      <c r="K237" s="31"/>
    </row>
    <row r="238" spans="1:11" s="65" customFormat="1" ht="18" customHeight="1" x14ac:dyDescent="0.2">
      <c r="A238" s="106"/>
      <c r="B238" s="33" t="s">
        <v>415</v>
      </c>
      <c r="C238" s="30"/>
      <c r="D238" s="30">
        <v>64000</v>
      </c>
      <c r="E238" s="30">
        <v>80000</v>
      </c>
      <c r="F238" s="31"/>
      <c r="G238" s="32"/>
      <c r="H238" s="32"/>
      <c r="I238" s="32"/>
      <c r="J238" s="32"/>
      <c r="K238" s="31"/>
    </row>
    <row r="239" spans="1:11" s="28" customFormat="1" ht="31.5" customHeight="1" x14ac:dyDescent="0.2">
      <c r="A239" s="106" t="s">
        <v>416</v>
      </c>
      <c r="B239" s="29" t="s">
        <v>417</v>
      </c>
      <c r="C239" s="30" t="s">
        <v>418</v>
      </c>
      <c r="D239" s="30">
        <v>704000</v>
      </c>
      <c r="E239" s="30">
        <v>880000</v>
      </c>
      <c r="F239" s="31" t="s">
        <v>198</v>
      </c>
      <c r="G239" s="32" t="s">
        <v>18</v>
      </c>
      <c r="H239" s="32" t="s">
        <v>199</v>
      </c>
      <c r="I239" s="32" t="s">
        <v>49</v>
      </c>
      <c r="J239" s="32" t="s">
        <v>80</v>
      </c>
      <c r="K239" s="31" t="s">
        <v>419</v>
      </c>
    </row>
    <row r="240" spans="1:11" s="28" customFormat="1" ht="31.5" customHeight="1" x14ac:dyDescent="0.2">
      <c r="A240" s="106" t="s">
        <v>420</v>
      </c>
      <c r="B240" s="29" t="s">
        <v>421</v>
      </c>
      <c r="C240" s="30" t="s">
        <v>422</v>
      </c>
      <c r="D240" s="30">
        <v>96000</v>
      </c>
      <c r="E240" s="30">
        <v>120000</v>
      </c>
      <c r="F240" s="31" t="s">
        <v>43</v>
      </c>
      <c r="G240" s="32" t="s">
        <v>18</v>
      </c>
      <c r="H240" s="32" t="s">
        <v>19</v>
      </c>
      <c r="I240" s="32" t="s">
        <v>49</v>
      </c>
      <c r="J240" s="32" t="s">
        <v>50</v>
      </c>
      <c r="K240" s="31" t="s">
        <v>423</v>
      </c>
    </row>
    <row r="241" spans="1:11" s="97" customFormat="1" ht="47.25" x14ac:dyDescent="0.2">
      <c r="A241" s="107" t="s">
        <v>653</v>
      </c>
      <c r="B241" s="92" t="s">
        <v>656</v>
      </c>
      <c r="C241" s="94" t="s">
        <v>212</v>
      </c>
      <c r="D241" s="94">
        <v>23600</v>
      </c>
      <c r="E241" s="94">
        <v>29500</v>
      </c>
      <c r="F241" s="95" t="s">
        <v>43</v>
      </c>
      <c r="G241" s="96" t="s">
        <v>18</v>
      </c>
      <c r="H241" s="96" t="s">
        <v>19</v>
      </c>
      <c r="I241" s="96" t="s">
        <v>49</v>
      </c>
      <c r="J241" s="96" t="s">
        <v>21</v>
      </c>
      <c r="K241" s="95" t="s">
        <v>143</v>
      </c>
    </row>
    <row r="242" spans="1:11" s="97" customFormat="1" ht="47.25" x14ac:dyDescent="0.2">
      <c r="A242" s="107" t="s">
        <v>654</v>
      </c>
      <c r="B242" s="92" t="s">
        <v>657</v>
      </c>
      <c r="C242" s="94" t="s">
        <v>659</v>
      </c>
      <c r="D242" s="94">
        <v>40000</v>
      </c>
      <c r="E242" s="94">
        <v>50000</v>
      </c>
      <c r="F242" s="95" t="s">
        <v>43</v>
      </c>
      <c r="G242" s="96" t="s">
        <v>18</v>
      </c>
      <c r="H242" s="96" t="s">
        <v>19</v>
      </c>
      <c r="I242" s="96" t="s">
        <v>49</v>
      </c>
      <c r="J242" s="96" t="s">
        <v>61</v>
      </c>
      <c r="K242" s="95" t="s">
        <v>661</v>
      </c>
    </row>
    <row r="243" spans="1:11" s="97" customFormat="1" ht="47.25" x14ac:dyDescent="0.2">
      <c r="A243" s="107" t="s">
        <v>655</v>
      </c>
      <c r="B243" s="92" t="s">
        <v>658</v>
      </c>
      <c r="C243" s="94" t="s">
        <v>660</v>
      </c>
      <c r="D243" s="94">
        <v>32000</v>
      </c>
      <c r="E243" s="94">
        <v>40000</v>
      </c>
      <c r="F243" s="95" t="s">
        <v>43</v>
      </c>
      <c r="G243" s="96" t="s">
        <v>18</v>
      </c>
      <c r="H243" s="96" t="s">
        <v>19</v>
      </c>
      <c r="I243" s="96" t="s">
        <v>49</v>
      </c>
      <c r="J243" s="96" t="s">
        <v>66</v>
      </c>
      <c r="K243" s="95" t="s">
        <v>662</v>
      </c>
    </row>
    <row r="244" spans="1:11" s="27" customFormat="1" ht="24" customHeight="1" x14ac:dyDescent="0.2">
      <c r="A244" s="39" t="s">
        <v>424</v>
      </c>
      <c r="B244" s="39"/>
      <c r="C244" s="40"/>
      <c r="D244" s="41">
        <f>SUM(D219:D236,D239:D243)</f>
        <v>7223620</v>
      </c>
      <c r="E244" s="41">
        <f>SUM(E219:E236,E239:E243)</f>
        <v>9029525</v>
      </c>
      <c r="F244" s="40"/>
      <c r="G244" s="40"/>
      <c r="H244" s="40"/>
      <c r="I244" s="40"/>
      <c r="J244" s="42"/>
      <c r="K244" s="43"/>
    </row>
    <row r="245" spans="1:11" s="27" customFormat="1" ht="15" customHeight="1" x14ac:dyDescent="0.2">
      <c r="A245" s="108"/>
      <c r="B245" s="55"/>
      <c r="C245" s="56"/>
      <c r="D245" s="57"/>
      <c r="E245" s="57"/>
      <c r="F245" s="56"/>
      <c r="G245" s="56"/>
      <c r="H245" s="56"/>
      <c r="I245" s="56"/>
      <c r="J245" s="56"/>
      <c r="K245" s="58"/>
    </row>
    <row r="246" spans="1:11" s="27" customFormat="1" ht="24" customHeight="1" x14ac:dyDescent="0.2">
      <c r="A246" s="71" t="s">
        <v>425</v>
      </c>
      <c r="B246" s="73"/>
      <c r="C246" s="40"/>
      <c r="D246" s="41"/>
      <c r="E246" s="41"/>
      <c r="F246" s="40"/>
      <c r="G246" s="40"/>
      <c r="H246" s="40"/>
      <c r="I246" s="40"/>
      <c r="J246" s="42"/>
      <c r="K246" s="43"/>
    </row>
    <row r="247" spans="1:11" s="28" customFormat="1" ht="31.5" customHeight="1" x14ac:dyDescent="0.2">
      <c r="A247" s="106" t="s">
        <v>426</v>
      </c>
      <c r="B247" s="29" t="s">
        <v>427</v>
      </c>
      <c r="C247" s="30" t="s">
        <v>252</v>
      </c>
      <c r="D247" s="30">
        <v>132300</v>
      </c>
      <c r="E247" s="30">
        <v>165375</v>
      </c>
      <c r="F247" s="31" t="s">
        <v>43</v>
      </c>
      <c r="G247" s="32" t="s">
        <v>18</v>
      </c>
      <c r="H247" s="32" t="s">
        <v>19</v>
      </c>
      <c r="I247" s="32" t="s">
        <v>49</v>
      </c>
      <c r="J247" s="32" t="s">
        <v>21</v>
      </c>
      <c r="K247" s="31" t="s">
        <v>226</v>
      </c>
    </row>
    <row r="248" spans="1:11" s="28" customFormat="1" ht="31.5" customHeight="1" x14ac:dyDescent="0.2">
      <c r="A248" s="106" t="s">
        <v>428</v>
      </c>
      <c r="B248" s="29" t="s">
        <v>429</v>
      </c>
      <c r="C248" s="30" t="s">
        <v>430</v>
      </c>
      <c r="D248" s="99">
        <v>74000</v>
      </c>
      <c r="E248" s="99">
        <v>92500</v>
      </c>
      <c r="F248" s="31" t="s">
        <v>43</v>
      </c>
      <c r="G248" s="32" t="s">
        <v>18</v>
      </c>
      <c r="H248" s="32" t="s">
        <v>19</v>
      </c>
      <c r="I248" s="32" t="s">
        <v>49</v>
      </c>
      <c r="J248" s="32" t="s">
        <v>21</v>
      </c>
      <c r="K248" s="31" t="s">
        <v>431</v>
      </c>
    </row>
    <row r="249" spans="1:11" s="97" customFormat="1" ht="31.5" x14ac:dyDescent="0.2">
      <c r="A249" s="107" t="s">
        <v>596</v>
      </c>
      <c r="B249" s="93"/>
      <c r="C249" s="94"/>
      <c r="D249" s="94">
        <v>72000</v>
      </c>
      <c r="E249" s="94">
        <v>90000</v>
      </c>
      <c r="F249" s="95"/>
      <c r="G249" s="96"/>
      <c r="H249" s="96"/>
      <c r="I249" s="96"/>
      <c r="J249" s="96"/>
      <c r="K249" s="95"/>
    </row>
    <row r="250" spans="1:11" s="28" customFormat="1" ht="31.5" customHeight="1" x14ac:dyDescent="0.2">
      <c r="A250" s="106" t="s">
        <v>432</v>
      </c>
      <c r="B250" s="29" t="s">
        <v>433</v>
      </c>
      <c r="C250" s="30" t="s">
        <v>434</v>
      </c>
      <c r="D250" s="30">
        <v>56000</v>
      </c>
      <c r="E250" s="30">
        <v>70000</v>
      </c>
      <c r="F250" s="31" t="s">
        <v>43</v>
      </c>
      <c r="G250" s="32" t="s">
        <v>18</v>
      </c>
      <c r="H250" s="32" t="s">
        <v>19</v>
      </c>
      <c r="I250" s="32" t="s">
        <v>49</v>
      </c>
      <c r="J250" s="32" t="s">
        <v>21</v>
      </c>
      <c r="K250" s="31" t="s">
        <v>431</v>
      </c>
    </row>
    <row r="251" spans="1:11" s="28" customFormat="1" ht="31.5" customHeight="1" x14ac:dyDescent="0.2">
      <c r="A251" s="106" t="s">
        <v>435</v>
      </c>
      <c r="B251" s="29" t="s">
        <v>436</v>
      </c>
      <c r="C251" s="30" t="s">
        <v>437</v>
      </c>
      <c r="D251" s="30">
        <v>34000</v>
      </c>
      <c r="E251" s="30">
        <v>42500</v>
      </c>
      <c r="F251" s="31" t="s">
        <v>43</v>
      </c>
      <c r="G251" s="32" t="s">
        <v>18</v>
      </c>
      <c r="H251" s="32" t="s">
        <v>19</v>
      </c>
      <c r="I251" s="32" t="s">
        <v>49</v>
      </c>
      <c r="J251" s="32" t="s">
        <v>21</v>
      </c>
      <c r="K251" s="31" t="s">
        <v>438</v>
      </c>
    </row>
    <row r="252" spans="1:11" s="28" customFormat="1" ht="31.5" customHeight="1" x14ac:dyDescent="0.2">
      <c r="A252" s="106" t="s">
        <v>439</v>
      </c>
      <c r="B252" s="29" t="s">
        <v>440</v>
      </c>
      <c r="C252" s="30" t="s">
        <v>441</v>
      </c>
      <c r="D252" s="30">
        <v>22000</v>
      </c>
      <c r="E252" s="30">
        <v>27500</v>
      </c>
      <c r="F252" s="31" t="s">
        <v>43</v>
      </c>
      <c r="G252" s="32" t="s">
        <v>18</v>
      </c>
      <c r="H252" s="32" t="s">
        <v>19</v>
      </c>
      <c r="I252" s="32" t="s">
        <v>49</v>
      </c>
      <c r="J252" s="32" t="s">
        <v>21</v>
      </c>
      <c r="K252" s="31" t="s">
        <v>438</v>
      </c>
    </row>
    <row r="253" spans="1:11" s="28" customFormat="1" ht="31.5" customHeight="1" x14ac:dyDescent="0.2">
      <c r="A253" s="106" t="s">
        <v>442</v>
      </c>
      <c r="B253" s="29" t="s">
        <v>443</v>
      </c>
      <c r="C253" s="30" t="s">
        <v>444</v>
      </c>
      <c r="D253" s="30">
        <v>55000</v>
      </c>
      <c r="E253" s="30">
        <v>68750</v>
      </c>
      <c r="F253" s="31" t="s">
        <v>43</v>
      </c>
      <c r="G253" s="32" t="s">
        <v>18</v>
      </c>
      <c r="H253" s="32" t="s">
        <v>19</v>
      </c>
      <c r="I253" s="32" t="s">
        <v>49</v>
      </c>
      <c r="J253" s="32" t="s">
        <v>21</v>
      </c>
      <c r="K253" s="31" t="s">
        <v>438</v>
      </c>
    </row>
    <row r="254" spans="1:11" s="28" customFormat="1" ht="31.5" customHeight="1" x14ac:dyDescent="0.2">
      <c r="A254" s="106" t="s">
        <v>445</v>
      </c>
      <c r="B254" s="29" t="s">
        <v>446</v>
      </c>
      <c r="C254" s="30" t="s">
        <v>447</v>
      </c>
      <c r="D254" s="30">
        <v>60000</v>
      </c>
      <c r="E254" s="30">
        <v>75000</v>
      </c>
      <c r="F254" s="31" t="s">
        <v>43</v>
      </c>
      <c r="G254" s="32" t="s">
        <v>18</v>
      </c>
      <c r="H254" s="32" t="s">
        <v>19</v>
      </c>
      <c r="I254" s="32" t="s">
        <v>49</v>
      </c>
      <c r="J254" s="32" t="s">
        <v>21</v>
      </c>
      <c r="K254" s="31" t="s">
        <v>448</v>
      </c>
    </row>
    <row r="255" spans="1:11" s="28" customFormat="1" ht="31.5" customHeight="1" x14ac:dyDescent="0.2">
      <c r="A255" s="106" t="s">
        <v>449</v>
      </c>
      <c r="B255" s="29" t="s">
        <v>450</v>
      </c>
      <c r="C255" s="30" t="s">
        <v>451</v>
      </c>
      <c r="D255" s="30">
        <v>50000</v>
      </c>
      <c r="E255" s="30">
        <v>62500</v>
      </c>
      <c r="F255" s="31" t="s">
        <v>43</v>
      </c>
      <c r="G255" s="32" t="s">
        <v>18</v>
      </c>
      <c r="H255" s="32" t="s">
        <v>19</v>
      </c>
      <c r="I255" s="32" t="s">
        <v>49</v>
      </c>
      <c r="J255" s="32" t="s">
        <v>21</v>
      </c>
      <c r="K255" s="31" t="s">
        <v>448</v>
      </c>
    </row>
    <row r="256" spans="1:11" s="28" customFormat="1" ht="31.5" customHeight="1" x14ac:dyDescent="0.2">
      <c r="A256" s="106" t="s">
        <v>452</v>
      </c>
      <c r="B256" s="29" t="s">
        <v>453</v>
      </c>
      <c r="C256" s="30" t="s">
        <v>454</v>
      </c>
      <c r="D256" s="30">
        <v>160000</v>
      </c>
      <c r="E256" s="30">
        <v>200000</v>
      </c>
      <c r="F256" s="31" t="s">
        <v>43</v>
      </c>
      <c r="G256" s="32" t="s">
        <v>18</v>
      </c>
      <c r="H256" s="32" t="s">
        <v>19</v>
      </c>
      <c r="I256" s="32" t="s">
        <v>49</v>
      </c>
      <c r="J256" s="32" t="s">
        <v>106</v>
      </c>
      <c r="K256" s="31" t="s">
        <v>455</v>
      </c>
    </row>
    <row r="257" spans="1:11" s="28" customFormat="1" ht="31.5" customHeight="1" x14ac:dyDescent="0.2">
      <c r="A257" s="106" t="s">
        <v>456</v>
      </c>
      <c r="B257" s="29" t="s">
        <v>457</v>
      </c>
      <c r="C257" s="30" t="s">
        <v>458</v>
      </c>
      <c r="D257" s="30">
        <v>29000</v>
      </c>
      <c r="E257" s="30">
        <v>36250</v>
      </c>
      <c r="F257" s="31" t="s">
        <v>43</v>
      </c>
      <c r="G257" s="32" t="s">
        <v>18</v>
      </c>
      <c r="H257" s="32" t="s">
        <v>19</v>
      </c>
      <c r="I257" s="32" t="s">
        <v>49</v>
      </c>
      <c r="J257" s="32" t="s">
        <v>21</v>
      </c>
      <c r="K257" s="31" t="s">
        <v>459</v>
      </c>
    </row>
    <row r="258" spans="1:11" s="28" customFormat="1" ht="31.5" customHeight="1" x14ac:dyDescent="0.2">
      <c r="A258" s="106" t="s">
        <v>460</v>
      </c>
      <c r="B258" s="29" t="s">
        <v>461</v>
      </c>
      <c r="C258" s="30" t="s">
        <v>462</v>
      </c>
      <c r="D258" s="30">
        <v>32000</v>
      </c>
      <c r="E258" s="30">
        <v>40000</v>
      </c>
      <c r="F258" s="31" t="s">
        <v>43</v>
      </c>
      <c r="G258" s="32" t="s">
        <v>18</v>
      </c>
      <c r="H258" s="32" t="s">
        <v>19</v>
      </c>
      <c r="I258" s="32" t="s">
        <v>49</v>
      </c>
      <c r="J258" s="32" t="s">
        <v>21</v>
      </c>
      <c r="K258" s="31" t="s">
        <v>438</v>
      </c>
    </row>
    <row r="259" spans="1:11" s="28" customFormat="1" ht="31.5" customHeight="1" x14ac:dyDescent="0.2">
      <c r="A259" s="106" t="s">
        <v>463</v>
      </c>
      <c r="B259" s="29" t="s">
        <v>464</v>
      </c>
      <c r="C259" s="30" t="s">
        <v>465</v>
      </c>
      <c r="D259" s="30">
        <v>20000</v>
      </c>
      <c r="E259" s="30">
        <v>25000</v>
      </c>
      <c r="F259" s="31" t="s">
        <v>43</v>
      </c>
      <c r="G259" s="32" t="s">
        <v>18</v>
      </c>
      <c r="H259" s="32" t="s">
        <v>19</v>
      </c>
      <c r="I259" s="32" t="s">
        <v>49</v>
      </c>
      <c r="J259" s="32" t="s">
        <v>125</v>
      </c>
      <c r="K259" s="31" t="s">
        <v>466</v>
      </c>
    </row>
    <row r="260" spans="1:11" s="28" customFormat="1" ht="31.5" customHeight="1" x14ac:dyDescent="0.2">
      <c r="A260" s="106" t="s">
        <v>467</v>
      </c>
      <c r="B260" s="29" t="s">
        <v>468</v>
      </c>
      <c r="C260" s="30" t="s">
        <v>469</v>
      </c>
      <c r="D260" s="30">
        <v>34000</v>
      </c>
      <c r="E260" s="30">
        <v>42500</v>
      </c>
      <c r="F260" s="31" t="s">
        <v>43</v>
      </c>
      <c r="G260" s="32" t="s">
        <v>18</v>
      </c>
      <c r="H260" s="32" t="s">
        <v>19</v>
      </c>
      <c r="I260" s="32" t="s">
        <v>49</v>
      </c>
      <c r="J260" s="32" t="s">
        <v>291</v>
      </c>
      <c r="K260" s="31" t="s">
        <v>470</v>
      </c>
    </row>
    <row r="261" spans="1:11" s="28" customFormat="1" ht="31.5" customHeight="1" x14ac:dyDescent="0.2">
      <c r="A261" s="106" t="s">
        <v>471</v>
      </c>
      <c r="B261" s="29" t="s">
        <v>472</v>
      </c>
      <c r="C261" s="30" t="s">
        <v>473</v>
      </c>
      <c r="D261" s="30">
        <v>64000</v>
      </c>
      <c r="E261" s="30">
        <v>80000</v>
      </c>
      <c r="F261" s="31" t="s">
        <v>43</v>
      </c>
      <c r="G261" s="32" t="s">
        <v>18</v>
      </c>
      <c r="H261" s="32" t="s">
        <v>19</v>
      </c>
      <c r="I261" s="32" t="s">
        <v>49</v>
      </c>
      <c r="J261" s="32" t="s">
        <v>21</v>
      </c>
      <c r="K261" s="31" t="s">
        <v>431</v>
      </c>
    </row>
    <row r="262" spans="1:11" s="28" customFormat="1" ht="31.5" customHeight="1" x14ac:dyDescent="0.2">
      <c r="A262" s="106" t="s">
        <v>474</v>
      </c>
      <c r="B262" s="33" t="s">
        <v>475</v>
      </c>
      <c r="C262" s="30" t="s">
        <v>377</v>
      </c>
      <c r="D262" s="30">
        <v>48000</v>
      </c>
      <c r="E262" s="30">
        <v>60000</v>
      </c>
      <c r="F262" s="31" t="s">
        <v>43</v>
      </c>
      <c r="G262" s="32" t="s">
        <v>18</v>
      </c>
      <c r="H262" s="32" t="s">
        <v>19</v>
      </c>
      <c r="I262" s="32" t="s">
        <v>49</v>
      </c>
      <c r="J262" s="32" t="s">
        <v>21</v>
      </c>
      <c r="K262" s="31" t="s">
        <v>438</v>
      </c>
    </row>
    <row r="263" spans="1:11" s="28" customFormat="1" ht="31.5" customHeight="1" x14ac:dyDescent="0.2">
      <c r="A263" s="106" t="s">
        <v>476</v>
      </c>
      <c r="B263" s="33" t="s">
        <v>477</v>
      </c>
      <c r="C263" s="30" t="s">
        <v>469</v>
      </c>
      <c r="D263" s="30">
        <v>96000</v>
      </c>
      <c r="E263" s="30">
        <v>120000</v>
      </c>
      <c r="F263" s="31" t="s">
        <v>43</v>
      </c>
      <c r="G263" s="32" t="s">
        <v>18</v>
      </c>
      <c r="H263" s="32" t="s">
        <v>19</v>
      </c>
      <c r="I263" s="32" t="s">
        <v>49</v>
      </c>
      <c r="J263" s="32" t="s">
        <v>21</v>
      </c>
      <c r="K263" s="31" t="s">
        <v>478</v>
      </c>
    </row>
    <row r="264" spans="1:11" s="28" customFormat="1" ht="31.5" customHeight="1" x14ac:dyDescent="0.2">
      <c r="A264" s="106" t="s">
        <v>479</v>
      </c>
      <c r="B264" s="33" t="s">
        <v>480</v>
      </c>
      <c r="C264" s="30" t="s">
        <v>481</v>
      </c>
      <c r="D264" s="30">
        <v>63800</v>
      </c>
      <c r="E264" s="30">
        <v>79750</v>
      </c>
      <c r="F264" s="31" t="s">
        <v>43</v>
      </c>
      <c r="G264" s="32" t="s">
        <v>18</v>
      </c>
      <c r="H264" s="32" t="s">
        <v>19</v>
      </c>
      <c r="I264" s="32" t="s">
        <v>49</v>
      </c>
      <c r="J264" s="32" t="s">
        <v>21</v>
      </c>
      <c r="K264" s="31" t="s">
        <v>482</v>
      </c>
    </row>
    <row r="265" spans="1:11" s="28" customFormat="1" ht="31.5" customHeight="1" x14ac:dyDescent="0.2">
      <c r="A265" s="106" t="s">
        <v>483</v>
      </c>
      <c r="B265" s="33" t="s">
        <v>484</v>
      </c>
      <c r="C265" s="30" t="s">
        <v>485</v>
      </c>
      <c r="D265" s="30">
        <v>64000</v>
      </c>
      <c r="E265" s="30">
        <v>80000</v>
      </c>
      <c r="F265" s="31" t="s">
        <v>43</v>
      </c>
      <c r="G265" s="32" t="s">
        <v>18</v>
      </c>
      <c r="H265" s="32" t="s">
        <v>19</v>
      </c>
      <c r="I265" s="32" t="s">
        <v>49</v>
      </c>
      <c r="J265" s="32" t="s">
        <v>291</v>
      </c>
      <c r="K265" s="31" t="s">
        <v>126</v>
      </c>
    </row>
    <row r="266" spans="1:11" s="28" customFormat="1" ht="31.5" customHeight="1" x14ac:dyDescent="0.2">
      <c r="A266" s="106" t="s">
        <v>486</v>
      </c>
      <c r="B266" s="33" t="s">
        <v>487</v>
      </c>
      <c r="C266" s="30" t="s">
        <v>488</v>
      </c>
      <c r="D266" s="30">
        <v>38000</v>
      </c>
      <c r="E266" s="30">
        <v>47500</v>
      </c>
      <c r="F266" s="31" t="s">
        <v>43</v>
      </c>
      <c r="G266" s="32" t="s">
        <v>18</v>
      </c>
      <c r="H266" s="32" t="s">
        <v>19</v>
      </c>
      <c r="I266" s="32" t="s">
        <v>49</v>
      </c>
      <c r="J266" s="32" t="s">
        <v>21</v>
      </c>
      <c r="K266" s="31" t="s">
        <v>143</v>
      </c>
    </row>
    <row r="267" spans="1:11" s="97" customFormat="1" ht="47.25" x14ac:dyDescent="0.2">
      <c r="A267" s="107" t="s">
        <v>724</v>
      </c>
      <c r="B267" s="92" t="s">
        <v>726</v>
      </c>
      <c r="C267" s="94" t="s">
        <v>727</v>
      </c>
      <c r="D267" s="94">
        <v>55000</v>
      </c>
      <c r="E267" s="94">
        <v>68750</v>
      </c>
      <c r="F267" s="95" t="s">
        <v>43</v>
      </c>
      <c r="G267" s="96" t="s">
        <v>18</v>
      </c>
      <c r="H267" s="96" t="s">
        <v>19</v>
      </c>
      <c r="I267" s="96" t="s">
        <v>20</v>
      </c>
      <c r="J267" s="96" t="s">
        <v>21</v>
      </c>
      <c r="K267" s="95" t="s">
        <v>729</v>
      </c>
    </row>
    <row r="268" spans="1:11" s="97" customFormat="1" ht="47.25" x14ac:dyDescent="0.2">
      <c r="A268" s="107" t="s">
        <v>725</v>
      </c>
      <c r="B268" s="92" t="s">
        <v>761</v>
      </c>
      <c r="C268" s="94" t="s">
        <v>728</v>
      </c>
      <c r="D268" s="94">
        <v>38700</v>
      </c>
      <c r="E268" s="94">
        <v>38700</v>
      </c>
      <c r="F268" s="95" t="s">
        <v>43</v>
      </c>
      <c r="G268" s="96" t="s">
        <v>18</v>
      </c>
      <c r="H268" s="96" t="s">
        <v>19</v>
      </c>
      <c r="I268" s="96" t="s">
        <v>49</v>
      </c>
      <c r="J268" s="96" t="s">
        <v>66</v>
      </c>
      <c r="K268" s="95" t="s">
        <v>161</v>
      </c>
    </row>
    <row r="269" spans="1:11" s="27" customFormat="1" ht="24" customHeight="1" x14ac:dyDescent="0.2">
      <c r="A269" s="71" t="s">
        <v>489</v>
      </c>
      <c r="B269" s="73"/>
      <c r="C269" s="40"/>
      <c r="D269" s="41">
        <f>SUM(D247,D249:D268)</f>
        <v>1223800</v>
      </c>
      <c r="E269" s="41">
        <f>SUM(E247,E249:E268)</f>
        <v>1520075</v>
      </c>
      <c r="F269" s="40"/>
      <c r="G269" s="40"/>
      <c r="H269" s="40"/>
      <c r="I269" s="40"/>
      <c r="J269" s="42"/>
      <c r="K269" s="43"/>
    </row>
    <row r="270" spans="1:11" s="27" customFormat="1" ht="15" customHeight="1" x14ac:dyDescent="0.2">
      <c r="A270" s="108"/>
      <c r="B270" s="55"/>
      <c r="C270" s="56"/>
      <c r="D270" s="57"/>
      <c r="E270" s="57"/>
      <c r="F270" s="56"/>
      <c r="G270" s="56"/>
      <c r="H270" s="56"/>
      <c r="I270" s="56"/>
      <c r="J270" s="56"/>
      <c r="K270" s="58"/>
    </row>
    <row r="271" spans="1:11" s="27" customFormat="1" ht="24" customHeight="1" x14ac:dyDescent="0.2">
      <c r="A271" s="71" t="s">
        <v>490</v>
      </c>
      <c r="B271" s="73"/>
      <c r="C271" s="40"/>
      <c r="D271" s="41"/>
      <c r="E271" s="41"/>
      <c r="F271" s="40"/>
      <c r="G271" s="40"/>
      <c r="H271" s="40"/>
      <c r="I271" s="40"/>
      <c r="J271" s="42"/>
      <c r="K271" s="43"/>
    </row>
    <row r="272" spans="1:11" s="28" customFormat="1" ht="31.5" customHeight="1" x14ac:dyDescent="0.2">
      <c r="A272" s="106" t="s">
        <v>491</v>
      </c>
      <c r="B272" s="29" t="s">
        <v>492</v>
      </c>
      <c r="C272" s="30" t="s">
        <v>259</v>
      </c>
      <c r="D272" s="30">
        <v>56000</v>
      </c>
      <c r="E272" s="30">
        <v>70000</v>
      </c>
      <c r="F272" s="31" t="s">
        <v>43</v>
      </c>
      <c r="G272" s="32" t="s">
        <v>18</v>
      </c>
      <c r="H272" s="32" t="s">
        <v>19</v>
      </c>
      <c r="I272" s="32" t="s">
        <v>49</v>
      </c>
      <c r="J272" s="32" t="s">
        <v>21</v>
      </c>
      <c r="K272" s="31" t="s">
        <v>493</v>
      </c>
    </row>
    <row r="273" spans="1:11" s="28" customFormat="1" ht="31.5" customHeight="1" x14ac:dyDescent="0.2">
      <c r="A273" s="106" t="s">
        <v>494</v>
      </c>
      <c r="B273" s="29" t="s">
        <v>495</v>
      </c>
      <c r="C273" s="30" t="s">
        <v>496</v>
      </c>
      <c r="D273" s="30">
        <v>64000</v>
      </c>
      <c r="E273" s="30">
        <v>80000</v>
      </c>
      <c r="F273" s="31" t="s">
        <v>43</v>
      </c>
      <c r="G273" s="32" t="s">
        <v>18</v>
      </c>
      <c r="H273" s="32" t="s">
        <v>19</v>
      </c>
      <c r="I273" s="32" t="s">
        <v>49</v>
      </c>
      <c r="J273" s="32" t="s">
        <v>21</v>
      </c>
      <c r="K273" s="31" t="s">
        <v>143</v>
      </c>
    </row>
    <row r="274" spans="1:11" s="28" customFormat="1" ht="31.5" customHeight="1" x14ac:dyDescent="0.2">
      <c r="A274" s="106" t="s">
        <v>497</v>
      </c>
      <c r="B274" s="29" t="s">
        <v>498</v>
      </c>
      <c r="C274" s="30" t="s">
        <v>499</v>
      </c>
      <c r="D274" s="30">
        <v>128000</v>
      </c>
      <c r="E274" s="30">
        <v>160000</v>
      </c>
      <c r="F274" s="31" t="s">
        <v>43</v>
      </c>
      <c r="G274" s="32" t="s">
        <v>18</v>
      </c>
      <c r="H274" s="32" t="s">
        <v>19</v>
      </c>
      <c r="I274" s="32" t="s">
        <v>49</v>
      </c>
      <c r="J274" s="32" t="s">
        <v>165</v>
      </c>
      <c r="K274" s="31" t="s">
        <v>500</v>
      </c>
    </row>
    <row r="275" spans="1:11" s="28" customFormat="1" ht="31.5" customHeight="1" x14ac:dyDescent="0.2">
      <c r="A275" s="106" t="s">
        <v>501</v>
      </c>
      <c r="B275" s="29" t="s">
        <v>502</v>
      </c>
      <c r="C275" s="30" t="s">
        <v>503</v>
      </c>
      <c r="D275" s="30">
        <v>52000</v>
      </c>
      <c r="E275" s="30">
        <v>65000</v>
      </c>
      <c r="F275" s="31" t="s">
        <v>43</v>
      </c>
      <c r="G275" s="32" t="s">
        <v>18</v>
      </c>
      <c r="H275" s="32" t="s">
        <v>19</v>
      </c>
      <c r="I275" s="32" t="s">
        <v>49</v>
      </c>
      <c r="J275" s="32" t="s">
        <v>21</v>
      </c>
      <c r="K275" s="31" t="s">
        <v>226</v>
      </c>
    </row>
    <row r="276" spans="1:11" s="28" customFormat="1" ht="31.5" customHeight="1" x14ac:dyDescent="0.2">
      <c r="A276" s="106" t="s">
        <v>504</v>
      </c>
      <c r="B276" s="29" t="s">
        <v>505</v>
      </c>
      <c r="C276" s="30" t="s">
        <v>503</v>
      </c>
      <c r="D276" s="30">
        <v>58400</v>
      </c>
      <c r="E276" s="30">
        <v>73000</v>
      </c>
      <c r="F276" s="31" t="s">
        <v>43</v>
      </c>
      <c r="G276" s="32" t="s">
        <v>18</v>
      </c>
      <c r="H276" s="32" t="s">
        <v>19</v>
      </c>
      <c r="I276" s="32" t="s">
        <v>49</v>
      </c>
      <c r="J276" s="32" t="s">
        <v>21</v>
      </c>
      <c r="K276" s="31" t="s">
        <v>226</v>
      </c>
    </row>
    <row r="277" spans="1:11" s="97" customFormat="1" ht="47.25" x14ac:dyDescent="0.2">
      <c r="A277" s="107" t="s">
        <v>663</v>
      </c>
      <c r="B277" s="92" t="s">
        <v>680</v>
      </c>
      <c r="C277" s="94" t="s">
        <v>759</v>
      </c>
      <c r="D277" s="94">
        <v>160400</v>
      </c>
      <c r="E277" s="94">
        <v>200500</v>
      </c>
      <c r="F277" s="95" t="s">
        <v>43</v>
      </c>
      <c r="G277" s="96" t="s">
        <v>18</v>
      </c>
      <c r="H277" s="96" t="s">
        <v>19</v>
      </c>
      <c r="I277" s="96" t="s">
        <v>49</v>
      </c>
      <c r="J277" s="96" t="s">
        <v>106</v>
      </c>
      <c r="K277" s="95" t="s">
        <v>698</v>
      </c>
    </row>
    <row r="278" spans="1:11" s="97" customFormat="1" ht="47.25" x14ac:dyDescent="0.2">
      <c r="A278" s="107" t="s">
        <v>664</v>
      </c>
      <c r="B278" s="92" t="s">
        <v>681</v>
      </c>
      <c r="C278" s="94" t="s">
        <v>692</v>
      </c>
      <c r="D278" s="94">
        <v>20800</v>
      </c>
      <c r="E278" s="94">
        <v>26000</v>
      </c>
      <c r="F278" s="95" t="s">
        <v>43</v>
      </c>
      <c r="G278" s="96" t="s">
        <v>18</v>
      </c>
      <c r="H278" s="96" t="s">
        <v>19</v>
      </c>
      <c r="I278" s="96" t="s">
        <v>49</v>
      </c>
      <c r="J278" s="96" t="s">
        <v>106</v>
      </c>
      <c r="K278" s="95" t="s">
        <v>518</v>
      </c>
    </row>
    <row r="279" spans="1:11" s="97" customFormat="1" ht="47.25" x14ac:dyDescent="0.2">
      <c r="A279" s="107" t="s">
        <v>665</v>
      </c>
      <c r="B279" s="92" t="s">
        <v>682</v>
      </c>
      <c r="C279" s="94" t="s">
        <v>692</v>
      </c>
      <c r="D279" s="94">
        <v>20000</v>
      </c>
      <c r="E279" s="94">
        <v>25000</v>
      </c>
      <c r="F279" s="95" t="s">
        <v>43</v>
      </c>
      <c r="G279" s="96" t="s">
        <v>18</v>
      </c>
      <c r="H279" s="96" t="s">
        <v>19</v>
      </c>
      <c r="I279" s="96" t="s">
        <v>49</v>
      </c>
      <c r="J279" s="96" t="s">
        <v>50</v>
      </c>
      <c r="K279" s="95" t="s">
        <v>699</v>
      </c>
    </row>
    <row r="280" spans="1:11" s="97" customFormat="1" ht="47.25" x14ac:dyDescent="0.2">
      <c r="A280" s="107" t="s">
        <v>666</v>
      </c>
      <c r="B280" s="92" t="s">
        <v>683</v>
      </c>
      <c r="C280" s="94" t="s">
        <v>693</v>
      </c>
      <c r="D280" s="94">
        <v>32000</v>
      </c>
      <c r="E280" s="94">
        <v>40000</v>
      </c>
      <c r="F280" s="95" t="s">
        <v>43</v>
      </c>
      <c r="G280" s="96" t="s">
        <v>18</v>
      </c>
      <c r="H280" s="96" t="s">
        <v>19</v>
      </c>
      <c r="I280" s="96" t="s">
        <v>49</v>
      </c>
      <c r="J280" s="96" t="s">
        <v>106</v>
      </c>
      <c r="K280" s="95" t="s">
        <v>700</v>
      </c>
    </row>
    <row r="281" spans="1:11" s="97" customFormat="1" ht="47.25" x14ac:dyDescent="0.2">
      <c r="A281" s="107" t="s">
        <v>667</v>
      </c>
      <c r="B281" s="92" t="s">
        <v>684</v>
      </c>
      <c r="C281" s="94" t="s">
        <v>694</v>
      </c>
      <c r="D281" s="94">
        <v>136000</v>
      </c>
      <c r="E281" s="94">
        <v>170000</v>
      </c>
      <c r="F281" s="95" t="s">
        <v>43</v>
      </c>
      <c r="G281" s="96" t="s">
        <v>18</v>
      </c>
      <c r="H281" s="96" t="s">
        <v>19</v>
      </c>
      <c r="I281" s="96" t="s">
        <v>49</v>
      </c>
      <c r="J281" s="96" t="s">
        <v>66</v>
      </c>
      <c r="K281" s="95" t="s">
        <v>701</v>
      </c>
    </row>
    <row r="282" spans="1:11" s="97" customFormat="1" ht="47.25" x14ac:dyDescent="0.2">
      <c r="A282" s="107" t="s">
        <v>668</v>
      </c>
      <c r="B282" s="92" t="s">
        <v>685</v>
      </c>
      <c r="C282" s="94" t="s">
        <v>695</v>
      </c>
      <c r="D282" s="94">
        <v>80000</v>
      </c>
      <c r="E282" s="94">
        <v>100000</v>
      </c>
      <c r="F282" s="95" t="s">
        <v>43</v>
      </c>
      <c r="G282" s="96" t="s">
        <v>18</v>
      </c>
      <c r="H282" s="96" t="s">
        <v>19</v>
      </c>
      <c r="I282" s="96" t="s">
        <v>49</v>
      </c>
      <c r="J282" s="96" t="s">
        <v>90</v>
      </c>
      <c r="K282" s="95" t="s">
        <v>702</v>
      </c>
    </row>
    <row r="283" spans="1:11" s="97" customFormat="1" ht="47.25" x14ac:dyDescent="0.2">
      <c r="A283" s="107" t="s">
        <v>669</v>
      </c>
      <c r="B283" s="92" t="s">
        <v>686</v>
      </c>
      <c r="C283" s="94" t="s">
        <v>695</v>
      </c>
      <c r="D283" s="94">
        <v>767200</v>
      </c>
      <c r="E283" s="94">
        <v>959000</v>
      </c>
      <c r="F283" s="95" t="s">
        <v>17</v>
      </c>
      <c r="G283" s="96" t="s">
        <v>18</v>
      </c>
      <c r="H283" s="96" t="s">
        <v>19</v>
      </c>
      <c r="I283" s="96" t="s">
        <v>49</v>
      </c>
      <c r="J283" s="96" t="s">
        <v>66</v>
      </c>
      <c r="K283" s="95" t="s">
        <v>718</v>
      </c>
    </row>
    <row r="284" spans="1:11" s="97" customFormat="1" ht="47.25" x14ac:dyDescent="0.2">
      <c r="A284" s="107" t="s">
        <v>670</v>
      </c>
      <c r="B284" s="92" t="s">
        <v>687</v>
      </c>
      <c r="C284" s="94" t="s">
        <v>696</v>
      </c>
      <c r="D284" s="94">
        <v>64000</v>
      </c>
      <c r="E284" s="94">
        <v>80000</v>
      </c>
      <c r="F284" s="95" t="s">
        <v>43</v>
      </c>
      <c r="G284" s="96" t="s">
        <v>18</v>
      </c>
      <c r="H284" s="96" t="s">
        <v>19</v>
      </c>
      <c r="I284" s="96" t="s">
        <v>49</v>
      </c>
      <c r="J284" s="96" t="s">
        <v>61</v>
      </c>
      <c r="K284" s="95" t="s">
        <v>139</v>
      </c>
    </row>
    <row r="285" spans="1:11" s="97" customFormat="1" ht="47.25" x14ac:dyDescent="0.2">
      <c r="A285" s="107" t="s">
        <v>671</v>
      </c>
      <c r="B285" s="92" t="s">
        <v>688</v>
      </c>
      <c r="C285" s="94" t="s">
        <v>697</v>
      </c>
      <c r="D285" s="94">
        <v>120000</v>
      </c>
      <c r="E285" s="94">
        <v>150000</v>
      </c>
      <c r="F285" s="95" t="s">
        <v>43</v>
      </c>
      <c r="G285" s="96" t="s">
        <v>18</v>
      </c>
      <c r="H285" s="96" t="s">
        <v>19</v>
      </c>
      <c r="I285" s="96" t="s">
        <v>49</v>
      </c>
      <c r="J285" s="96" t="s">
        <v>61</v>
      </c>
      <c r="K285" s="95" t="s">
        <v>139</v>
      </c>
    </row>
    <row r="286" spans="1:11" s="97" customFormat="1" ht="47.25" x14ac:dyDescent="0.2">
      <c r="A286" s="107" t="s">
        <v>672</v>
      </c>
      <c r="B286" s="92" t="s">
        <v>689</v>
      </c>
      <c r="C286" s="94" t="s">
        <v>334</v>
      </c>
      <c r="D286" s="94">
        <v>100000</v>
      </c>
      <c r="E286" s="94">
        <v>125000</v>
      </c>
      <c r="F286" s="95" t="s">
        <v>43</v>
      </c>
      <c r="G286" s="96" t="s">
        <v>18</v>
      </c>
      <c r="H286" s="96" t="s">
        <v>19</v>
      </c>
      <c r="I286" s="96" t="s">
        <v>49</v>
      </c>
      <c r="J286" s="96" t="s">
        <v>66</v>
      </c>
      <c r="K286" s="95" t="s">
        <v>161</v>
      </c>
    </row>
    <row r="287" spans="1:11" s="97" customFormat="1" ht="47.25" x14ac:dyDescent="0.2">
      <c r="A287" s="107" t="s">
        <v>673</v>
      </c>
      <c r="B287" s="92" t="s">
        <v>690</v>
      </c>
      <c r="C287" s="94" t="s">
        <v>334</v>
      </c>
      <c r="D287" s="94">
        <v>48000</v>
      </c>
      <c r="E287" s="94">
        <v>60000</v>
      </c>
      <c r="F287" s="95" t="s">
        <v>43</v>
      </c>
      <c r="G287" s="96" t="s">
        <v>18</v>
      </c>
      <c r="H287" s="96" t="s">
        <v>19</v>
      </c>
      <c r="I287" s="96" t="s">
        <v>49</v>
      </c>
      <c r="J287" s="96" t="s">
        <v>66</v>
      </c>
      <c r="K287" s="95" t="s">
        <v>161</v>
      </c>
    </row>
    <row r="288" spans="1:11" s="97" customFormat="1" ht="47.25" x14ac:dyDescent="0.2">
      <c r="A288" s="107" t="s">
        <v>679</v>
      </c>
      <c r="B288" s="92" t="s">
        <v>691</v>
      </c>
      <c r="C288" s="94" t="s">
        <v>696</v>
      </c>
      <c r="D288" s="94">
        <v>1392000</v>
      </c>
      <c r="E288" s="94">
        <v>1740000</v>
      </c>
      <c r="F288" s="95" t="s">
        <v>344</v>
      </c>
      <c r="G288" s="96" t="s">
        <v>18</v>
      </c>
      <c r="H288" s="96" t="s">
        <v>19</v>
      </c>
      <c r="I288" s="96" t="s">
        <v>49</v>
      </c>
      <c r="J288" s="96" t="s">
        <v>66</v>
      </c>
      <c r="K288" s="95" t="s">
        <v>161</v>
      </c>
    </row>
    <row r="289" spans="1:11" s="27" customFormat="1" ht="24" customHeight="1" x14ac:dyDescent="0.2">
      <c r="A289" s="74" t="s">
        <v>506</v>
      </c>
      <c r="B289" s="75"/>
      <c r="C289" s="76"/>
      <c r="D289" s="77">
        <f>SUM(D272:D288)</f>
        <v>3298800</v>
      </c>
      <c r="E289" s="77">
        <f>SUM(E272:E288)</f>
        <v>4123500</v>
      </c>
      <c r="F289" s="76"/>
      <c r="G289" s="76"/>
      <c r="H289" s="76"/>
      <c r="I289" s="76"/>
      <c r="J289" s="78"/>
      <c r="K289" s="79"/>
    </row>
    <row r="290" spans="1:11" s="27" customFormat="1" ht="15" customHeight="1" x14ac:dyDescent="0.2">
      <c r="A290" s="80"/>
      <c r="B290" s="55"/>
      <c r="C290" s="56"/>
      <c r="D290" s="57"/>
      <c r="E290" s="57"/>
      <c r="F290" s="56"/>
      <c r="G290" s="56"/>
      <c r="H290" s="56"/>
      <c r="I290" s="56"/>
      <c r="J290" s="56"/>
      <c r="K290" s="58"/>
    </row>
    <row r="291" spans="1:11" s="27" customFormat="1" ht="24" customHeight="1" x14ac:dyDescent="0.2">
      <c r="A291" s="71" t="s">
        <v>507</v>
      </c>
      <c r="B291" s="73"/>
      <c r="C291" s="40"/>
      <c r="D291" s="41"/>
      <c r="E291" s="41"/>
      <c r="F291" s="40"/>
      <c r="G291" s="40"/>
      <c r="H291" s="40"/>
      <c r="I291" s="40"/>
      <c r="J291" s="42"/>
      <c r="K291" s="43"/>
    </row>
    <row r="292" spans="1:11" s="28" customFormat="1" ht="31.5" customHeight="1" x14ac:dyDescent="0.2">
      <c r="A292" s="106" t="s">
        <v>508</v>
      </c>
      <c r="B292" s="33" t="s">
        <v>509</v>
      </c>
      <c r="C292" s="30" t="s">
        <v>510</v>
      </c>
      <c r="D292" s="30">
        <v>64000</v>
      </c>
      <c r="E292" s="30">
        <v>80000</v>
      </c>
      <c r="F292" s="31" t="s">
        <v>43</v>
      </c>
      <c r="G292" s="32" t="s">
        <v>18</v>
      </c>
      <c r="H292" s="32" t="s">
        <v>19</v>
      </c>
      <c r="I292" s="32" t="s">
        <v>49</v>
      </c>
      <c r="J292" s="32" t="s">
        <v>125</v>
      </c>
      <c r="K292" s="31" t="s">
        <v>126</v>
      </c>
    </row>
    <row r="293" spans="1:11" s="28" customFormat="1" ht="33.75" customHeight="1" x14ac:dyDescent="0.2">
      <c r="A293" s="106" t="s">
        <v>511</v>
      </c>
      <c r="B293" s="29" t="s">
        <v>512</v>
      </c>
      <c r="C293" s="30" t="s">
        <v>513</v>
      </c>
      <c r="D293" s="30">
        <v>40000</v>
      </c>
      <c r="E293" s="30">
        <v>50000</v>
      </c>
      <c r="F293" s="31" t="s">
        <v>43</v>
      </c>
      <c r="G293" s="32" t="s">
        <v>18</v>
      </c>
      <c r="H293" s="32" t="s">
        <v>19</v>
      </c>
      <c r="I293" s="32" t="s">
        <v>49</v>
      </c>
      <c r="J293" s="32" t="s">
        <v>125</v>
      </c>
      <c r="K293" s="31" t="s">
        <v>126</v>
      </c>
    </row>
    <row r="294" spans="1:11" s="28" customFormat="1" ht="49.5" customHeight="1" x14ac:dyDescent="0.2">
      <c r="A294" s="106" t="s">
        <v>514</v>
      </c>
      <c r="B294" s="29" t="s">
        <v>515</v>
      </c>
      <c r="C294" s="30" t="s">
        <v>63</v>
      </c>
      <c r="D294" s="30">
        <v>36000</v>
      </c>
      <c r="E294" s="30">
        <v>45000</v>
      </c>
      <c r="F294" s="31" t="s">
        <v>43</v>
      </c>
      <c r="G294" s="32" t="s">
        <v>18</v>
      </c>
      <c r="H294" s="32" t="s">
        <v>19</v>
      </c>
      <c r="I294" s="32" t="s">
        <v>49</v>
      </c>
      <c r="J294" s="32" t="s">
        <v>125</v>
      </c>
      <c r="K294" s="31" t="s">
        <v>126</v>
      </c>
    </row>
    <row r="295" spans="1:11" s="28" customFormat="1" ht="50.25" customHeight="1" x14ac:dyDescent="0.2">
      <c r="A295" s="106" t="s">
        <v>516</v>
      </c>
      <c r="B295" s="29" t="s">
        <v>517</v>
      </c>
      <c r="C295" s="30" t="s">
        <v>83</v>
      </c>
      <c r="D295" s="30">
        <v>56000</v>
      </c>
      <c r="E295" s="30">
        <v>70000</v>
      </c>
      <c r="F295" s="31" t="s">
        <v>43</v>
      </c>
      <c r="G295" s="32" t="s">
        <v>18</v>
      </c>
      <c r="H295" s="32" t="s">
        <v>19</v>
      </c>
      <c r="I295" s="32" t="s">
        <v>49</v>
      </c>
      <c r="J295" s="32" t="s">
        <v>90</v>
      </c>
      <c r="K295" s="31" t="s">
        <v>518</v>
      </c>
    </row>
    <row r="296" spans="1:11" s="28" customFormat="1" ht="49.5" customHeight="1" x14ac:dyDescent="0.2">
      <c r="A296" s="106" t="s">
        <v>519</v>
      </c>
      <c r="B296" s="29" t="s">
        <v>520</v>
      </c>
      <c r="C296" s="30" t="s">
        <v>521</v>
      </c>
      <c r="D296" s="30">
        <v>175000</v>
      </c>
      <c r="E296" s="30">
        <v>218750</v>
      </c>
      <c r="F296" s="31" t="s">
        <v>43</v>
      </c>
      <c r="G296" s="32" t="s">
        <v>18</v>
      </c>
      <c r="H296" s="32" t="s">
        <v>19</v>
      </c>
      <c r="I296" s="32" t="s">
        <v>49</v>
      </c>
      <c r="J296" s="32" t="s">
        <v>74</v>
      </c>
      <c r="K296" s="31" t="s">
        <v>522</v>
      </c>
    </row>
    <row r="297" spans="1:11" s="28" customFormat="1" ht="63.75" customHeight="1" x14ac:dyDescent="0.2">
      <c r="A297" s="106" t="s">
        <v>523</v>
      </c>
      <c r="B297" s="29" t="s">
        <v>524</v>
      </c>
      <c r="C297" s="30" t="s">
        <v>525</v>
      </c>
      <c r="D297" s="30">
        <v>384800</v>
      </c>
      <c r="E297" s="30">
        <v>481000</v>
      </c>
      <c r="F297" s="31" t="s">
        <v>17</v>
      </c>
      <c r="G297" s="32" t="s">
        <v>18</v>
      </c>
      <c r="H297" s="32" t="s">
        <v>19</v>
      </c>
      <c r="I297" s="32" t="s">
        <v>49</v>
      </c>
      <c r="J297" s="32" t="s">
        <v>125</v>
      </c>
      <c r="K297" s="31" t="s">
        <v>397</v>
      </c>
    </row>
    <row r="298" spans="1:11" s="28" customFormat="1" ht="65.25" customHeight="1" x14ac:dyDescent="0.2">
      <c r="A298" s="106" t="s">
        <v>526</v>
      </c>
      <c r="B298" s="29" t="s">
        <v>527</v>
      </c>
      <c r="C298" s="30" t="s">
        <v>528</v>
      </c>
      <c r="D298" s="30">
        <v>43200</v>
      </c>
      <c r="E298" s="30">
        <v>54000</v>
      </c>
      <c r="F298" s="31" t="s">
        <v>43</v>
      </c>
      <c r="G298" s="32" t="s">
        <v>18</v>
      </c>
      <c r="H298" s="32" t="s">
        <v>19</v>
      </c>
      <c r="I298" s="32" t="s">
        <v>49</v>
      </c>
      <c r="J298" s="32" t="s">
        <v>125</v>
      </c>
      <c r="K298" s="31" t="s">
        <v>126</v>
      </c>
    </row>
    <row r="299" spans="1:11" s="28" customFormat="1" ht="51.75" customHeight="1" x14ac:dyDescent="0.2">
      <c r="A299" s="106" t="s">
        <v>529</v>
      </c>
      <c r="B299" s="29" t="s">
        <v>530</v>
      </c>
      <c r="C299" s="30" t="s">
        <v>531</v>
      </c>
      <c r="D299" s="30">
        <v>890000</v>
      </c>
      <c r="E299" s="30">
        <v>1112500</v>
      </c>
      <c r="F299" s="31" t="s">
        <v>198</v>
      </c>
      <c r="G299" s="32" t="s">
        <v>18</v>
      </c>
      <c r="H299" s="32" t="s">
        <v>199</v>
      </c>
      <c r="I299" s="32" t="s">
        <v>49</v>
      </c>
      <c r="J299" s="32" t="s">
        <v>80</v>
      </c>
      <c r="K299" s="31" t="s">
        <v>410</v>
      </c>
    </row>
    <row r="300" spans="1:11" s="28" customFormat="1" ht="31.5" customHeight="1" x14ac:dyDescent="0.2">
      <c r="A300" s="106" t="s">
        <v>532</v>
      </c>
      <c r="B300" s="33" t="s">
        <v>533</v>
      </c>
      <c r="C300" s="30" t="s">
        <v>534</v>
      </c>
      <c r="D300" s="30">
        <v>132000</v>
      </c>
      <c r="E300" s="30">
        <v>165000</v>
      </c>
      <c r="F300" s="31" t="s">
        <v>43</v>
      </c>
      <c r="G300" s="32" t="s">
        <v>18</v>
      </c>
      <c r="H300" s="32" t="s">
        <v>19</v>
      </c>
      <c r="I300" s="32" t="s">
        <v>49</v>
      </c>
      <c r="J300" s="32" t="s">
        <v>61</v>
      </c>
      <c r="K300" s="31" t="s">
        <v>121</v>
      </c>
    </row>
    <row r="301" spans="1:11" s="28" customFormat="1" ht="31.5" customHeight="1" x14ac:dyDescent="0.2">
      <c r="A301" s="106" t="s">
        <v>535</v>
      </c>
      <c r="B301" s="33" t="s">
        <v>536</v>
      </c>
      <c r="C301" s="30" t="s">
        <v>534</v>
      </c>
      <c r="D301" s="30">
        <v>160000</v>
      </c>
      <c r="E301" s="30">
        <v>200000</v>
      </c>
      <c r="F301" s="31" t="s">
        <v>43</v>
      </c>
      <c r="G301" s="32" t="s">
        <v>18</v>
      </c>
      <c r="H301" s="32" t="s">
        <v>19</v>
      </c>
      <c r="I301" s="32" t="s">
        <v>49</v>
      </c>
      <c r="J301" s="32" t="s">
        <v>90</v>
      </c>
      <c r="K301" s="31" t="s">
        <v>537</v>
      </c>
    </row>
    <row r="302" spans="1:11" s="28" customFormat="1" ht="39.75" customHeight="1" x14ac:dyDescent="0.2">
      <c r="A302" s="106" t="s">
        <v>538</v>
      </c>
      <c r="B302" s="29" t="s">
        <v>539</v>
      </c>
      <c r="C302" s="30" t="s">
        <v>534</v>
      </c>
      <c r="D302" s="30">
        <v>499460</v>
      </c>
      <c r="E302" s="30">
        <v>624325</v>
      </c>
      <c r="F302" s="31" t="s">
        <v>43</v>
      </c>
      <c r="G302" s="32" t="s">
        <v>18</v>
      </c>
      <c r="H302" s="32" t="s">
        <v>19</v>
      </c>
      <c r="I302" s="32" t="s">
        <v>49</v>
      </c>
      <c r="J302" s="32" t="s">
        <v>90</v>
      </c>
      <c r="K302" s="31" t="s">
        <v>540</v>
      </c>
    </row>
    <row r="303" spans="1:11" s="28" customFormat="1" ht="47.25" customHeight="1" x14ac:dyDescent="0.2">
      <c r="A303" s="106" t="s">
        <v>541</v>
      </c>
      <c r="B303" s="29" t="s">
        <v>542</v>
      </c>
      <c r="C303" s="30" t="s">
        <v>63</v>
      </c>
      <c r="D303" s="30">
        <v>20000</v>
      </c>
      <c r="E303" s="30">
        <v>25000</v>
      </c>
      <c r="F303" s="31" t="s">
        <v>43</v>
      </c>
      <c r="G303" s="32" t="s">
        <v>18</v>
      </c>
      <c r="H303" s="32" t="s">
        <v>19</v>
      </c>
      <c r="I303" s="32" t="s">
        <v>49</v>
      </c>
      <c r="J303" s="32" t="s">
        <v>61</v>
      </c>
      <c r="K303" s="31" t="s">
        <v>121</v>
      </c>
    </row>
    <row r="304" spans="1:11" s="28" customFormat="1" ht="63" customHeight="1" x14ac:dyDescent="0.2">
      <c r="A304" s="106" t="s">
        <v>543</v>
      </c>
      <c r="B304" s="29" t="s">
        <v>544</v>
      </c>
      <c r="C304" s="30" t="s">
        <v>63</v>
      </c>
      <c r="D304" s="30">
        <v>24000</v>
      </c>
      <c r="E304" s="30">
        <v>30000</v>
      </c>
      <c r="F304" s="31" t="s">
        <v>43</v>
      </c>
      <c r="G304" s="32" t="s">
        <v>18</v>
      </c>
      <c r="H304" s="32" t="s">
        <v>19</v>
      </c>
      <c r="I304" s="32" t="s">
        <v>49</v>
      </c>
      <c r="J304" s="32" t="s">
        <v>61</v>
      </c>
      <c r="K304" s="31" t="s">
        <v>121</v>
      </c>
    </row>
    <row r="305" spans="1:11" s="28" customFormat="1" ht="31.5" customHeight="1" x14ac:dyDescent="0.2">
      <c r="A305" s="106" t="s">
        <v>545</v>
      </c>
      <c r="B305" s="29" t="s">
        <v>546</v>
      </c>
      <c r="C305" s="30" t="s">
        <v>63</v>
      </c>
      <c r="D305" s="30">
        <v>80000</v>
      </c>
      <c r="E305" s="30">
        <v>100000</v>
      </c>
      <c r="F305" s="31" t="s">
        <v>43</v>
      </c>
      <c r="G305" s="32" t="s">
        <v>18</v>
      </c>
      <c r="H305" s="32" t="s">
        <v>19</v>
      </c>
      <c r="I305" s="32" t="s">
        <v>49</v>
      </c>
      <c r="J305" s="32" t="s">
        <v>66</v>
      </c>
      <c r="K305" s="31" t="s">
        <v>256</v>
      </c>
    </row>
    <row r="306" spans="1:11" s="28" customFormat="1" ht="31.5" customHeight="1" x14ac:dyDescent="0.2">
      <c r="A306" s="106" t="s">
        <v>547</v>
      </c>
      <c r="B306" s="29" t="s">
        <v>548</v>
      </c>
      <c r="C306" s="30" t="s">
        <v>63</v>
      </c>
      <c r="D306" s="30">
        <v>80000</v>
      </c>
      <c r="E306" s="30">
        <v>100000</v>
      </c>
      <c r="F306" s="31" t="s">
        <v>43</v>
      </c>
      <c r="G306" s="32" t="s">
        <v>18</v>
      </c>
      <c r="H306" s="32" t="s">
        <v>19</v>
      </c>
      <c r="I306" s="32" t="s">
        <v>49</v>
      </c>
      <c r="J306" s="32" t="s">
        <v>66</v>
      </c>
      <c r="K306" s="31" t="s">
        <v>256</v>
      </c>
    </row>
    <row r="307" spans="1:11" s="28" customFormat="1" ht="31.5" customHeight="1" x14ac:dyDescent="0.2">
      <c r="A307" s="106" t="s">
        <v>549</v>
      </c>
      <c r="B307" s="29" t="s">
        <v>550</v>
      </c>
      <c r="C307" s="30" t="s">
        <v>551</v>
      </c>
      <c r="D307" s="99">
        <v>184000</v>
      </c>
      <c r="E307" s="99">
        <v>230000</v>
      </c>
      <c r="F307" s="31" t="s">
        <v>43</v>
      </c>
      <c r="G307" s="32" t="s">
        <v>18</v>
      </c>
      <c r="H307" s="32" t="s">
        <v>19</v>
      </c>
      <c r="I307" s="32" t="s">
        <v>49</v>
      </c>
      <c r="J307" s="101" t="s">
        <v>61</v>
      </c>
      <c r="K307" s="98" t="s">
        <v>552</v>
      </c>
    </row>
    <row r="308" spans="1:11" s="97" customFormat="1" ht="31.5" x14ac:dyDescent="0.2">
      <c r="A308" s="107" t="s">
        <v>596</v>
      </c>
      <c r="B308" s="93"/>
      <c r="C308" s="94"/>
      <c r="D308" s="94">
        <v>200000</v>
      </c>
      <c r="E308" s="94">
        <v>250000</v>
      </c>
      <c r="F308" s="95"/>
      <c r="G308" s="96"/>
      <c r="H308" s="96"/>
      <c r="I308" s="96"/>
      <c r="J308" s="96" t="s">
        <v>66</v>
      </c>
      <c r="K308" s="95" t="s">
        <v>703</v>
      </c>
    </row>
    <row r="309" spans="1:11" s="28" customFormat="1" ht="47.25" customHeight="1" x14ac:dyDescent="0.2">
      <c r="A309" s="106" t="s">
        <v>553</v>
      </c>
      <c r="B309" s="29" t="s">
        <v>554</v>
      </c>
      <c r="C309" s="30" t="s">
        <v>510</v>
      </c>
      <c r="D309" s="30">
        <v>93600</v>
      </c>
      <c r="E309" s="30">
        <v>117000</v>
      </c>
      <c r="F309" s="31" t="s">
        <v>43</v>
      </c>
      <c r="G309" s="32" t="s">
        <v>18</v>
      </c>
      <c r="H309" s="32" t="s">
        <v>19</v>
      </c>
      <c r="I309" s="32" t="s">
        <v>49</v>
      </c>
      <c r="J309" s="32" t="s">
        <v>125</v>
      </c>
      <c r="K309" s="31" t="s">
        <v>126</v>
      </c>
    </row>
    <row r="310" spans="1:11" s="28" customFormat="1" ht="47.25" customHeight="1" x14ac:dyDescent="0.2">
      <c r="A310" s="106" t="s">
        <v>555</v>
      </c>
      <c r="B310" s="29" t="s">
        <v>556</v>
      </c>
      <c r="C310" s="30" t="s">
        <v>557</v>
      </c>
      <c r="D310" s="30">
        <v>400000</v>
      </c>
      <c r="E310" s="30">
        <v>500000</v>
      </c>
      <c r="F310" s="31" t="s">
        <v>43</v>
      </c>
      <c r="G310" s="32" t="s">
        <v>18</v>
      </c>
      <c r="H310" s="32" t="s">
        <v>19</v>
      </c>
      <c r="I310" s="32" t="s">
        <v>49</v>
      </c>
      <c r="J310" s="32" t="s">
        <v>61</v>
      </c>
      <c r="K310" s="31" t="s">
        <v>558</v>
      </c>
    </row>
    <row r="311" spans="1:11" s="28" customFormat="1" ht="47.25" customHeight="1" x14ac:dyDescent="0.2">
      <c r="A311" s="106" t="s">
        <v>559</v>
      </c>
      <c r="B311" s="29" t="s">
        <v>560</v>
      </c>
      <c r="C311" s="30" t="s">
        <v>42</v>
      </c>
      <c r="D311" s="30">
        <v>21600</v>
      </c>
      <c r="E311" s="30">
        <v>27000</v>
      </c>
      <c r="F311" s="31" t="s">
        <v>43</v>
      </c>
      <c r="G311" s="32" t="s">
        <v>18</v>
      </c>
      <c r="H311" s="32" t="s">
        <v>19</v>
      </c>
      <c r="I311" s="32" t="s">
        <v>49</v>
      </c>
      <c r="J311" s="32" t="s">
        <v>61</v>
      </c>
      <c r="K311" s="31" t="s">
        <v>558</v>
      </c>
    </row>
    <row r="312" spans="1:11" s="97" customFormat="1" ht="47.25" x14ac:dyDescent="0.2">
      <c r="A312" s="107" t="s">
        <v>704</v>
      </c>
      <c r="B312" s="92" t="s">
        <v>707</v>
      </c>
      <c r="C312" s="94" t="s">
        <v>710</v>
      </c>
      <c r="D312" s="94">
        <v>192000</v>
      </c>
      <c r="E312" s="94">
        <v>240000</v>
      </c>
      <c r="F312" s="95" t="s">
        <v>43</v>
      </c>
      <c r="G312" s="96" t="s">
        <v>18</v>
      </c>
      <c r="H312" s="96" t="s">
        <v>19</v>
      </c>
      <c r="I312" s="96" t="s">
        <v>49</v>
      </c>
      <c r="J312" s="96" t="s">
        <v>61</v>
      </c>
      <c r="K312" s="95" t="s">
        <v>713</v>
      </c>
    </row>
    <row r="313" spans="1:11" s="97" customFormat="1" ht="47.25" x14ac:dyDescent="0.2">
      <c r="A313" s="107" t="s">
        <v>705</v>
      </c>
      <c r="B313" s="92" t="s">
        <v>708</v>
      </c>
      <c r="C313" s="94" t="s">
        <v>711</v>
      </c>
      <c r="D313" s="94">
        <v>2200000</v>
      </c>
      <c r="E313" s="94">
        <v>2750000</v>
      </c>
      <c r="F313" s="96" t="s">
        <v>344</v>
      </c>
      <c r="G313" s="96" t="s">
        <v>18</v>
      </c>
      <c r="H313" s="96" t="s">
        <v>19</v>
      </c>
      <c r="I313" s="96" t="s">
        <v>49</v>
      </c>
      <c r="J313" s="96" t="s">
        <v>61</v>
      </c>
      <c r="K313" s="95" t="s">
        <v>714</v>
      </c>
    </row>
    <row r="314" spans="1:11" s="97" customFormat="1" ht="47.25" x14ac:dyDescent="0.2">
      <c r="A314" s="107" t="s">
        <v>706</v>
      </c>
      <c r="B314" s="92" t="s">
        <v>709</v>
      </c>
      <c r="C314" s="94" t="s">
        <v>712</v>
      </c>
      <c r="D314" s="94">
        <v>40000</v>
      </c>
      <c r="E314" s="94">
        <v>50000</v>
      </c>
      <c r="F314" s="95" t="s">
        <v>43</v>
      </c>
      <c r="G314" s="96" t="s">
        <v>18</v>
      </c>
      <c r="H314" s="96" t="s">
        <v>19</v>
      </c>
      <c r="I314" s="96" t="s">
        <v>49</v>
      </c>
      <c r="J314" s="96" t="s">
        <v>61</v>
      </c>
      <c r="K314" s="95" t="s">
        <v>714</v>
      </c>
    </row>
    <row r="315" spans="1:11" s="97" customFormat="1" ht="47.25" x14ac:dyDescent="0.2">
      <c r="A315" s="107" t="s">
        <v>730</v>
      </c>
      <c r="B315" s="92" t="s">
        <v>731</v>
      </c>
      <c r="C315" s="94" t="s">
        <v>752</v>
      </c>
      <c r="D315" s="94">
        <v>40480</v>
      </c>
      <c r="E315" s="94">
        <v>50600</v>
      </c>
      <c r="F315" s="95" t="s">
        <v>43</v>
      </c>
      <c r="G315" s="96" t="s">
        <v>18</v>
      </c>
      <c r="H315" s="96" t="s">
        <v>19</v>
      </c>
      <c r="I315" s="96" t="s">
        <v>49</v>
      </c>
      <c r="J315" s="96" t="s">
        <v>66</v>
      </c>
      <c r="K315" s="95" t="s">
        <v>732</v>
      </c>
    </row>
    <row r="316" spans="1:11" s="97" customFormat="1" ht="47.25" x14ac:dyDescent="0.2">
      <c r="A316" s="107" t="s">
        <v>751</v>
      </c>
      <c r="B316" s="92" t="s">
        <v>754</v>
      </c>
      <c r="C316" s="94" t="s">
        <v>753</v>
      </c>
      <c r="D316" s="94">
        <v>72000</v>
      </c>
      <c r="E316" s="94">
        <v>90000</v>
      </c>
      <c r="F316" s="95" t="s">
        <v>43</v>
      </c>
      <c r="G316" s="96" t="s">
        <v>18</v>
      </c>
      <c r="H316" s="96" t="s">
        <v>19</v>
      </c>
      <c r="I316" s="96" t="s">
        <v>49</v>
      </c>
      <c r="J316" s="96" t="s">
        <v>66</v>
      </c>
      <c r="K316" s="95" t="s">
        <v>755</v>
      </c>
    </row>
    <row r="317" spans="1:11" s="27" customFormat="1" ht="21" customHeight="1" x14ac:dyDescent="0.2">
      <c r="A317" s="81" t="s">
        <v>561</v>
      </c>
      <c r="B317" s="82"/>
      <c r="C317" s="83"/>
      <c r="D317" s="84">
        <f>SUM(D292:D306,D308:D316)</f>
        <v>5944140</v>
      </c>
      <c r="E317" s="84">
        <f>SUM(E292:E306,E308:E316)</f>
        <v>7430175</v>
      </c>
      <c r="F317" s="83"/>
      <c r="G317" s="83"/>
      <c r="H317" s="83"/>
      <c r="I317" s="83"/>
      <c r="J317" s="83"/>
      <c r="K317" s="85"/>
    </row>
    <row r="318" spans="1:11" s="86" customFormat="1" ht="21" customHeight="1" x14ac:dyDescent="0.2">
      <c r="A318" s="87" t="s">
        <v>562</v>
      </c>
      <c r="B318" s="88"/>
      <c r="C318" s="89"/>
      <c r="D318" s="90">
        <f>D317+D289+D269+D244+D216+D173+D129+D29+D204+D177+D211</f>
        <v>138506087.38999999</v>
      </c>
      <c r="E318" s="90">
        <f>E317+E289+E269+E244+E216+E173+E129+E29+E204+E177+E211</f>
        <v>168550553</v>
      </c>
      <c r="F318" s="89"/>
      <c r="G318" s="89"/>
      <c r="H318" s="89"/>
      <c r="I318" s="89"/>
      <c r="J318" s="89"/>
      <c r="K318" s="91"/>
    </row>
  </sheetData>
  <mergeCells count="11">
    <mergeCell ref="A73:K73"/>
    <mergeCell ref="A122:K122"/>
    <mergeCell ref="A126:K126"/>
    <mergeCell ref="A180:K180"/>
    <mergeCell ref="A2:K2"/>
    <mergeCell ref="A3:J3"/>
    <mergeCell ref="J6:K6"/>
    <mergeCell ref="J7:K7"/>
    <mergeCell ref="J31:K31"/>
    <mergeCell ref="J32:K32"/>
    <mergeCell ref="J26:K26"/>
  </mergeCells>
  <printOptions horizontalCentered="1" verticalCentered="1"/>
  <pageMargins left="0.35433070866141736" right="0.15748031496062992" top="0.74803149606299213" bottom="0.55118110236220474" header="0.51181102362204722" footer="0.15748031496062992"/>
  <pageSetup paperSize="9" scale="70" orientation="landscape" r:id="rId1"/>
  <headerFooter>
    <oddFooter>&amp;CStranica &amp;P</oddFooter>
  </headerFooter>
  <rowBreaks count="3" manualBreakCount="3">
    <brk id="178" max="16383" man="1"/>
    <brk id="217" max="16383" man="1"/>
    <brk id="2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izmjene i dopune plana 2022</vt:lpstr>
      <vt:lpstr>'1. izmjene i dopune plana 2022'!Print_Area</vt:lpstr>
      <vt:lpstr>'1. izmjene i dopune plana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I</cp:lastModifiedBy>
  <cp:lastPrinted>2022-03-31T09:24:27Z</cp:lastPrinted>
  <dcterms:created xsi:type="dcterms:W3CDTF">2004-01-30T09:33:00Z</dcterms:created>
  <dcterms:modified xsi:type="dcterms:W3CDTF">2022-04-04T13:37:11Z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