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c_ivica\Downloads\"/>
    </mc:Choice>
  </mc:AlternateContent>
  <bookViews>
    <workbookView xWindow="0" yWindow="0" windowWidth="20460" windowHeight="7080"/>
  </bookViews>
  <sheets>
    <sheet name="III. IZMJ. PN 2023  " sheetId="3" r:id="rId1"/>
  </sheets>
  <definedNames>
    <definedName name="_xlnm.Print_Area" localSheetId="0">'III. IZMJ. PN 2023  '!$A$1:$K$442</definedName>
    <definedName name="_xlnm.Print_Titles" localSheetId="0">'III. IZMJ. PN 2023  '!$4:$5</definedName>
  </definedNames>
  <calcPr calcId="162913"/>
</workbook>
</file>

<file path=xl/calcChain.xml><?xml version="1.0" encoding="utf-8"?>
<calcChain xmlns="http://schemas.openxmlformats.org/spreadsheetml/2006/main">
  <c r="E13" i="3" l="1"/>
  <c r="D13" i="3"/>
  <c r="E349" i="3" l="1"/>
  <c r="D349" i="3"/>
  <c r="E70" i="3"/>
  <c r="D70" i="3"/>
  <c r="E132" i="3" l="1"/>
  <c r="D132" i="3"/>
  <c r="E411" i="3" l="1"/>
  <c r="D411" i="3"/>
  <c r="E385" i="3" l="1"/>
  <c r="D385" i="3"/>
  <c r="E362" i="3"/>
  <c r="E424" i="3" s="1"/>
  <c r="D362" i="3"/>
  <c r="D424" i="3" s="1"/>
  <c r="E283" i="3"/>
  <c r="E319" i="3" s="1"/>
  <c r="D283" i="3"/>
  <c r="D319" i="3" s="1"/>
  <c r="E252" i="3"/>
  <c r="D252" i="3"/>
  <c r="E229" i="3"/>
  <c r="E248" i="3" s="1"/>
  <c r="D229" i="3"/>
  <c r="D248" i="3" s="1"/>
  <c r="E228" i="3"/>
  <c r="D228" i="3"/>
  <c r="E201" i="3"/>
  <c r="D201" i="3"/>
  <c r="E171" i="3"/>
  <c r="D171" i="3"/>
  <c r="E163" i="3"/>
  <c r="D163" i="3"/>
  <c r="E150" i="3"/>
  <c r="D150" i="3"/>
  <c r="E149" i="3"/>
  <c r="D149" i="3"/>
  <c r="E142" i="3"/>
  <c r="E197" i="3" s="1"/>
  <c r="D142" i="3"/>
  <c r="E136" i="3"/>
  <c r="D136" i="3"/>
  <c r="E92" i="3"/>
  <c r="D92" i="3"/>
  <c r="E14" i="3"/>
  <c r="D14" i="3"/>
  <c r="D197" i="3" l="1"/>
  <c r="D128" i="3"/>
  <c r="D137" i="3" s="1"/>
  <c r="E128" i="3"/>
  <c r="E137" i="3" s="1"/>
  <c r="D253" i="3"/>
  <c r="E253" i="3"/>
  <c r="E425" i="3" l="1"/>
  <c r="D425" i="3"/>
</calcChain>
</file>

<file path=xl/sharedStrings.xml><?xml version="1.0" encoding="utf-8"?>
<sst xmlns="http://schemas.openxmlformats.org/spreadsheetml/2006/main" count="2729" uniqueCount="1025">
  <si>
    <t>Predmet nabave</t>
  </si>
  <si>
    <t>CPV oznaka</t>
  </si>
  <si>
    <t>Procijenjena vrijednost nabave
(bez PDV-a)</t>
  </si>
  <si>
    <t>Planirana vrijednost nabave</t>
  </si>
  <si>
    <t xml:space="preserve">Vrsta postupka nabave </t>
  </si>
  <si>
    <t>Predmet podijeljen na grupe</t>
  </si>
  <si>
    <t xml:space="preserve">Ugovor/ 
okvirni sporazum </t>
  </si>
  <si>
    <t xml:space="preserve">Financira li se ugovor ili okvirni sporazum iz fondova EU? </t>
  </si>
  <si>
    <t>Planirani početak postupka</t>
  </si>
  <si>
    <t xml:space="preserve">Planirano trajanje ugovora/okvirnog sporazuma </t>
  </si>
  <si>
    <t>1</t>
  </si>
  <si>
    <t>OTVORENI MV</t>
  </si>
  <si>
    <t>NE</t>
  </si>
  <si>
    <t>Ugovor</t>
  </si>
  <si>
    <t>Da</t>
  </si>
  <si>
    <t>I.</t>
  </si>
  <si>
    <t>DA</t>
  </si>
  <si>
    <t>JEDNOSTAVNA NABAVA</t>
  </si>
  <si>
    <t>Ne</t>
  </si>
  <si>
    <t>IV.</t>
  </si>
  <si>
    <t>45233120-6</t>
  </si>
  <si>
    <t>71521000-6</t>
  </si>
  <si>
    <t>II.</t>
  </si>
  <si>
    <t>71320000-7</t>
  </si>
  <si>
    <t>III.</t>
  </si>
  <si>
    <t>VIII.</t>
  </si>
  <si>
    <t>IX.</t>
  </si>
  <si>
    <t>X.</t>
  </si>
  <si>
    <t>71355000-1</t>
  </si>
  <si>
    <t>V.</t>
  </si>
  <si>
    <t>45211360-0</t>
  </si>
  <si>
    <t>VI.</t>
  </si>
  <si>
    <t>Nabava zastava</t>
  </si>
  <si>
    <t>35821000-5</t>
  </si>
  <si>
    <t>Održavanje i isticanje zastava</t>
  </si>
  <si>
    <t>50800000-3</t>
  </si>
  <si>
    <t>XI.</t>
  </si>
  <si>
    <t>37535200-9</t>
  </si>
  <si>
    <t>45222000-9</t>
  </si>
  <si>
    <t>Održavanje autobusnih čekaonica, oznaka stajališta, city lighta, reklamnih stupova i plana grada, oglasnih površina za potrebe mjesnih odbora i ploča riječkih šetnica na području grada Rijeke</t>
  </si>
  <si>
    <t>45453000-7</t>
  </si>
  <si>
    <t>Geodetske usluge</t>
  </si>
  <si>
    <t>71250000-5</t>
  </si>
  <si>
    <t>44212321-5</t>
  </si>
  <si>
    <t>90690000-0</t>
  </si>
  <si>
    <t>Radovi iluminacije i dekoracije za Božićne i novogodišnje blagdane</t>
  </si>
  <si>
    <t>45317000-2</t>
  </si>
  <si>
    <t>VII.</t>
  </si>
  <si>
    <t>Privremeni priključci za potrebe održavanja raznih manifestacija (montaža, demontaža, dežurstvo)</t>
  </si>
  <si>
    <t>65320000-2</t>
  </si>
  <si>
    <t>Dekoriranje grada za manifestacije</t>
  </si>
  <si>
    <t>79952100-3</t>
  </si>
  <si>
    <t>Zaštita hortikulture na području grada Rijeke</t>
  </si>
  <si>
    <t>77300000-3</t>
  </si>
  <si>
    <t>Održavanje hortikulture i uklanjanje otpada na pomorskom dobru od Pećina do Preluka</t>
  </si>
  <si>
    <t>77340000-5</t>
  </si>
  <si>
    <t>Prioritetna sanacija plaža na području grada Rijeke</t>
  </si>
  <si>
    <t>45244000-9</t>
  </si>
  <si>
    <t>Dohranjivanje plaža šljunkom</t>
  </si>
  <si>
    <t>Uređenje plažnog pojasa kampa Preluk</t>
  </si>
  <si>
    <t>OKVIRNI OTV MV</t>
  </si>
  <si>
    <t>Okvirni sporazum</t>
  </si>
  <si>
    <t>Postavljanje i održavanje izložbenih panoa</t>
  </si>
  <si>
    <t>50410000-2</t>
  </si>
  <si>
    <t>Izrada detaljnog plana upravljanja za potrebe projekta "Inkubator za kreativne tehnologije i IT industriju - Energana"</t>
  </si>
  <si>
    <t>79420000-4</t>
  </si>
  <si>
    <t>85312320-8</t>
  </si>
  <si>
    <t>79810000-5</t>
  </si>
  <si>
    <t>OTVORENI VV</t>
  </si>
  <si>
    <t xml:space="preserve">Nabava osnovne opreme za potrebe opremanja "Inkubatora za kreativne tehnologija i IT industriju - Energana" </t>
  </si>
  <si>
    <t>39151000-5</t>
  </si>
  <si>
    <t>39310000-8</t>
  </si>
  <si>
    <t>32522000-8</t>
  </si>
  <si>
    <t>35120000-1</t>
  </si>
  <si>
    <t>Nabava usluga edukacija i mentorstva te usluga  internacionalizacije MSP-ova u "Inkubatoru za kreativne tehnologija i IT industriju - Energana"</t>
  </si>
  <si>
    <t>80510000-2</t>
  </si>
  <si>
    <t>XII.</t>
  </si>
  <si>
    <t xml:space="preserve">Nabava specijalizirane opreme za "Inkubator za kreativne tehnologija i IT industriju - Energana" </t>
  </si>
  <si>
    <t>30230000-0</t>
  </si>
  <si>
    <t>32322000-6</t>
  </si>
  <si>
    <t>Usluge pružanja psihološkog savjetovanja putem portala svejeok.hr</t>
  </si>
  <si>
    <t>Monitoring konstrukcije kosog zvonika na Trgu Vele Crikve</t>
  </si>
  <si>
    <t>71700000-5</t>
  </si>
  <si>
    <t>Nabava opreme stalnog muzejskog postava za m/b Galeb</t>
  </si>
  <si>
    <t>39154000-6</t>
  </si>
  <si>
    <t>32323500-8</t>
  </si>
  <si>
    <t>66512100-3</t>
  </si>
  <si>
    <t>Usluga osiguranja informatičke opreme</t>
  </si>
  <si>
    <t>66513200-1</t>
  </si>
  <si>
    <t>71632000-7</t>
  </si>
  <si>
    <t>50413200-5</t>
  </si>
  <si>
    <t>Nabava odora i osobnih zaštitnih sredstava za djelatnike Grada Rijeke</t>
  </si>
  <si>
    <t>18100000-0</t>
  </si>
  <si>
    <t>Nabava zaštitne obuće za djelatnike Grada Rijeke</t>
  </si>
  <si>
    <t>18800000-7</t>
  </si>
  <si>
    <t>Nabava uredskih stolica</t>
  </si>
  <si>
    <t>39130000-2</t>
  </si>
  <si>
    <t>Održavanje i servisiranje klima uređaja</t>
  </si>
  <si>
    <t>50730000-1</t>
  </si>
  <si>
    <t>79341000-6</t>
  </si>
  <si>
    <t>Nabava higijenskog materijala</t>
  </si>
  <si>
    <t>33760000-5</t>
  </si>
  <si>
    <t>OKVIRNI OTV VV</t>
  </si>
  <si>
    <t>Nabava motornog benzina i dizel goriva na benzinskim postajama</t>
  </si>
  <si>
    <t>09100000-0</t>
  </si>
  <si>
    <t>01.03.2023 - 28.02.2026</t>
  </si>
  <si>
    <t>Usluga ispisa i kuvertiranja</t>
  </si>
  <si>
    <t>79820000-8</t>
  </si>
  <si>
    <t>Usluge tiskanja materijala</t>
  </si>
  <si>
    <t>Restoranske usluge zatvorenog tipa (za potrebe protokola)</t>
  </si>
  <si>
    <t>55311000-3</t>
  </si>
  <si>
    <t>Cvjetne dekoracije (dekoracija prostora, buketi za potrebe protokola, vijenci i sl.)</t>
  </si>
  <si>
    <t>03121000-5</t>
  </si>
  <si>
    <t>Pića (za potrebe protokola i javnih manifestacija)</t>
  </si>
  <si>
    <t>15900000-7</t>
  </si>
  <si>
    <t>Razni prehrambeni proizvodi (za potrebe protokola i javnih manifestacija)</t>
  </si>
  <si>
    <t>15800000-6</t>
  </si>
  <si>
    <t>Hotelske usluge (za potrebe protokola)</t>
  </si>
  <si>
    <t>55100000-1</t>
  </si>
  <si>
    <t>Restoranske usluge otvorenog tipa (za potrebe protokola)</t>
  </si>
  <si>
    <t>55312000-0</t>
  </si>
  <si>
    <t>Usluge cateringa (za potrebe protokola)</t>
  </si>
  <si>
    <t>55520000-1</t>
  </si>
  <si>
    <t>79953000-9</t>
  </si>
  <si>
    <t>Usluge fotokopiranja i uvezivanja materijala</t>
  </si>
  <si>
    <t>79521000-2</t>
  </si>
  <si>
    <t>Usluge prijevoza putnika</t>
  </si>
  <si>
    <t>63000000-9</t>
  </si>
  <si>
    <t>Usluge poduke klizanja</t>
  </si>
  <si>
    <t>92600000-7</t>
  </si>
  <si>
    <t>Usluge praćenja, prikupljanja, selekcije i analize medijskih objava</t>
  </si>
  <si>
    <t>79310000-0</t>
  </si>
  <si>
    <t>Usluga promocije projekata i programa namijenjenih građanima Rijeke na društvenim mrežama Grada</t>
  </si>
  <si>
    <t>Knjigovodstvene usluge (za potrebe vijeća i predstavnika nacionalnih manjina za grad Rijeku)</t>
  </si>
  <si>
    <t>79211100-7</t>
  </si>
  <si>
    <t>Godišnji najam licenci za AutoCAD</t>
  </si>
  <si>
    <t>48700000-5</t>
  </si>
  <si>
    <t>72261000-2</t>
  </si>
  <si>
    <t>Održavanje i dorada Oracle informacijskih sustava</t>
  </si>
  <si>
    <t>71314200-4</t>
  </si>
  <si>
    <t>71310000-4</t>
  </si>
  <si>
    <t>72211000-7</t>
  </si>
  <si>
    <t>60100000-9</t>
  </si>
  <si>
    <t>44521000-8</t>
  </si>
  <si>
    <t>Sveukupno:</t>
  </si>
  <si>
    <t>Usluga izrade projektne dokumentacije za građenje Pristupne ceste na lokaciji Zapadni Zamet</t>
  </si>
  <si>
    <t>Geodetske usluge za građevinu Pristupna cesta na lokaciji Zapadni Zamet</t>
  </si>
  <si>
    <t>01-02-01/2023</t>
  </si>
  <si>
    <t>Sanacija zida pročelja - lokacija ex Tvornica papira</t>
  </si>
  <si>
    <t>45262690-4</t>
  </si>
  <si>
    <t>01.03.2023 - 31.08.2023</t>
  </si>
  <si>
    <t>01-02-02/2023</t>
  </si>
  <si>
    <t>Rušenje, čišćenje i uređenje gradilišta na lokaciji ex Konstruktor</t>
  </si>
  <si>
    <t>45111000-8</t>
  </si>
  <si>
    <t>20.02.2023 - 20.05.2023</t>
  </si>
  <si>
    <t>02-01-01/2023</t>
  </si>
  <si>
    <t>Usluga izrade projektne dokumentacije za spoj ulica Dinka Šimunovića i Andrije Mohorovičića</t>
  </si>
  <si>
    <t>01.04.2023 - 01.07.2023</t>
  </si>
  <si>
    <t>02-01-02/2023</t>
  </si>
  <si>
    <t>Usluga stručnog nadzora i koordinatora zaštite na  radu na izgradnji spoja ulica Dinka Šimunovića i Andrije Mohorovičića</t>
  </si>
  <si>
    <t>15.10.2023 - 15.12.2023</t>
  </si>
  <si>
    <t>02-01-03/2023</t>
  </si>
  <si>
    <t>Geodetske usluge za spoj ulica Dinka Šimunovića i Andrije Mohorovičića</t>
  </si>
  <si>
    <t>15.10.2023 - 15.06.2024</t>
  </si>
  <si>
    <t>02-01-04/2023</t>
  </si>
  <si>
    <t>Izvođenje radova na spoju ulica Dinka Šimunovića i Andrije Mohorovičića</t>
  </si>
  <si>
    <t>02-01-05/2023</t>
  </si>
  <si>
    <t>15.07.2023 - 31.12.2023</t>
  </si>
  <si>
    <t>02-01-06/2023</t>
  </si>
  <si>
    <t>02-01-07/2023</t>
  </si>
  <si>
    <t>Izvođenje radova na građevini Gradska ulica oznake GU-3 na Diračju</t>
  </si>
  <si>
    <t>02-01-08/2023</t>
  </si>
  <si>
    <t>Usluga stručnog nadzora i koordinatora zaštite na radu na građevini Gradska ulica oznake GU-3 na Diračju</t>
  </si>
  <si>
    <t>02-01-09/2023</t>
  </si>
  <si>
    <t>Geodetske usluge za građevinu Gradska ulica oznake GU-3 na Diračju</t>
  </si>
  <si>
    <t>02-01-10/2023</t>
  </si>
  <si>
    <t>01.11.2023 - 30.06.2024</t>
  </si>
  <si>
    <t>15.03.2023 - 15.08.2023</t>
  </si>
  <si>
    <t>Izvođenje radova na Raskrižju Ulice Vjekoslava Dukića i Ulice Toma Strižića</t>
  </si>
  <si>
    <t>02-01-11/2023</t>
  </si>
  <si>
    <t>02-01-12/2023</t>
  </si>
  <si>
    <t>02-01-13/2023</t>
  </si>
  <si>
    <t>02-01-14/2023</t>
  </si>
  <si>
    <t>Izvođenje radova na Ulici planske oznake OU4-a faza II na Martinkovcu</t>
  </si>
  <si>
    <t>02-01-15/2023</t>
  </si>
  <si>
    <t>Usluga stručnog nadzora i koordinatora zaštite na radu na Ulici planske oznake OU4-a faza II na Martinkovcu</t>
  </si>
  <si>
    <t>02-01-16/2023</t>
  </si>
  <si>
    <t>Geodetske usluge za Ulicu planske oznake OU4-a faza II  na Martinkovcu</t>
  </si>
  <si>
    <t>02-01-17/2023</t>
  </si>
  <si>
    <t>Usluga izrade projektne dokumentacije za Ulicu planske oznake OU4-a faza II  na Martinkovcu</t>
  </si>
  <si>
    <t>15.07.2023 - 15.11.2023</t>
  </si>
  <si>
    <t>01.03.2023 - 15.05.2023</t>
  </si>
  <si>
    <t>02-01-18/2023</t>
  </si>
  <si>
    <t>Izvođenje radova na nerazvrstanoj cesti za pristup RIO Kantrida II faza</t>
  </si>
  <si>
    <t>02-01-19/2023</t>
  </si>
  <si>
    <t>Usluga stručnog nadzora i koordinatora zaštite na  radu na nerazvrstanoj cesti za pristup RIO Kantrida II faza</t>
  </si>
  <si>
    <t>02-01-20/2023</t>
  </si>
  <si>
    <t>Geodetske usluge za nerazvrstanu cestu za pristup RIO Kantrida II faza</t>
  </si>
  <si>
    <t>02-01-21/2023</t>
  </si>
  <si>
    <t>Usluga izrade projektne dokumentacije za građevinu 0 faza odlagališta na ŽCGO "Marišćina" sanacija</t>
  </si>
  <si>
    <t>02-01-22/2023</t>
  </si>
  <si>
    <t>Izvođenje radova na građevini  0 faze  odlagališta na ŽCGO "Marišćina" sanacija</t>
  </si>
  <si>
    <t>02-01-23/2023</t>
  </si>
  <si>
    <t>Usluga stručnog nadzora i koordinatora zaštite na radu na građevini 0 faze odlagališta na ŽCGO "Marišćina" sanacija</t>
  </si>
  <si>
    <t>02-01-24/2023</t>
  </si>
  <si>
    <t>15.09.2023 - 28.02.2024</t>
  </si>
  <si>
    <t>01.04.2023 - 30.10.2023</t>
  </si>
  <si>
    <t>15.10.2023 - 31.12.2024</t>
  </si>
  <si>
    <t>02-01-25/2023</t>
  </si>
  <si>
    <t>Građevinski radovi urbanističkog uređenja - Nabava komunalne opreme - Ukopani spremnici</t>
  </si>
  <si>
    <t>02-01-26/2023</t>
  </si>
  <si>
    <t>Usluga upravljanja Sortirnicom Mihačeva draga</t>
  </si>
  <si>
    <t>70332200-9</t>
  </si>
  <si>
    <t>01.09.2023 - 31.12.2023</t>
  </si>
  <si>
    <t>01.04.2023 - 01.04.2026</t>
  </si>
  <si>
    <t>02-01-27/2023</t>
  </si>
  <si>
    <t>Usluga izrade projektne dokumentacije za  
smještaj ukopanih spremnika na lokacijama - Sustav gospodarenja otpadom od vrata do vrata</t>
  </si>
  <si>
    <t>02-01-28/2023</t>
  </si>
  <si>
    <t>Građevinski radovi urbanističkog uređenja po lokacijama -Sustav gospodarenja otpadom od vrata do vrata</t>
  </si>
  <si>
    <t>02-01-29/2023</t>
  </si>
  <si>
    <t>Usluga izrade stručnih podloga u svrhu analize optimalnih lokacija za izgradnju kompostane - Sustav gospodarenja otpadom od vrata do vrata</t>
  </si>
  <si>
    <t>01.04.2023 - 31.12.2023</t>
  </si>
  <si>
    <t>15.03.2023 - 30.05.2023</t>
  </si>
  <si>
    <t>02-01-30/2023</t>
  </si>
  <si>
    <t>Usluga izrade projektne dokumentacije za izgradnju kompostane</t>
  </si>
  <si>
    <t>02-01-31/2023</t>
  </si>
  <si>
    <t>Geodetske usluge izrade geodetskog elaborata parcelacije za pristupnu cestu na Donjoj Drenovi - Vrhak, Brca</t>
  </si>
  <si>
    <t>02-01-32/2023</t>
  </si>
  <si>
    <t>Geodetske usluge na Uređenju javnih površina i izgradnji pripadajuće infrastrukture unutar bivšeg tvorničkog kompleksa Rikard Benčić</t>
  </si>
  <si>
    <t>02-01-33/2023</t>
  </si>
  <si>
    <t>Izvođenje radova na izgradnji/rekonstrukciji kolno-pristupnog puta na Biviju</t>
  </si>
  <si>
    <t>01.07.2023 - 31.12.2023</t>
  </si>
  <si>
    <t>01.09.2023 - 01.11.2023</t>
  </si>
  <si>
    <t>01.04.2023 - 01.06.2023</t>
  </si>
  <si>
    <t>01.06.2023 - 31.12.2023</t>
  </si>
  <si>
    <t>02-01-34/2023</t>
  </si>
  <si>
    <t>Usluga  nadzora i koordinatora zaštite na  radu nad izvođenjem radova na izgradnji/rekonstrukciji kolno-pristupnog puta na Biviju</t>
  </si>
  <si>
    <t>02-01-35/2023</t>
  </si>
  <si>
    <t>Geodetske usluge na izgradnji/rekonstrukciji kolno-pristupnog puta na Biviju</t>
  </si>
  <si>
    <t>02-01-36/2023</t>
  </si>
  <si>
    <t>Izvođenje radova na izgradnji pješačke površine PP1 na Krnjevu</t>
  </si>
  <si>
    <t>01.04.2024 - 01.02.2025</t>
  </si>
  <si>
    <t>02-01-37/2023</t>
  </si>
  <si>
    <t>Usluga izrade projektne dokumentacije za građevinu Stambena ulica SUII na Martinkovcu sa spojem na ulicu planske oznake GU 3</t>
  </si>
  <si>
    <t>02-01-38/2023</t>
  </si>
  <si>
    <t>Usluga izrade projektne dokumentacije za rekonstrukciju križanja planske oznake GUVb na Martinkovcu</t>
  </si>
  <si>
    <t>01.06.2023 - 01.06.2024</t>
  </si>
  <si>
    <t>01.04.2023 - 01.07.2024</t>
  </si>
  <si>
    <t>02-04-01/2023</t>
  </si>
  <si>
    <t>02-04-02/2023</t>
  </si>
  <si>
    <t>02-04-03/2023</t>
  </si>
  <si>
    <t>Nabava sprava za dječja igrališta</t>
  </si>
  <si>
    <t>15.03.2023 - 15.04.2023</t>
  </si>
  <si>
    <t>01.01.2024 - 31.12.2024</t>
  </si>
  <si>
    <t>01.03.2023 - 02.05.2023</t>
  </si>
  <si>
    <t>02-04-04/2023</t>
  </si>
  <si>
    <t>02-04-05/2023</t>
  </si>
  <si>
    <t>02-04-06/2023</t>
  </si>
  <si>
    <t>Rekonstrukcija skate parka Krnjevo</t>
  </si>
  <si>
    <t>02-04-07/2023</t>
  </si>
  <si>
    <t>02-04-08/2023</t>
  </si>
  <si>
    <t>45112700-2</t>
  </si>
  <si>
    <t>01.03.2023 - 31.12.2023</t>
  </si>
  <si>
    <t>01.09.2023 - 01.02.2024</t>
  </si>
  <si>
    <t>01.05.2023 - 31.12.2023</t>
  </si>
  <si>
    <t>02-04-09/2023</t>
  </si>
  <si>
    <t>02-04-10/2023</t>
  </si>
  <si>
    <t>02-04-11/2023</t>
  </si>
  <si>
    <t>02-04-12/2023</t>
  </si>
  <si>
    <t>01.02.2023 - 31.12.2023</t>
  </si>
  <si>
    <t>Grupa I. Stajalište prigradskih linija Bivio - pravac prigrad</t>
  </si>
  <si>
    <t>Grupa II. Stajalište prigradskih linija Bivio - pravac grad</t>
  </si>
  <si>
    <t>Grupa III. Stajalište Skalete Ljubljanska cesta - pravac prigrad</t>
  </si>
  <si>
    <t>Grupa IV. Stajalište Skalete Ljubljanska cesta - pravac grad</t>
  </si>
  <si>
    <t>Grupa V. Stajalište Škurinje škola - pravac prigrad</t>
  </si>
  <si>
    <t>Izrada, dobava i postava autobusnih čekaonica</t>
  </si>
  <si>
    <t>Postava dvije nadzorne kamere -TS Strmica kod kućnog broja 38 u Ulici Vrlije</t>
  </si>
  <si>
    <t>34971000-4</t>
  </si>
  <si>
    <t>01.05.2023 - 30.11.2023</t>
  </si>
  <si>
    <t>Tehnička priprema za postavu fitnes sprava na površini sjeverno od igrališta za igre s loptom u Ulici Sv.Kuzam između kućnog broja 9 i 11</t>
  </si>
  <si>
    <t>15.10.2023 - 31.01.2024</t>
  </si>
  <si>
    <t>21.03.2023 - 31.12.2023</t>
  </si>
  <si>
    <t>01.04.2023 - 31.05.2023</t>
  </si>
  <si>
    <t>01.04.2023 - 30.09.2023</t>
  </si>
  <si>
    <t>Radovi na održavanju objekata i uređaja na plažama (građevinsko-obrtnički radovi)</t>
  </si>
  <si>
    <t>01.04.2023 - 31.10.2023</t>
  </si>
  <si>
    <t>Opskrba električnom energijom grada Rijeke i proračunskih korisnika za razdoblje jedne godine</t>
  </si>
  <si>
    <t>09310000-5</t>
  </si>
  <si>
    <t>01.07.2023 - 30.06.2024</t>
  </si>
  <si>
    <t>01.04.2023 - 31.08.2023</t>
  </si>
  <si>
    <t>01.05.2023 - 30.06.2023</t>
  </si>
  <si>
    <t>03-00-01/2023</t>
  </si>
  <si>
    <t>02-04-13/2023</t>
  </si>
  <si>
    <t>02-04-14/2023</t>
  </si>
  <si>
    <t>02-04-15/2023</t>
  </si>
  <si>
    <t>02-04-16/2023</t>
  </si>
  <si>
    <t>02-04-17/2023</t>
  </si>
  <si>
    <t>02-04-18/2023</t>
  </si>
  <si>
    <t>02-04-19/2023</t>
  </si>
  <si>
    <t>02-04-20/2023</t>
  </si>
  <si>
    <t>02-04-21/2023</t>
  </si>
  <si>
    <t>02-04-22/2023</t>
  </si>
  <si>
    <t>02-04-23/2023</t>
  </si>
  <si>
    <t>02-04-24/2023</t>
  </si>
  <si>
    <t>02-04-25/2023</t>
  </si>
  <si>
    <t>03-00-02/2023</t>
  </si>
  <si>
    <t>31000000-6</t>
  </si>
  <si>
    <t>01.05.2023 - 01.08.2023</t>
  </si>
  <si>
    <t>01.04.2023 - 01.09.2023</t>
  </si>
  <si>
    <t>Organizacija konferencija i evenata za potrebe projekta "Inkubator za kreativne tehnologije i IT industriju - Energana"</t>
  </si>
  <si>
    <t>98110000-7</t>
  </si>
  <si>
    <t>03-00-06/2023</t>
  </si>
  <si>
    <t>03-00-05/2023</t>
  </si>
  <si>
    <t>03-00-04/2023</t>
  </si>
  <si>
    <t>03-00-03/2023</t>
  </si>
  <si>
    <t>03-00-07/2023</t>
  </si>
  <si>
    <t>Revizija projekta Inkubator za kreativne tehnologije i IT industriju - Energana</t>
  </si>
  <si>
    <t>79212300-6</t>
  </si>
  <si>
    <t>01.11.2023 - 31.12.2023</t>
  </si>
  <si>
    <t>03-00-08/2023</t>
  </si>
  <si>
    <t>Izrada plana oglašavanja, kreiranje oglasa i zakup oglasnog prostora za potrebe projekta "Inkubator za kreativne tehnologije i IT industriju - Energana"</t>
  </si>
  <si>
    <t>79340000-9</t>
  </si>
  <si>
    <t>01.03.2023 - 01.04.2023</t>
  </si>
  <si>
    <t>03-00-09/2023</t>
  </si>
  <si>
    <t>79413000-2</t>
  </si>
  <si>
    <t>01.03.2023 - 01.05.2023</t>
  </si>
  <si>
    <t>05-00-01/2023</t>
  </si>
  <si>
    <t>15.01.2023 - 31.12.2023</t>
  </si>
  <si>
    <t>06-02-01/2023</t>
  </si>
  <si>
    <t>Usluga izrade projektne dokumentacije za upravljanje sustavom HVAC-a i revizija jednopolne sheme</t>
  </si>
  <si>
    <t>06-02-02/2023</t>
  </si>
  <si>
    <t>Nadzor opreme tehničke zaštite -sustavi videonadzora i protuprovale za brod Galeb</t>
  </si>
  <si>
    <t>06-02-03/2023</t>
  </si>
  <si>
    <t>06-02-04/2023</t>
  </si>
  <si>
    <t xml:space="preserve">Grupa IV. Nabava rasvjete za potrebe opremanja Inkubatora za kreativne tehnologija i IT industriju - Energana </t>
  </si>
  <si>
    <t xml:space="preserve">Grupa III.  Opremanje mini kuhinje za potrebe Inkubatora za kreativne tehnologija i IT industriju - Energana </t>
  </si>
  <si>
    <t xml:space="preserve">Grupa II. Opremanje caffe bara za potrebe Inkubatora za kreativne tehnologija i IT industriju - Energana </t>
  </si>
  <si>
    <t xml:space="preserve">Grupa I. Nabava namještaja za potrebe opremanja Inkubatora za kreativne tehnologija i IT industriju - Energana </t>
  </si>
  <si>
    <t xml:space="preserve">Nabava IKT, audiovizualne I telekomunikacijske opreme, sigurnosnih sustava te  poslužiteljske i mrežne infrastrukture  za potrebe opremanja "Inkubatora za kreativne tehnologije i IT industriju - Energana" </t>
  </si>
  <si>
    <t>Grupa I. Nabava IKT i audiovizualne opreme</t>
  </si>
  <si>
    <t>Grupa II. Nabava opreme za telekomunikacije</t>
  </si>
  <si>
    <t>Grupa IV. Nabava poslužiteljske infrastrukture</t>
  </si>
  <si>
    <t>Grupa V. Nabava mrežne infrastrukture</t>
  </si>
  <si>
    <t>32424000-1</t>
  </si>
  <si>
    <t>Grupa III. Nabava opreme za sigurnosne sustave</t>
  </si>
  <si>
    <t>Grupa I. Nabava usluga edukacija i mentorstva iz poduzetničkih vještina</t>
  </si>
  <si>
    <t>Grupa II. Nabava usluga edukacija i mentorstva iz IT-a, OIT-a i umjetne inteligencije</t>
  </si>
  <si>
    <t>Grupa III. Nabava usluga edukacija i mentorstva iz foto/video područja</t>
  </si>
  <si>
    <t xml:space="preserve">Grupa IV. Nabava usluga edukacija i mentorstva za razvoj igara </t>
  </si>
  <si>
    <t>Grupa V. Nabava usluga  internacionalizacije MSP-ova</t>
  </si>
  <si>
    <t>Grupa I. Nabava opreme za Laboratorij za umjetnu inteligenciju i IOT opreme</t>
  </si>
  <si>
    <t>Grupa II. Nabava opreme za opremanje Foto/video studia</t>
  </si>
  <si>
    <t>Grupa III. Nabava opreme za opremanje Učionice za razvoj igara</t>
  </si>
  <si>
    <t>Usluga revizije projekta ukupnog integriranog programa Turistička valorizacija reprezentativnih spomenika riječke industrijske baštine</t>
  </si>
  <si>
    <t>06-02-05/2023</t>
  </si>
  <si>
    <t>Usluga izrade konzervatorskog eleborata s arheološkim istraživanjem koji sadrži prijedlog prezentacije zida na Trgu Ivana Klobučarića</t>
  </si>
  <si>
    <t>71351914-3</t>
  </si>
  <si>
    <t>06-02-06/2023</t>
  </si>
  <si>
    <t>Usluge izrade projekta priveza broda Galeb</t>
  </si>
  <si>
    <t>06-02-07/2023</t>
  </si>
  <si>
    <t>Dobava i montaža pristupne rampe za pristup invalida - M/B Galeb</t>
  </si>
  <si>
    <t>33196200-2</t>
  </si>
  <si>
    <t>06-02-08/2023</t>
  </si>
  <si>
    <t xml:space="preserve">Radovi na adaptaciji prizemlja zgrade Filodrammatice - Projekt Povežimo se baštinom 
</t>
  </si>
  <si>
    <t>06-02-09/2023</t>
  </si>
  <si>
    <t>45262700-8</t>
  </si>
  <si>
    <t>02.03.2023 - 31.12.2023</t>
  </si>
  <si>
    <t>06-02-10/2023</t>
  </si>
  <si>
    <t>Oprema za prizemlje Filodrammatice - projekt Povežimo se baštinom</t>
  </si>
  <si>
    <t>06-02-11/2023</t>
  </si>
  <si>
    <t xml:space="preserve">Nabava radova na sanaciji šteta nakon bujične poplave na objektima u kompleksu Benčić u Rijeci </t>
  </si>
  <si>
    <t xml:space="preserve">Grupa I. Nabava radova na popravku stolarije u objektima u kompleksu Benčić nakon bujične poplave </t>
  </si>
  <si>
    <t>Grupa III. Nabava radova na popravku zidova u prizemlju Palače šećerane nakon bujične poplave</t>
  </si>
  <si>
    <t>Grupa II. Nabava usluge popravka dizala u objektu Palača šećerane nakon bujične poplave</t>
  </si>
  <si>
    <t>45421000-4</t>
  </si>
  <si>
    <t>50750000-7</t>
  </si>
  <si>
    <t>45262500-6</t>
  </si>
  <si>
    <t>02.02.2023 - 30.04.2023</t>
  </si>
  <si>
    <t>06-02-12/2023</t>
  </si>
  <si>
    <t>45351000-2</t>
  </si>
  <si>
    <t>06-02-13/2023</t>
  </si>
  <si>
    <t>01.02.2023 - 30.04.2023</t>
  </si>
  <si>
    <t>06-02-14/2023</t>
  </si>
  <si>
    <t>Nabava radova na obnovi dijela stolarije na na zgradi HNK Ivan pl. Zajc u Rijeci  </t>
  </si>
  <si>
    <t>08-00-01/2023</t>
  </si>
  <si>
    <t>Usluge osiguranja imovine Grada Rijeke i imovine Rijeka sporta d.o.o.</t>
  </si>
  <si>
    <t>GRUPA I. Osiguranje imovine Grada Rijeke</t>
  </si>
  <si>
    <t>GRUPA II. Osiguranje imovine Rijeka sporta d.o.o.</t>
  </si>
  <si>
    <t>66510000-8</t>
  </si>
  <si>
    <t>06.04.2024 - 05.04.2026</t>
  </si>
  <si>
    <t>Usluga osiguranja zaposlenika Grad Rijeke i proračunskih korisnika Grada Rijeke od posljedica nesretnog slučaja</t>
  </si>
  <si>
    <t>08-00-02/2023</t>
  </si>
  <si>
    <t>08-00-03/2023</t>
  </si>
  <si>
    <t>09-00-01/2023</t>
  </si>
  <si>
    <t>09-00-02/2023</t>
  </si>
  <si>
    <t>09-00-03/2023</t>
  </si>
  <si>
    <t>Održavanje i servisiranje vatrogasnih aparata</t>
  </si>
  <si>
    <t>09-00-04/2023</t>
  </si>
  <si>
    <t>09-00-05/2023</t>
  </si>
  <si>
    <t>09-00-06/2023</t>
  </si>
  <si>
    <t>09-00-07/2023</t>
  </si>
  <si>
    <t>09-00-08/2023</t>
  </si>
  <si>
    <t>09-00-09/2023</t>
  </si>
  <si>
    <t>09-00-10/2023</t>
  </si>
  <si>
    <t>01.06.2023 - 31.05.2024</t>
  </si>
  <si>
    <t>10-00-01/2023</t>
  </si>
  <si>
    <t>10-00-02/2023</t>
  </si>
  <si>
    <t>03.01.2023 - 31.12.2023</t>
  </si>
  <si>
    <t>10-00-03/2023</t>
  </si>
  <si>
    <t>10-00-04/2023</t>
  </si>
  <si>
    <t>10-00-05/2023</t>
  </si>
  <si>
    <t>10-00-06/2023</t>
  </si>
  <si>
    <t>10-00-07/2023</t>
  </si>
  <si>
    <t>10-00-08/2023</t>
  </si>
  <si>
    <t>10.01.2023 - 31.12.2023</t>
  </si>
  <si>
    <t>05.01.2023 - 31.12.2023</t>
  </si>
  <si>
    <t>10-00-09/2023</t>
  </si>
  <si>
    <t>10.06.2023 - 30.06.2023</t>
  </si>
  <si>
    <t>10-00-10/2023</t>
  </si>
  <si>
    <t>10-00-11/2023</t>
  </si>
  <si>
    <t>10-00-12/2023</t>
  </si>
  <si>
    <t>15.11.2023 - 15.01.2024</t>
  </si>
  <si>
    <t>10-00-13/2023</t>
  </si>
  <si>
    <t>10-00-14/2023</t>
  </si>
  <si>
    <t>10-00-15/2023</t>
  </si>
  <si>
    <t>11-00-01/2023</t>
  </si>
  <si>
    <t>Informacijski sustav za javnu nabavu Grada Rijeke</t>
  </si>
  <si>
    <t>16.01.2023 - 31.12.2023</t>
  </si>
  <si>
    <t>11-00-02/2023</t>
  </si>
  <si>
    <t>10.01.2023 - 30.06.2023</t>
  </si>
  <si>
    <t>11-00-03/2023</t>
  </si>
  <si>
    <t>01.08.2023 - 31.07.2024</t>
  </si>
  <si>
    <t>17-00-01/2023</t>
  </si>
  <si>
    <t>02.01.2024 - 31.12.2024</t>
  </si>
  <si>
    <t>17-00-02/2023</t>
  </si>
  <si>
    <t>17-00-03/2023</t>
  </si>
  <si>
    <t xml:space="preserve">Usluga izrade dokumentacije potrebne za ozakonjenje nezakonito izgrađenih zgrada javne, poslovne i stambene namjene u 2024. godini
</t>
  </si>
  <si>
    <t>17-00-04/2023</t>
  </si>
  <si>
    <t xml:space="preserve">Obavljanje geodetskih usluga gruntovno - katastarske identifikacije objekata javne, poslovne i/ili stambene namjene u 2023/2024. godini 
</t>
  </si>
  <si>
    <t>17-00-05/2023</t>
  </si>
  <si>
    <t>Geodetski elaborati za potrebe provođenja promjena u katastru zemljišta i zemljišnoj knjizi</t>
  </si>
  <si>
    <t>20.01.2023 - 31.12.2023</t>
  </si>
  <si>
    <t>17-00-06/2023</t>
  </si>
  <si>
    <t>30.12.2023 - 30.12.2024</t>
  </si>
  <si>
    <t>17-00-07/2023</t>
  </si>
  <si>
    <t>Nabava ključarsko-bravarskih usluga s potrošnim materijalom u 2024. godini</t>
  </si>
  <si>
    <t>17-00-08/2023</t>
  </si>
  <si>
    <t>Usluge preseljenja stvari iz stanova i poslovnih prostora u vlasništvu Grada Rijeke te iz stanova i poslovnih prostora u vlasništvu ovršenika u postupcima prisilne naplate u 2024. godini</t>
  </si>
  <si>
    <t>27.02.2024 - 26.02.2025</t>
  </si>
  <si>
    <t>17-00-09/2023</t>
  </si>
  <si>
    <t>Usluga izrade projekta postojećeg stanja za Školu za primijenjenu umjetnost u Rijeci</t>
  </si>
  <si>
    <t>20.04.2023 - 20.05.2023</t>
  </si>
  <si>
    <t>01.09.2023 - 30.09.2024</t>
  </si>
  <si>
    <t>01.02.2023 - 31.03.2023</t>
  </si>
  <si>
    <t>03.04.2023 - 31.12.2023</t>
  </si>
  <si>
    <t>01.03.2023 - 31.05.2023</t>
  </si>
  <si>
    <t>Popravak upravljačkih ormara pumpi u strojarnici u kompleksu Benčić</t>
  </si>
  <si>
    <t>Popravak razvodnih ormara u trafostanici u kompleksu Benčić</t>
  </si>
  <si>
    <t>Usluga organizacije festivala Melodije Istre i Kvarnera 2023</t>
  </si>
  <si>
    <t>PREG BEZ PRET OBJ MV</t>
  </si>
  <si>
    <t>Usluge energetskog certificiranja stambenih i poslovnih prostora u vlasništvu Grada Rijeke za 2024. godinu</t>
  </si>
  <si>
    <t>Usluga izrade procjembenih elaborata stambenih i poslovnih prostora, objekata javne namjene te revizije istih u 2024. godini</t>
  </si>
  <si>
    <t>Sustav upravljanja imovinom - Baza imovine Vlll. faza - održavanje i podrška za licence postojećeg softvera "baza imovine" u periodu od 12 mjeseci</t>
  </si>
  <si>
    <t>Savjetodavne usluge za promidžbu i razvoj cruising turizma grada Rijeke - zajednička nabava  Lučke uprave Rijeka, turističke zajednice grada Rijeke i Grada Rijeke</t>
  </si>
  <si>
    <t>Geodetske usluge za Raskrižje Ulice Vjekoslava Dukića i Ulice Tome Strižića</t>
  </si>
  <si>
    <t>Usluge projektantskog nadzora za Raskrižje Ulice Vjekoslava Dukića i Ulice Tome Strižića</t>
  </si>
  <si>
    <t>Usluga stručnog nadzora i koordinatora zaštite na radu na Raskrižju Ulice Vjekoslava Dukića i Ulice Tome Strižića</t>
  </si>
  <si>
    <t>Geodetske usluge za građevinu  0 faze odlagališta na ŽCGO "Marišćina" sanacija</t>
  </si>
  <si>
    <t>Održavanje trgova i stubišta na području grada Rijeke za 2023. godinu</t>
  </si>
  <si>
    <t>I. izmjene i dopune</t>
  </si>
  <si>
    <t>01.04.2023 - 01.04.2028</t>
  </si>
  <si>
    <t>Održavanje i isticanje zastava u 2024.g.</t>
  </si>
  <si>
    <t>Održavanje i isticanje zastava - ponovljeni postupak</t>
  </si>
  <si>
    <t>Održavanje trgova i stubišta na području grada Rijeke za 2023.g. - ponovljeni postupak</t>
  </si>
  <si>
    <t>15.04.2023 - 31.12.2023</t>
  </si>
  <si>
    <t>Usluga izrade projektne dokumentacije za upravljanje sustavom HVAC-a i revizija jednopolne sheme na brodu Galeb</t>
  </si>
  <si>
    <t>20.01.2023 - 28.02.2023</t>
  </si>
  <si>
    <t>20.02.2023 - 28.04.2023</t>
  </si>
  <si>
    <t>Dobava i montaža rampe za pristup invalida na brod Galeb</t>
  </si>
  <si>
    <t>01.07.2023 - 31.08.2023</t>
  </si>
  <si>
    <t>10.02.2023 - 31.12.2023</t>
  </si>
  <si>
    <t>11.01.2023 - 31.12.2023</t>
  </si>
  <si>
    <t>Usluga praćenja medija, selekcije, obrade i dostave medijskih objava i informacija</t>
  </si>
  <si>
    <t>18.01.2023 - 31.12.2023</t>
  </si>
  <si>
    <t>I. izmjene i dopune                      10-00-16/2023</t>
  </si>
  <si>
    <t>Najam kemijskih WC-a (za javne manifestacije u organizaciji Grada Rijeke)</t>
  </si>
  <si>
    <t>24955000-3</t>
  </si>
  <si>
    <t>01.02.2023 - 01.01.2024</t>
  </si>
  <si>
    <t>I. izmjene i dopune                      10-00-17/2023</t>
  </si>
  <si>
    <t>55500000-5</t>
  </si>
  <si>
    <t>18.02.2023 - 19.02.2023</t>
  </si>
  <si>
    <t>I. izmjene i dopune                   10-00-18/2023</t>
  </si>
  <si>
    <t>Najam šatora, pagoda i pivskih garnitura (za potrebe održavanja javnih manifestacija)</t>
  </si>
  <si>
    <t>39522530-1</t>
  </si>
  <si>
    <t>15.02.2023 - 31.12.2023</t>
  </si>
  <si>
    <t>I. izmjene i dopune                        10-00-19/2023</t>
  </si>
  <si>
    <t>Najam opreme za rasvjetu i ozvučenje prigodom javnih manifestacija</t>
  </si>
  <si>
    <t>32321200-1</t>
  </si>
  <si>
    <t>17.02.2023 - 01.01.2024</t>
  </si>
  <si>
    <t>Vođenje društvenih mreža - usluge promidžbe</t>
  </si>
  <si>
    <t>72200000-7</t>
  </si>
  <si>
    <t>79315000-5</t>
  </si>
  <si>
    <t>01.05.2023 - 31.07.2023</t>
  </si>
  <si>
    <t>48000000-8</t>
  </si>
  <si>
    <t>PREG BEZ PRET OBJ VV</t>
  </si>
  <si>
    <t>30.04.2023 - 29.04.2024</t>
  </si>
  <si>
    <t>Nabava produljenja održavanja programske opreme VMware vSphere za 2023.</t>
  </si>
  <si>
    <t>48621000-7</t>
  </si>
  <si>
    <t>01.04.2023 - 01.04.2024</t>
  </si>
  <si>
    <t xml:space="preserve">Usluga upravljanja nekretninama kojima gospodari Grad Rijeka (stambene, poslovne, stambeno/poslovne i poslovno/stambene namjene) na području grada Rijeke za razdoblje od tri godine - ponovljeni postupak </t>
  </si>
  <si>
    <t xml:space="preserve">Izvođenje građevinskih radova održavanja i hitnih intervencija u zgradama i prostorima u samovlasništvu i većinskom vlasništvu Grada Rijeke na razdoblje od 1 godine                              </t>
  </si>
  <si>
    <t xml:space="preserve">Izvođenje radova na zamjeni toplovoda u krugu OŠ Vladimir Gortan - ponovljeni postupak </t>
  </si>
  <si>
    <t>Izvođenje građevinsko - obrtničkih radova u poslovnom prostoru na adresi u Rijeci, Žrtava fašizma 2A (zakupnik: DM Oprema d.o.o. Rijeka)</t>
  </si>
  <si>
    <t>Usluga izrade dokumentacije potrebne za ozakonjenje nezakonito izgrađenih zgrada javne, poslovne i stambene namjene u 2023. godini  - ponovljeni postupak</t>
  </si>
  <si>
    <t>Usluge preseljenja stvari iz stanova i poslovnih prostora u vlasništvu Grada Rijeke te iz stanova i poslovnih prostora u vlasništvu ovršenika u postupcima prisilne naplate u 2023. godini</t>
  </si>
  <si>
    <t>Odštopavanje kanalizacije u objektima u vlasništvu Grada Rijeke</t>
  </si>
  <si>
    <t xml:space="preserve">Sanacija drvene vanjske stolarije poslovnog prostora Doma za starije osobe Kantrida, U. I. Tomee 8 </t>
  </si>
  <si>
    <t>79993000-1</t>
  </si>
  <si>
    <t>15.02.2023 - 14.02.2026</t>
  </si>
  <si>
    <t>45000000-7</t>
  </si>
  <si>
    <t>01.03.2023 - 29.02.2024</t>
  </si>
  <si>
    <t>23.01.2023 - 23.04.2023</t>
  </si>
  <si>
    <t>45442100-8</t>
  </si>
  <si>
    <t>15.02.2023 - 15.03.2023</t>
  </si>
  <si>
    <t>45450000-6</t>
  </si>
  <si>
    <t>10.02.2023 - 20.02.2023</t>
  </si>
  <si>
    <t>20.02.2023 - 31.12.2023</t>
  </si>
  <si>
    <t>90400000-1</t>
  </si>
  <si>
    <t>06.03.2023 - 06.03.2024</t>
  </si>
  <si>
    <t>20.03.2023 - 05.05.2023</t>
  </si>
  <si>
    <t>Usluga izrade Promocije rezultata EPK</t>
  </si>
  <si>
    <t>Radovi na uređenju praznog poslovnog prostora u Rijeci, Ivana Grohovca 7a</t>
  </si>
  <si>
    <t xml:space="preserve">I. izmjene i dopune           </t>
  </si>
  <si>
    <t>31.07.2023 - 31.10.2023</t>
  </si>
  <si>
    <t>01.08.2023 - 31.12.2023</t>
  </si>
  <si>
    <t>01.07.2023 - 01.11.2023</t>
  </si>
  <si>
    <t>01.07.2023 - 01.09.2023</t>
  </si>
  <si>
    <t>Savjetodavne usluge za promidžbu i razvoj cruising turizma grada Rijeke - zajednička nabava Lučke uprave Rijeka, Turističke zajednice grada Rijeke i Grada Rijeke</t>
  </si>
  <si>
    <t>Nabava Data centra za potrebe opremanja "Inkubatora za kreativne tehnologije i IT industriju - Energana"</t>
  </si>
  <si>
    <t>31154000-0</t>
  </si>
  <si>
    <t>01.06.2023 - 30.11.2023</t>
  </si>
  <si>
    <t>Nabava projekta dizajna interijera za potrebe projekta "Inkubator za kreativne tehnologije i IT industriju - Energana" - ponovljeni postupak</t>
  </si>
  <si>
    <t>71200000-0</t>
  </si>
  <si>
    <t>01.05.2023 - 31.10.2023</t>
  </si>
  <si>
    <t>Nabava softvera za upravljanjem prostora "Inkubatora za kreativne tehnologije i IT industriju  - Energana"</t>
  </si>
  <si>
    <t>72210000-0</t>
  </si>
  <si>
    <t>01.03.2023 - 30.08.2023</t>
  </si>
  <si>
    <t>92100000-2</t>
  </si>
  <si>
    <t>15.05.2023 - 02.10.2023</t>
  </si>
  <si>
    <t>15.04.2023 - 15.07.2023</t>
  </si>
  <si>
    <t>15.06.2023 - 31.12.2023</t>
  </si>
  <si>
    <t>50511000-0</t>
  </si>
  <si>
    <t>01.04.2023 - 27.06.2023</t>
  </si>
  <si>
    <t>01.05.2023 - 30.04.2026</t>
  </si>
  <si>
    <t>Održavanje i dorade aplikacije Socijalni program Grada Rijeke</t>
  </si>
  <si>
    <t>Usluga izrade geodetskih elaborata za potrebe provođenja promjena u katastru zemljišta i zemljišnoj knjizi</t>
  </si>
  <si>
    <t xml:space="preserve">Izvođenje radova na zamjeni toplovoda u krugu OŠ Vladimir Gortan </t>
  </si>
  <si>
    <t>Zamjena vanjske stolarije u dva stana na adresi Tizianova 28</t>
  </si>
  <si>
    <t>Izgradnja boćališta BK Draga na adresi Brig 24, Rijeka</t>
  </si>
  <si>
    <t>Izvođenje radova u poslovnom prostoru na adresi Milutina Barača 16b</t>
  </si>
  <si>
    <t>Izvođenje građevinskih radova održavanja i hitnih intervencija u zgradama i prostorima u samovlasništvu i većinskom vlasništvu Grada Rijeke na razdoblje od 1 godine - ponovljeni postupak</t>
  </si>
  <si>
    <t>45420000-7</t>
  </si>
  <si>
    <t>45212200-8</t>
  </si>
  <si>
    <t>45400000-1</t>
  </si>
  <si>
    <t>11.04.2023 - 26.05.2023</t>
  </si>
  <si>
    <t>27.03.2023 - 11.05.2023</t>
  </si>
  <si>
    <t>01.06.2023 - 15.08.2023</t>
  </si>
  <si>
    <t>17.04.2023 - 17.05.2023</t>
  </si>
  <si>
    <t>15.05.2023 - 15.05.2024</t>
  </si>
  <si>
    <t>01.07.2023 - 30.06.2025</t>
  </si>
  <si>
    <t>Korištenje i održavanje sustava automatskog video nadzora nepropisno parkiranih vozila</t>
  </si>
  <si>
    <t>Usluga izrade projektne dokumentacije za građevinu Sabirna ulica SUII na Martinkovcu sa spojem na ulicu planske oznake GU3</t>
  </si>
  <si>
    <t>Opskrba električnom energijom Grada Rijeke i proračunskih korisnika za razdoblje od dvije godine</t>
  </si>
  <si>
    <t>I. izmjene i dopune
02-04-27/2023</t>
  </si>
  <si>
    <t>I. izmjene i dopune
02-06-01/2023</t>
  </si>
  <si>
    <t>I. izmjene i dopune
03-00-10/2023</t>
  </si>
  <si>
    <t>I. izmjene i dopune
03-00-11/2023</t>
  </si>
  <si>
    <t>I. izmjene i dopune
03-00-12/2023</t>
  </si>
  <si>
    <t>15.06.2023. - 25.11.2023</t>
  </si>
  <si>
    <t>15.06.2023. - 15.09.2023</t>
  </si>
  <si>
    <t>15.06.2023. - 15.08.2023</t>
  </si>
  <si>
    <t>15.06.2023. - 15.10.2023</t>
  </si>
  <si>
    <t>I. izmjene i dopune
04-00-01/2023</t>
  </si>
  <si>
    <t>I. izmjene i dopune
06-02-15/2023</t>
  </si>
  <si>
    <t>Usluga ispitivanja instalacija, uređaja i opreme</t>
  </si>
  <si>
    <t>Nabava IKT i audiovizualne opreme, opreme za telekomunikaciju, videonadzor, sustav protupovale i sustav kontrole pristupa te poslužiteljske i mrežne infrastrukture za potrebe opremanja "Inkubatora za kreativne tehnologija i IT industriju"</t>
  </si>
  <si>
    <t>Usluga održavanja winGPS licenci i sustava s proširenim održavanjem</t>
  </si>
  <si>
    <t>Nabava opreme tehničke zaštite - sustavi videonadzora i protuprovale za brod Galeb</t>
  </si>
  <si>
    <t>01.06.2023 - 01.09.2023</t>
  </si>
  <si>
    <t>Portal Moja Rijeka - snimanje i montaža video uradaka (izvršavanje sukcesivno tijekom godine)</t>
  </si>
  <si>
    <t>Priprema i podjela obroka - Riječki karneval 2023.</t>
  </si>
  <si>
    <t>Izrada izvedbenog projekta i troškovničke dokumentacije izmještanja kolosijeka na Trgu Žabica</t>
  </si>
  <si>
    <t>01.06.2023 - 31.08.2023</t>
  </si>
  <si>
    <t>II. izmjene i dopune
01-01-01/2023</t>
  </si>
  <si>
    <t>Izrada projektne dokumentacije za dogradnju Dječjeg vrtića Galeb</t>
  </si>
  <si>
    <t>II. izmjene i dopune
01-01-02/2023</t>
  </si>
  <si>
    <t>Geodetske usluge na Uređenju javnih površina i izgradnji pripadajuće infrastrukture unutar bivšeg tvorničkog kompleksa Rikard Benčić, 2 i 3 faza</t>
  </si>
  <si>
    <t xml:space="preserve">II. izmjene i dopune
</t>
  </si>
  <si>
    <t>II. izmjene i dopune
02-01-39/2023</t>
  </si>
  <si>
    <t>Usluga čuvanja imovine i osoba za objekt Sortinica na Mihačevoj Dragi</t>
  </si>
  <si>
    <t>79713000-5</t>
  </si>
  <si>
    <t>II. izmjene i dopune
02-04-28/2023</t>
  </si>
  <si>
    <t>II. izmjene i dopune
02-04-29/2023</t>
  </si>
  <si>
    <t>II. izmjene i dopune
02-04-30/2023</t>
  </si>
  <si>
    <t>II. izmjene i dopune
02-04-31/2023</t>
  </si>
  <si>
    <t>II. izmjene i dopune
02-04-32/2023</t>
  </si>
  <si>
    <t>Rampa za ulaz u more - plaža Kostanj</t>
  </si>
  <si>
    <t>Dohranjivanje plaža šljunkom - ponovljeni postupak</t>
  </si>
  <si>
    <t>Nadzor nad radovima sanacije oborinske odvodnje Adamićeve i Skarpine ulice</t>
  </si>
  <si>
    <t>Veterinarske usluge (veterinarsko-higijenski servis) na području grada Rijeke za razdoblje od 2 godine</t>
  </si>
  <si>
    <t xml:space="preserve">34953000-2 </t>
  </si>
  <si>
    <t>45232130-2</t>
  </si>
  <si>
    <t>85200000-1</t>
  </si>
  <si>
    <t>OKVIRNI DPU</t>
  </si>
  <si>
    <t>17.04.2023 - 31.05.2023</t>
  </si>
  <si>
    <t>01.05.2023 - 30.09.2023</t>
  </si>
  <si>
    <t>01.04.2023 - 01.05.2024</t>
  </si>
  <si>
    <t xml:space="preserve">II. izmjene i dopune           </t>
  </si>
  <si>
    <t>01.10.2023 - 30.11.2023</t>
  </si>
  <si>
    <t>II. izmjene i dopune
03-00-13/2023</t>
  </si>
  <si>
    <t>II. izmjene i dopune
03-00-14/2023</t>
  </si>
  <si>
    <t>II. izmjene i dopune
03-00-15/2023</t>
  </si>
  <si>
    <t>Usluge izrade studije evaluacije Općeg programa mjera poticanja razvoja poduzetništva na području grada Rijeke</t>
  </si>
  <si>
    <t>Građevinski radovi na poboljšanju prostornih kapaciteta centra RiHub</t>
  </si>
  <si>
    <t>Nabava Data centra za potrebe opremanja "Inkubatora za kreativne tehnologije i IT industriju - Energana" - ponovljeni postupak</t>
  </si>
  <si>
    <t>71241000-9</t>
  </si>
  <si>
    <t>30.06.2023 - 30.08.2023</t>
  </si>
  <si>
    <t>Popravak upravljačkih ormara u strojarnici u komplesku Benčić</t>
  </si>
  <si>
    <t>II. izmjene i dopune
06-02-16/2023</t>
  </si>
  <si>
    <t>II. izmjene i dopune
06-02-17/2023</t>
  </si>
  <si>
    <t>II. izmjene i dopune
06-02-18/2023</t>
  </si>
  <si>
    <t>Dobava i montaža sustava tehničke zaštite - protuprovale, protuprepada i videonadzora na T-objektu - ponovljeni postupak</t>
  </si>
  <si>
    <t>Nabava usluge popravka i dogradnje sustava hlađenja u HKD-u na Sušaku</t>
  </si>
  <si>
    <t>05.06.2023 - 06.11.2023</t>
  </si>
  <si>
    <t>26.06.2023 - 30.06.2023</t>
  </si>
  <si>
    <t>18.05.2023 - 30.05.2023</t>
  </si>
  <si>
    <r>
      <rPr>
        <b/>
        <sz val="12"/>
        <color theme="1"/>
        <rFont val="Calibri"/>
        <family val="2"/>
        <charset val="238"/>
      </rPr>
      <t xml:space="preserve">Brisano I. Izmjenama i dopunama      </t>
    </r>
    <r>
      <rPr>
        <sz val="12"/>
        <color theme="1"/>
        <rFont val="Calibri"/>
        <family val="2"/>
        <charset val="238"/>
      </rPr>
      <t xml:space="preserve">                                            </t>
    </r>
    <r>
      <rPr>
        <strike/>
        <sz val="12"/>
        <color theme="1"/>
        <rFont val="Calibri"/>
        <family val="2"/>
        <charset val="238"/>
      </rPr>
      <t>Održavanje i servisiranje vatrodojavnih sustava</t>
    </r>
  </si>
  <si>
    <t>II. izmjene i dopune
09-00-11/2023</t>
  </si>
  <si>
    <t>II. izmjene i dopune</t>
  </si>
  <si>
    <t>I. izmjene i dopune                        10-00-20/2023</t>
  </si>
  <si>
    <t>II. izmjene i dopune
10-00-21/2023</t>
  </si>
  <si>
    <t>Usluga najma aluminijskih krovnih konstrukcija prigodom održavanja javnih manifestacija</t>
  </si>
  <si>
    <t>44212320-8</t>
  </si>
  <si>
    <t>01.06.2023 - 01.01.2024</t>
  </si>
  <si>
    <t>I. izmjene i dopune                        11-00-04/2023</t>
  </si>
  <si>
    <t>I. izmjene i dopune                        11-00-05/2023</t>
  </si>
  <si>
    <t>I. izmjene i dopune                        11-00-06/2023</t>
  </si>
  <si>
    <t>II. izmjene i dopune
11-00-07/2023</t>
  </si>
  <si>
    <t>II. izmjene i dopune
11-00-08/2023</t>
  </si>
  <si>
    <t>II. izmjene i dopune
11-00-09/2023</t>
  </si>
  <si>
    <t>II. izmjene i dopune
11-00-10/2023</t>
  </si>
  <si>
    <t>II. izmjene i dopune
11-00-11/2023</t>
  </si>
  <si>
    <t>II. izmjene i dopune
11-00-12/2023</t>
  </si>
  <si>
    <t>II. izmjene i dopune
11-00-13/2023</t>
  </si>
  <si>
    <t>Nabava produljenja održavanja programske opreme KEMP</t>
  </si>
  <si>
    <t>Širokopojasna gradska mreža - Izgradnja svjetlovodnih prstenova 8. faza (Suradnja (Sporazum) Grad Rijeka-CARNet-Ministarstvo uprave)</t>
  </si>
  <si>
    <t>Održavanje softvera za nadzor prometa sa i prema Internetu - Fortigate i Fortianalyzer za 2023.</t>
  </si>
  <si>
    <t>Nabava softvera proizvođača Red Hat - Linux za 2023.</t>
  </si>
  <si>
    <t>Nabava programske opreme Veeam</t>
  </si>
  <si>
    <t>48220000-6</t>
  </si>
  <si>
    <t>48900000-7</t>
  </si>
  <si>
    <t>48620000-0</t>
  </si>
  <si>
    <t>48710000-8</t>
  </si>
  <si>
    <t>28.05.2023 - 27.05.2024</t>
  </si>
  <si>
    <t>01.07.2023 - 04.05.2024</t>
  </si>
  <si>
    <t>31.07.2023 - 30.07.2024</t>
  </si>
  <si>
    <t>02.06.2023 - 01.06.2024</t>
  </si>
  <si>
    <t>01.11.2023 - 31.10.2026</t>
  </si>
  <si>
    <t>01.07.2023 - 30.06.2028</t>
  </si>
  <si>
    <t>Uređenje prilaza školi na sjevernoj strani i ograde  - OŠ Vežica</t>
  </si>
  <si>
    <t>Sanacija drvene vanjske stolarije poslovnog prostora Doma za starije osobe Kantrida, U. I. Tomee 8  - ponovljeni postupak</t>
  </si>
  <si>
    <t>Izvođenje radova zamjene drvene obloge terase na PPO Srdoči</t>
  </si>
  <si>
    <t>Sanacija drvene vanjske stolarije u poslovnom prostoru na adresi Adamićeva 4 (zakupnik: Županijska organizacija SDP-a PGŽ)</t>
  </si>
  <si>
    <t>Izvođenje radova na uređenju sanitarnog čvora i prostorija odgojnih skupina u PPO Zamet</t>
  </si>
  <si>
    <t>Uređenje prostorija odgojnih skupina u PPO Vidrice</t>
  </si>
  <si>
    <t>Radovi na zamjeni obloge stropova u PPO Galeb</t>
  </si>
  <si>
    <t>Radovi na uređenju sanitarnog čvora i prostorija odgojnih skupina u PPO Krnjevo</t>
  </si>
  <si>
    <t>Usluge energetskog certificiranja poslovnih prostora i objekata javne namjene (složeni sustavi) u vlasništvu Grada Rijeke za 2023. godinu</t>
  </si>
  <si>
    <t>Sanacija drvene vanjske stolarije poslovnog prostora Doma za starije osobe Kantrida, U. I. Tomee 8  - drugi ponovljeni postupak</t>
  </si>
  <si>
    <t>Radovi na zamjeni drvene obloge i rasvjetnih tijela te uređenje prostorija odgojnih skupina u PPO Turnić</t>
  </si>
  <si>
    <t>Usluga stručnog nadzora tijekom izvođenja radova na zamjeni toplovoda u krugu OŠ Vladimir Gortan</t>
  </si>
  <si>
    <t>Radovi na postavljanju spuštenog stropa u učionicama u OŠ-SE Gelsi</t>
  </si>
  <si>
    <t>Izvođenje radova zamjene drvene obloge terase na PPO Srdoči - ponovljeni postupak</t>
  </si>
  <si>
    <t>Stolarski radovi u poslovnom prostoru na adresi Adamićeva 6a</t>
  </si>
  <si>
    <t>03.04.2023 - 23.05.2023</t>
  </si>
  <si>
    <t>15.05.2023 - 29.06.2023</t>
  </si>
  <si>
    <t>01.06.2023 - 30.06.2023</t>
  </si>
  <si>
    <t>15.06.2023 - 25.08.2023</t>
  </si>
  <si>
    <t>01.07.2023 - 25.08.2023</t>
  </si>
  <si>
    <t>30.06.2023 - 01.09.2023</t>
  </si>
  <si>
    <t>01.06.2023 - 15.07.2023</t>
  </si>
  <si>
    <t>15.05.2023 - 30.06.2023</t>
  </si>
  <si>
    <t>01.06.2023 - 01.08.2023</t>
  </si>
  <si>
    <t>01.06.2023 - 30.08.2023</t>
  </si>
  <si>
    <t>30.06.2023 - 25.08.2023</t>
  </si>
  <si>
    <t>01.07.2023 - 01.08.2023</t>
  </si>
  <si>
    <t>15.08.2023 - 30.09.2023</t>
  </si>
  <si>
    <t>Grupa ll. OŠ Pehlin</t>
  </si>
  <si>
    <t>Grupa l. OŠ Ivan Zajc</t>
  </si>
  <si>
    <t>Radovi na sanaciji štete u stanu na adresi Ivana Dežmana 4</t>
  </si>
  <si>
    <t>19.06.2023 - 02.08.2023</t>
  </si>
  <si>
    <t>45233200-1</t>
  </si>
  <si>
    <t>45432100-5</t>
  </si>
  <si>
    <t xml:space="preserve">45421000-4 </t>
  </si>
  <si>
    <t>45432114-6</t>
  </si>
  <si>
    <t>45453100-8</t>
  </si>
  <si>
    <t>71247000-1</t>
  </si>
  <si>
    <t>45324000-4</t>
  </si>
  <si>
    <t>Nabava radova, hitne intervencije - sanacija puknuća na infrastrukturi distribucije tople i hladne vode iz toplane Istravino prema HNK Ivan pl. Zajc</t>
  </si>
  <si>
    <t xml:space="preserve">Izvođenje radova na sanaciji sportskih dvorana (zamjena podnih obloga) </t>
  </si>
  <si>
    <t>Radovi na izgradnji dimnjaka kotlovnice upravne zgrade Korzo 16</t>
  </si>
  <si>
    <t>01.08.2023 - 01.10.2023</t>
  </si>
  <si>
    <t>10.07.2023 - 10.09.2023</t>
  </si>
  <si>
    <t>01.09.2023 - 31.03.2024</t>
  </si>
  <si>
    <t>Izgradnja/rekonstrukcija kolno-pristupnog puta na Biviu</t>
  </si>
  <si>
    <t>01.09.2023 - 31.12.2025</t>
  </si>
  <si>
    <t>II. izmjene i dopune
02-01-40/2023</t>
  </si>
  <si>
    <t>Obnova licenci Cisco Smartnet za 2023.</t>
  </si>
  <si>
    <t>44221200-7</t>
  </si>
  <si>
    <t>Zamjena ulaznih vrata u OŠ - SE Dolac</t>
  </si>
  <si>
    <t>II. izmjene i dopune
02-01-41/2023</t>
  </si>
  <si>
    <t>Usluga čuvanja imovine i osoba za objekt Sortinica na Mihačevoj Dragi - ponovljeni postupak</t>
  </si>
  <si>
    <t xml:space="preserve">Sanacija oborinske odvodnje Adamićeve i Scarpine ulice - zajednička nabava </t>
  </si>
  <si>
    <t>Usluga stručnog nadzora i koordinatora ZNR nad izvođenjem radova za izgradnju boćališta BK Draga na adresi Brig 24, Rijeka</t>
  </si>
  <si>
    <t>10.07.2023 -23.09.2023</t>
  </si>
  <si>
    <t>01.08.2023 -15.10.2023</t>
  </si>
  <si>
    <t>01.08.2023 -31.12.2023</t>
  </si>
  <si>
    <t>30.09.2023 -30.11.2023</t>
  </si>
  <si>
    <t>15.09.2023 -30.11.2023</t>
  </si>
  <si>
    <t>01.11.2023 -31.12.2023</t>
  </si>
  <si>
    <t>01.09.2023 -01.11.2023</t>
  </si>
  <si>
    <t>30.10.2023 -31.12.2023</t>
  </si>
  <si>
    <t>01.06.2023 -30.09.2023</t>
  </si>
  <si>
    <t>01.07.2023 -15.08.2023</t>
  </si>
  <si>
    <t>30.08.2023 -31.12.2023</t>
  </si>
  <si>
    <t>07.06.2023 -17.07.2023</t>
  </si>
  <si>
    <t>01.08.2023 -07.10.2023</t>
  </si>
  <si>
    <t xml:space="preserve">Usluga izrade projekta postojećeg stanja </t>
  </si>
  <si>
    <t>Grupa I. Škola za primijenjenu umjetnost u Rijeci</t>
  </si>
  <si>
    <t>Grupa II. Veleučilište u Rijeci</t>
  </si>
  <si>
    <t>25.08.2023 - 25.10.2023</t>
  </si>
  <si>
    <t>Usluga izrade stručnih podloga u svrhu analize optimalnih lokacija za izgradnju kompostane - Sustav gospodarenja otpadom od vrata do vrata - ponovljeni postupak</t>
  </si>
  <si>
    <t>Upravni odjel za urbanizam, prostorno uređenje i graditeljstvo</t>
  </si>
  <si>
    <t>Odsjek za urbanizam</t>
  </si>
  <si>
    <t>Odsjek za urbanizam:</t>
  </si>
  <si>
    <t>Upravni odjel za urbanizam, prostorno uređenje i graditeljstvo:</t>
  </si>
  <si>
    <t>Upravni odjel za komunalni sustav i promet</t>
  </si>
  <si>
    <t>Odsjek za plan, razvoj i gradnju infrastrukture i promet</t>
  </si>
  <si>
    <t>Odsjek za plan, razvoj i gradnju infrastrukture i promet:</t>
  </si>
  <si>
    <t>Odsjek za zajedničku komunalnu djelatnost</t>
  </si>
  <si>
    <t>Odsjek za zajedničku komunalnu djelatnost:</t>
  </si>
  <si>
    <t>Odsjek za prometno redarstvo</t>
  </si>
  <si>
    <t>Odsjek za prometno redarstvo:</t>
  </si>
  <si>
    <t>Upravni odjel za komunalni sustav i promet:</t>
  </si>
  <si>
    <t>Upravni odjel za gospodarstvo, razvoj, ekologiju i europske projekte</t>
  </si>
  <si>
    <t>Upravni odjel za gospodarstvo, razvoj, ekologiju i europske projekte:</t>
  </si>
  <si>
    <t>Upravni odjel za odgoj i obrazovanje, kulturu, sport i mlade</t>
  </si>
  <si>
    <t>Odsjek za kulturu</t>
  </si>
  <si>
    <t>Odsjek za kulturu:</t>
  </si>
  <si>
    <t>Upravni odjel za odgoj i obrazovanje, kulturu, sport i mlade:</t>
  </si>
  <si>
    <t>Upravni odjel za opće poslove</t>
  </si>
  <si>
    <t>Upravni odjel za opće poslove:</t>
  </si>
  <si>
    <t>Upravni odjel za poslove Gradonačelnika, Gradskog vijeća i mjesnu samoupravu</t>
  </si>
  <si>
    <t>Upravni odjel za poslove Gradonačelnika, Gradskog vijeća i mjesnu samoupravu:</t>
  </si>
  <si>
    <t>Upravni odjel za gradsku imovinu:</t>
  </si>
  <si>
    <t>Odsjek za odgoj, obrazovanje i mlade</t>
  </si>
  <si>
    <t>Odsjek za odgoj, obrazovanje i mlade:</t>
  </si>
  <si>
    <t>II. izmjene i dopune
17-00-43/2023</t>
  </si>
  <si>
    <t>II. izmjene i dopune              
17-00-41/2023</t>
  </si>
  <si>
    <t>II. izmjene i dopune 
17-00-40/2023</t>
  </si>
  <si>
    <t>II. izmjene i dopune 
17-00-39/2023</t>
  </si>
  <si>
    <t>II. izmjene i dopune 
17-00-38/2023</t>
  </si>
  <si>
    <t>II. izmjene i dopune              
17-00-37/2023</t>
  </si>
  <si>
    <t>II. izmjene i dopune               
17-00-36/2023</t>
  </si>
  <si>
    <t>II. izmjene i dopune               
17-00-35/2023</t>
  </si>
  <si>
    <t>II. izmjene i dopune               
17-00-34/2023</t>
  </si>
  <si>
    <t>II. izmjene i dopune               
17-00-33/2023</t>
  </si>
  <si>
    <t>II. izmjene i dopune              
17-00-32/2023</t>
  </si>
  <si>
    <t>II. izmjene i dopune               
17-00-31/2023</t>
  </si>
  <si>
    <t>II. izmjene i dopune               
17-00-30/2023</t>
  </si>
  <si>
    <t>II. izmjene i dopune               
17-00-29/2023</t>
  </si>
  <si>
    <t>II. izmjene i dopune               
17-00-28/2023</t>
  </si>
  <si>
    <t>II. izmjene i dopune               
17-00-27/2023</t>
  </si>
  <si>
    <t>II. izmjene i dopune               
17-00-25/2023</t>
  </si>
  <si>
    <t>II. izmjene i dopune              
17-00-24/2023</t>
  </si>
  <si>
    <t>I. izmjene i dopune               
17-00-23/2023</t>
  </si>
  <si>
    <t>II. izmjene i dopune               
17-00-26/2023</t>
  </si>
  <si>
    <t>I. izmjene i dopune               
17-00-22/2023</t>
  </si>
  <si>
    <t>I. izmjene i dopune             
17-00-21/2023</t>
  </si>
  <si>
    <t>I. izmjene i dopune               
17-00-10/2023</t>
  </si>
  <si>
    <t>I. izmjene i dopune             
17-00-11/2023</t>
  </si>
  <si>
    <t>I. izmjene i dopune               
17-00-12/2023</t>
  </si>
  <si>
    <t>I. izmjene i dopune               
17-00-13/2023</t>
  </si>
  <si>
    <t>I. izmjene i dopune               
17-00-14/2023</t>
  </si>
  <si>
    <t>I. izmjene i dopune               
17-00-15/2023</t>
  </si>
  <si>
    <t>I. izmjene i dopune               
17-00-16/2023</t>
  </si>
  <si>
    <t>I. izmjene i dopune               
17-00-17/2023</t>
  </si>
  <si>
    <t>I. izmjene i dopune               
17-00-18/2023</t>
  </si>
  <si>
    <t>I. izmjene i dopune               
17-00-19/2023</t>
  </si>
  <si>
    <t>I. izmjene i dopune               
17-00-20/2023</t>
  </si>
  <si>
    <t>I. izmjene i dopune              
02-04-26/2023</t>
  </si>
  <si>
    <t>45314000-1</t>
  </si>
  <si>
    <t>II. izmjene i dopune
01-01-03/2023</t>
  </si>
  <si>
    <t>Usluga izrade projektne dokumentacije - produžena Ulica Riva i Trg Žabica</t>
  </si>
  <si>
    <t>01.10.2023 -15.02.2024</t>
  </si>
  <si>
    <t>Održavanje i servisiranje vatrogasnih aparata - ponovljeni postupak</t>
  </si>
  <si>
    <t>71334000-8</t>
  </si>
  <si>
    <t>II. izmjene i dopune
02-04-33/2023</t>
  </si>
  <si>
    <t>15.08.2023 - 31.12.2023</t>
  </si>
  <si>
    <t>01.10.2023 - 31.12.2023</t>
  </si>
  <si>
    <t>II. izmjene i dopune
17-00-44/2023</t>
  </si>
  <si>
    <t>Energetska obnova PPO Radost, Franje Čandeka 16, Rijeka</t>
  </si>
  <si>
    <t xml:space="preserve">15.09.2023 - 14.12.2023 </t>
  </si>
  <si>
    <t>II. izmjene i dopune
11-00-14/2023</t>
  </si>
  <si>
    <t>Informacijski sustav Socijalne skrbi Grada Rijeke</t>
  </si>
  <si>
    <t>15.09.2023 - 31.12.2023</t>
  </si>
  <si>
    <t>II. izmjene i dopune
11-00-15/2023</t>
  </si>
  <si>
    <t>15.10.2023 - 31.12.2023</t>
  </si>
  <si>
    <t>II. izmjene i dopune
03-00-16/2023</t>
  </si>
  <si>
    <t>90720000-0</t>
  </si>
  <si>
    <t>01.09.2023 - 31.12.2023.</t>
  </si>
  <si>
    <t>21.08.2023 - 31.12.2023</t>
  </si>
  <si>
    <t>15.08.2023 - 15.09.2023</t>
  </si>
  <si>
    <t>II. izmjene i dopune
06-02-19/2023</t>
  </si>
  <si>
    <t xml:space="preserve">Nabava usluge stručnog nadzora nad radovima u kulturno-turističkom posjetiteljskom  centru  u prizemlju zgrade Filodrammatice - Projekt Povežimo se baštinom </t>
  </si>
  <si>
    <t xml:space="preserve">Nabava projektne dokumentacije za Teatrino - Prenamjena i revitalizacija ex bloka Rikard Benčić EPK infrastruktura - Dodatna ulaganja u objekte kulture u bloku ex. Rikard Benčić                                                                                   </t>
  </si>
  <si>
    <t>II. izmjene i dopune
06-02-20/2023</t>
  </si>
  <si>
    <t>Upravni odjel/
Evidencijski broj nabave</t>
  </si>
  <si>
    <t>45231000-5</t>
  </si>
  <si>
    <t>II. izmjene i dopune
17-00-42/2023</t>
  </si>
  <si>
    <t>Obavljanje usluge stručnog i obračunskog nadzora te ostalih usluga elektrotehničke struke</t>
  </si>
  <si>
    <t>Izrada Izvješća o provedbi Akcijskog plana energetski održivog razvitka i prilagodbe klimatskim promjenama - SECAP Grada Rijeke</t>
  </si>
  <si>
    <t>TREĆE IZMJENE I DOPUNE PLANA NABAVE GRADA RIJEKE ZA 2023. GODINU</t>
  </si>
  <si>
    <t>01.03.2023 - 24.12.2023</t>
  </si>
  <si>
    <t>III. izmjene i dopune
17-00-45/2023</t>
  </si>
  <si>
    <t>III. izmjene i dopune
17-00-46/2023</t>
  </si>
  <si>
    <t>III. izmjene i dopune
17-00-47/2023</t>
  </si>
  <si>
    <t>III. izmjene i dopune
17-00-48/2023</t>
  </si>
  <si>
    <t>III. izmjene i dopune
17-00-49/2023</t>
  </si>
  <si>
    <t>11.09.2023 - 17.11.2023</t>
  </si>
  <si>
    <t>Stolarski radovi u poslovnom prostoru na adresi Adamićeva 6a - ponovljeni postupak</t>
  </si>
  <si>
    <t>25.09.2023 - 09.11.2023</t>
  </si>
  <si>
    <t>Sanacija drvene vanjske stolarije poslovnog prostora Doma za starije osobe Kantrida, U. I. Tomee 8  - treći ponovljeni postupak</t>
  </si>
  <si>
    <t>25.09.2023 - 25.11.2023</t>
  </si>
  <si>
    <t>Usluga izrade studije o stambenim potrebama mladih na području grada Rijeke</t>
  </si>
  <si>
    <t>Izvođenje radova zamjene drvene obloge terase i svjetlarnika novom oblogom u PPO Srdoči</t>
  </si>
  <si>
    <t>15.09.2023 - 15.10.2023</t>
  </si>
  <si>
    <t>III. izmjene i dopune</t>
  </si>
  <si>
    <t>27.03.2023 - 29.05.2023</t>
  </si>
  <si>
    <t>III. izmjene i dopune
17-00-50/2023</t>
  </si>
  <si>
    <t>45331000-6</t>
  </si>
  <si>
    <t>04.09.2023 - 19.09.2023</t>
  </si>
  <si>
    <t>Radovi na cjelokupnom održavanju svih javnih površina u gradu Rijeci za razdoblje od 2 godine</t>
  </si>
  <si>
    <t>01.01.2024 - 31.12.2025</t>
  </si>
  <si>
    <t>15.10.2023 - 15.11.2023</t>
  </si>
  <si>
    <t>III. izmjene i dopune
02-01-42/2023</t>
  </si>
  <si>
    <t>16.09.2023 - 30.11.2023</t>
  </si>
  <si>
    <t xml:space="preserve">III. izmjene i dopune
</t>
  </si>
  <si>
    <t>III. izmjene i dopune
17-00-51/2023</t>
  </si>
  <si>
    <t>25.09.2023 - 25.10.2023</t>
  </si>
  <si>
    <t>III. izmjene i dopune
02-04-34/2023</t>
  </si>
  <si>
    <t>III. izmjene i dopune
02-04-35/2023</t>
  </si>
  <si>
    <t>III. izmjene i dopune
09-00-12/2023</t>
  </si>
  <si>
    <t>Nabava i ugradnja klima uređaja</t>
  </si>
  <si>
    <t>42510000-4</t>
  </si>
  <si>
    <t>27.07.2023 - 31.12.2023</t>
  </si>
  <si>
    <t>III. izmjene i dopune
09-00-13/2023</t>
  </si>
  <si>
    <t>Usluge čuvanja osoba i imovine</t>
  </si>
  <si>
    <t>Usluga izrade stručnih podloga u svrhu analize optimalnih lokacija za izgradnju kompostane - Sustav gospodarenja otpadom od vrata do vrata - II. ponovljeni postupak</t>
  </si>
  <si>
    <t>Dobava i ugradnja klima uređaja za potrebe jasličkih skupina (prostorije sanitarije i garderoba) u PŠ Orehovica</t>
  </si>
  <si>
    <t>III. izmjene i dopune
11-00-16/2023</t>
  </si>
  <si>
    <t>Nabava uređaja za neprekidno napajanje električnom energijom</t>
  </si>
  <si>
    <t>III. izmjene i dopune
06-02-21/2023</t>
  </si>
  <si>
    <t>Nabava usluge čuvanja osoba i imovine u T-Objektu</t>
  </si>
  <si>
    <t>02.10.2023 - 19.11.2023</t>
  </si>
  <si>
    <t>III. izmjene i dopune
03-00-17/2023</t>
  </si>
  <si>
    <t>Izrada Izvješća o provedbi Programa zaštite zraka, ozonskog sloja, ublažavanja klimatskih promjena i prilagodbe klimatskim promjenama na području grada Rijeke za razdoblje 2018.-2022. godine</t>
  </si>
  <si>
    <t>III. izmjene i dopune
02-01-43/2023</t>
  </si>
  <si>
    <t>27.09.2023 - 15.05.2024</t>
  </si>
  <si>
    <t>Upravni odjel za zdravstvo, socijalnu zaštitu i unapređenje kvalitete života</t>
  </si>
  <si>
    <t>Upravni odjel za zdravstvo, socijalnu zaštitu i unapređenje kvalitete života:</t>
  </si>
  <si>
    <t>III. izmjene i dopune
17-00-52/2023</t>
  </si>
  <si>
    <t>III. izmjene i dopune
17-00-53/2023</t>
  </si>
  <si>
    <t>Izrada projekta za izgradnju biološkog pročistača u Dvorcu Stara Sušica, Karolinska cesta 85, Ravna Gora</t>
  </si>
  <si>
    <t>71242000-6</t>
  </si>
  <si>
    <t>09.10.2023 - 09.11.2023</t>
  </si>
  <si>
    <t>Izvođenje usluge servisa VRV uređaja klimatizacije poslovnog prostora na adresi Korzo 7</t>
  </si>
  <si>
    <t>26.09.2023 - 06.10.2023</t>
  </si>
  <si>
    <t>III. izmjene i dopune
03-00-18/2023</t>
  </si>
  <si>
    <t>Geodetski snimak postojećeg stanja sportsko-obrazovne zone Trsat</t>
  </si>
  <si>
    <t>25.10.2023 - 31.12.2023</t>
  </si>
  <si>
    <t>III. izmjene i dopune
02-04-36/2023</t>
  </si>
  <si>
    <t>23.10.2023 - 31.12.2023</t>
  </si>
  <si>
    <t>III. izmjene i dopune
03-00-19/2023</t>
  </si>
  <si>
    <t>Građevinski radovi na poboljšanju prostornih kapaciteta centra RiHub - ponovljeni postupak</t>
  </si>
  <si>
    <t>01.11.2023 - 15.12.2023</t>
  </si>
  <si>
    <t>III. izmjene i dopune
09-00-14/2023</t>
  </si>
  <si>
    <t>III. izmjene i dopune
09-00-15/2023</t>
  </si>
  <si>
    <t>Nabava zavjesa</t>
  </si>
  <si>
    <t>39515000-5</t>
  </si>
  <si>
    <t>15.09.2023 - 31.10.2023</t>
  </si>
  <si>
    <t>Opskrba toplinskom energijom</t>
  </si>
  <si>
    <t>09300000-2</t>
  </si>
  <si>
    <t>01.10.2023 - 31.03.2024</t>
  </si>
  <si>
    <t>III. izmjene i dopune
17-00-54/2023</t>
  </si>
  <si>
    <t>Radovi na izgradnji solarnih elektrana</t>
  </si>
  <si>
    <t>45251100-2</t>
  </si>
  <si>
    <t>15.11.2023 - 29.12.2023</t>
  </si>
  <si>
    <t>Grupa I. OŠ Eugen Kumičić</t>
  </si>
  <si>
    <t>Grupa II. OŠ Gornja Vežica</t>
  </si>
  <si>
    <t>Grupa III. OŠ Srdoči</t>
  </si>
  <si>
    <t>Grupa IV. PPO Krnjevo</t>
  </si>
  <si>
    <t>Grupa V. PPO Galeb</t>
  </si>
  <si>
    <t>Radovi na sanaciji konstrukcije u praznom poslovnom prostoru na adresi Volčićev trg 2</t>
  </si>
  <si>
    <t>III. izmjene i dopune
09-00-16/2023</t>
  </si>
  <si>
    <t>III. izmjene i dopune
09-00-17/2023</t>
  </si>
  <si>
    <t>Telefonska centrala</t>
  </si>
  <si>
    <t>32550000-3</t>
  </si>
  <si>
    <t>Nabava uredskog namještaja</t>
  </si>
  <si>
    <t xml:space="preserve">X. </t>
  </si>
  <si>
    <t>III. izmjene i dopune
17-00-55/2023</t>
  </si>
  <si>
    <t>III. izmjene i dopune
17-00-56/2023</t>
  </si>
  <si>
    <t>III. izmjene i dopune
17-00-57/2023</t>
  </si>
  <si>
    <t>III. izmjene i dopune
17-00-58/2023</t>
  </si>
  <si>
    <t>45333000-0</t>
  </si>
  <si>
    <t>27.10.2023 - 10.12.2023</t>
  </si>
  <si>
    <t>27.10.2023 - 25.12.2023</t>
  </si>
  <si>
    <t>Izrada nove plinske instalacije u stanu na adresi Kalvarija 28</t>
  </si>
  <si>
    <t>06.11.2023 - 27.11.2023</t>
  </si>
  <si>
    <t>III. izmjene i dopune
09-00-18/2023</t>
  </si>
  <si>
    <t>Usluga pranja staklenih površina</t>
  </si>
  <si>
    <t>90911300-9</t>
  </si>
  <si>
    <t>Nabava uredskog materijala</t>
  </si>
  <si>
    <t>30192000-1</t>
  </si>
  <si>
    <t>III. izmjene i dopune
09-00-19/2023</t>
  </si>
  <si>
    <t>III. izmjene i dopune
17-00-59/2023</t>
  </si>
  <si>
    <t>Sanacija pločastog izmjenjivača topline kotlovnice u DV Morčić</t>
  </si>
  <si>
    <t>45331110-0</t>
  </si>
  <si>
    <t>26.10.2023 - 30.12.2023</t>
  </si>
  <si>
    <t>III. izmjene i dopune
09-00-20/2023</t>
  </si>
  <si>
    <t>Najam skutera za potrebe prometnog redarstva</t>
  </si>
  <si>
    <t>34100000-8</t>
  </si>
  <si>
    <t>Odsjek za komunalno redarstvo</t>
  </si>
  <si>
    <t>Odsjek za komunalno redarstvo:</t>
  </si>
  <si>
    <t>III. izmjene i dopune
02-05-01/2023</t>
  </si>
  <si>
    <t>Uklanjanje kiosaka i drugih objekata s javnih površina u gradu Rijeci u 2024. godini</t>
  </si>
  <si>
    <t>45111300-1</t>
  </si>
  <si>
    <r>
      <rPr>
        <b/>
        <sz val="12"/>
        <color rgb="FFFF0000"/>
        <rFont val="Calibri"/>
        <family val="2"/>
        <charset val="238"/>
        <scheme val="minor"/>
      </rPr>
      <t>Brisano III. Izmjenama i dopunama</t>
    </r>
    <r>
      <rPr>
        <sz val="12"/>
        <color rgb="FFFF0000"/>
        <rFont val="Calibri"/>
        <family val="2"/>
        <charset val="238"/>
        <scheme val="minor"/>
      </rPr>
      <t xml:space="preserve">
</t>
    </r>
    <r>
      <rPr>
        <strike/>
        <sz val="12"/>
        <color theme="1"/>
        <rFont val="Calibri"/>
        <family val="2"/>
        <charset val="238"/>
        <scheme val="minor"/>
      </rPr>
      <t xml:space="preserve"> Nabava softvera proizvođača Microsoft - nabava na 3 godine</t>
    </r>
  </si>
  <si>
    <r>
      <rPr>
        <b/>
        <sz val="12"/>
        <color rgb="FFFF0000"/>
        <rFont val="Calibri"/>
        <family val="2"/>
        <charset val="238"/>
        <scheme val="minor"/>
      </rPr>
      <t>Brisano III. Izmjenama i dopunama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trike/>
        <sz val="12"/>
        <color theme="1"/>
        <rFont val="Calibri"/>
        <family val="2"/>
        <charset val="238"/>
        <scheme val="minor"/>
      </rPr>
      <t>Informacijski sustav eKolegij</t>
    </r>
  </si>
  <si>
    <t>III. izmjene i dopune
02-01-44/2023</t>
  </si>
  <si>
    <t>15.12.2023 - 15.05.2024</t>
  </si>
  <si>
    <t>III. izmjene i dopune
11-00-17/2023</t>
  </si>
  <si>
    <t>III. izmjene i dopune
11-00-18/2023</t>
  </si>
  <si>
    <t>III. izmjene i dopune
11-00-19/2023</t>
  </si>
  <si>
    <t>III. izmjene i dopune
11-00-20/2023</t>
  </si>
  <si>
    <t>III. izmjene i dopune
11-00-21/2023</t>
  </si>
  <si>
    <t>III. izmjene i dopune
11-00-22/2023</t>
  </si>
  <si>
    <t>III. izmjene i dopune
11-00-23/2023</t>
  </si>
  <si>
    <t>III. izmjene i dopune
11-00-24/2023</t>
  </si>
  <si>
    <t>III. izmjene i dopune
11-00-25/2023</t>
  </si>
  <si>
    <t>III. izmjene i dopune
11-00-26/2023</t>
  </si>
  <si>
    <t>III. izmjene i dopune
11-00-27/2023</t>
  </si>
  <si>
    <t>Održavanje servisa u Intranetu za 2024.</t>
  </si>
  <si>
    <t>Održavanje softvera Linux i cPanel za 2024.</t>
  </si>
  <si>
    <t>Održavanje MS SQL za 2024.</t>
  </si>
  <si>
    <t>Održavanje MS System center i patch za 2024.</t>
  </si>
  <si>
    <t>50312300-8</t>
  </si>
  <si>
    <t>30200000-1</t>
  </si>
  <si>
    <t>48761000-0</t>
  </si>
  <si>
    <t>17.01.2024 - 16.01.2025</t>
  </si>
  <si>
    <t>Održavanje centralnih preklopnika</t>
  </si>
  <si>
    <t>Održavanje servisa u Internet Edge-u za 2024.</t>
  </si>
  <si>
    <t>III. izmjene i dopune
02-04-37/2023</t>
  </si>
  <si>
    <t>III. izmjene i dopune
02-04-38/2023</t>
  </si>
  <si>
    <t>Tehnička priprema za uređenje Volčićevog trga</t>
  </si>
  <si>
    <t>Nabava penjalica za plaže na Pećinama</t>
  </si>
  <si>
    <r>
      <rPr>
        <b/>
        <sz val="12"/>
        <color rgb="FFFF0000"/>
        <rFont val="Calibri"/>
        <family val="2"/>
        <charset val="238"/>
      </rPr>
      <t>Brisano III. Izmjenama i dopunama</t>
    </r>
    <r>
      <rPr>
        <strike/>
        <sz val="12"/>
        <color theme="1"/>
        <rFont val="Calibri"/>
        <family val="2"/>
        <charset val="238"/>
      </rPr>
      <t xml:space="preserve">
Geodetski elaborati izvedenog stanja komunalne infrastrukture</t>
    </r>
  </si>
  <si>
    <r>
      <rPr>
        <b/>
        <sz val="12"/>
        <color rgb="FFFF0000"/>
        <rFont val="Calibri"/>
        <family val="2"/>
        <charset val="238"/>
      </rPr>
      <t>Brisano III. Izmjenama i dopunama</t>
    </r>
    <r>
      <rPr>
        <strike/>
        <sz val="12"/>
        <color theme="1"/>
        <rFont val="Calibri"/>
        <family val="2"/>
        <charset val="238"/>
      </rPr>
      <t xml:space="preserve">
Geodetska izmjera i analiza prostornog uređenja</t>
    </r>
  </si>
  <si>
    <r>
      <rPr>
        <b/>
        <sz val="12"/>
        <color rgb="FFFF0000"/>
        <rFont val="Calibri"/>
        <family val="2"/>
        <charset val="238"/>
      </rPr>
      <t>Brisano III. Izmjenama i dopunama</t>
    </r>
    <r>
      <rPr>
        <strike/>
        <sz val="12"/>
        <color theme="1"/>
        <rFont val="Calibri"/>
        <family val="2"/>
        <charset val="238"/>
      </rPr>
      <t xml:space="preserve">
Usluga kemijskog čišćenja grafita</t>
    </r>
  </si>
  <si>
    <r>
      <rPr>
        <b/>
        <sz val="12"/>
        <color rgb="FFFF0000"/>
        <rFont val="Calibri"/>
        <family val="2"/>
        <charset val="238"/>
      </rPr>
      <t>Brisano III. Izmjenama i dopunama</t>
    </r>
    <r>
      <rPr>
        <strike/>
        <sz val="12"/>
        <color theme="1"/>
        <rFont val="Calibri"/>
        <family val="2"/>
        <charset val="238"/>
      </rPr>
      <t xml:space="preserve">
Održavanje kamera na javnim površinama</t>
    </r>
  </si>
  <si>
    <t>III. izmjene i dopune
02-04-39/2023</t>
  </si>
  <si>
    <t>15.11.2023 - 31.12.2023</t>
  </si>
  <si>
    <t>Usluga  nadzora i koordinatora zaštite na  radu nad izvođenjem radova na izgradnji/rekonstrukciji kolno-pristupnog puta na Biviu</t>
  </si>
  <si>
    <t>Geodetske usluge na izgradnji/rekonstrukciji kolno-pristupnog puta na Biviu</t>
  </si>
  <si>
    <t xml:space="preserve">Obnova projektne dokumentacije za građenje Gradske ulice oznake GU-3 na Diračju </t>
  </si>
  <si>
    <t>Radovi strojnog hrapavljenja kamenih površina na dijelu Jelačićevog trga i u ulici Ante Starčevića</t>
  </si>
  <si>
    <t>Usluge stručnog i obračunskog nadzora na održavanju, proširenju i modernizaciji javne rasvjete</t>
  </si>
  <si>
    <t>Dodatna zaštita stjenskog pokosa Glavanovo</t>
  </si>
  <si>
    <t>III. izmjene i dopune
01-01-04/2023</t>
  </si>
  <si>
    <t>Usluga izrade idejnog rješenja stambenog naselja Turanj</t>
  </si>
  <si>
    <t>71220000-6</t>
  </si>
  <si>
    <t>Usluga održavanja uređaja za besprekidno napajanje električnom energijom za 2024.</t>
  </si>
  <si>
    <t>50312610-4</t>
  </si>
  <si>
    <t xml:space="preserve">Nabava antivirusnog softvera za 2024. (zajednička nabava s komunalnim društvima) </t>
  </si>
  <si>
    <t xml:space="preserve">Zamjena ulaznih vrata u OŠ - SE Dolac - ponovljeni postupak </t>
  </si>
  <si>
    <t>16.10.2023 - 15.01.2024</t>
  </si>
  <si>
    <t xml:space="preserve">Radovi na zamjeni plinskog bojlera i izradi novog dimnjaka u poslovnom prostoru na adresi Zametska 6, zakupnik: Osnovna waldorfska škola Rijeka  </t>
  </si>
  <si>
    <t xml:space="preserve">Stolarski radovi u poslovnom prostoru na adresi Adamićeva 6a - drugi ponovljeni postupak </t>
  </si>
  <si>
    <t xml:space="preserve">Sanacija drvene vanjske stolarije objekta - Dom za starije osobe Kantrida, U. I. Tomee 8 - četvrti ponovljeni postupak </t>
  </si>
  <si>
    <t>Usluge projektantskog nadzora za Raskrižje ulice Vjekoslava Dukića i ulice Tome Strižića - ponovljeni postupak</t>
  </si>
  <si>
    <t>15.11.2023 - 15.07.2024</t>
  </si>
  <si>
    <t>III. izmjene i dopune
11-00-28/2023</t>
  </si>
  <si>
    <t>III. izmjene i dopune
11-00-29/2023</t>
  </si>
  <si>
    <t>III. izmjene i dopune
11-00-30/2023</t>
  </si>
  <si>
    <t>Aplikativno rješenje za pronalaženje sigurnosnih propusta i izvještavanje o istima</t>
  </si>
  <si>
    <t>15.11.2023 - 30.11.2024</t>
  </si>
  <si>
    <t>Dvogodišnji najam sustava za autentikaciju</t>
  </si>
  <si>
    <t>01.12.2023 - 01.12.2025</t>
  </si>
  <si>
    <t>Godišnji najam sustava detekcije napada i virusa na mrežnom prometu</t>
  </si>
  <si>
    <t>01.12.2023 - 01.12.2024</t>
  </si>
  <si>
    <t>Usluga održavanja i nadogradnje pasivne komunikacijske opreme za razdoblje od 2 godine</t>
  </si>
  <si>
    <t>Nabava potrošnog informatičkog materijala za 2024.</t>
  </si>
  <si>
    <t>Usluga implementacije nadzora ICT sustava</t>
  </si>
  <si>
    <t>01.12.2023 - 31.12.2024</t>
  </si>
  <si>
    <t>III. izmjene i dopune
01-01-05/2023</t>
  </si>
  <si>
    <t>Usluge izmjene Urbanističko-arhitektonskog rješenja Sekundarnog gradskog naselja Rujevica</t>
  </si>
  <si>
    <t>08.09.2023 - 31.12.2023</t>
  </si>
  <si>
    <t>III. izmjene i dopune
06-02-22/2023</t>
  </si>
  <si>
    <t>01.12.2023 - 01.06.2024</t>
  </si>
  <si>
    <t>01.12.2023 - 31.12.2023</t>
  </si>
  <si>
    <t>Usluge revizije projekta Povežimo se baštinom</t>
  </si>
  <si>
    <t>01.12.2023 - 30.06.2024</t>
  </si>
  <si>
    <t>01.01.2024 - 30.06.2024</t>
  </si>
  <si>
    <t>Održavanje i isticanje zastava u 2024. godini</t>
  </si>
  <si>
    <t>Temeljem članka 28. Zakona o javnoj nabavi ("Narodne novine" broj 120/2016 i 114/2022), članka 3. Pravilnika o planu nabave, registru ugovora, prethodnom savjetovanju i analizi tržišta u javnoj nabavi ("Narodne novine" broj 101/2017, 144/2020 i 30/2023) i članka 58. Statuta Grada Rijeke ("Službene novine Primorsko-goranske županije" broj 24/09, 11/10 i 5/13 i "Službene novine Grada Rijeke" broj 7/14, 12/17, 9/18, 11/18 – pročišćeni tekst, 2/20 i 3/21), Gradonačelnik Grada Rijeke dana 20. studenog 2023. godine donio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</si>
</sst>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name val="Arial Narrow"/>
      <family val="2"/>
      <charset val="238"/>
    </font>
    <font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</font>
    <font>
      <strike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trike/>
      <sz val="12"/>
      <color theme="1"/>
      <name val="Calibri"/>
      <family val="2"/>
      <charset val="238"/>
    </font>
    <font>
      <sz val="10"/>
      <name val="Arial Narrow"/>
      <family val="2"/>
      <charset val="238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2"/>
      <color rgb="FFFF0000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8"/>
      <color rgb="FFFF000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indexed="0"/>
      </bottom>
      <diagonal/>
    </border>
    <border>
      <left/>
      <right/>
      <top style="thin">
        <color rgb="FF00000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/>
      <top style="thin">
        <color indexed="8"/>
      </top>
      <bottom/>
      <diagonal/>
    </border>
    <border>
      <left style="thin">
        <color rgb="FF000000"/>
      </left>
      <right/>
      <top/>
      <bottom style="thin">
        <color indexed="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rgb="FF000000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8" applyNumberFormat="0" applyAlignment="0" applyProtection="0"/>
    <xf numFmtId="0" fontId="10" fillId="28" borderId="9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8" applyNumberFormat="0" applyAlignment="0" applyProtection="0"/>
    <xf numFmtId="0" fontId="17" fillId="0" borderId="13" applyNumberFormat="0" applyFill="0" applyAlignment="0" applyProtection="0"/>
    <xf numFmtId="0" fontId="18" fillId="31" borderId="0" applyNumberFormat="0" applyBorder="0" applyAlignment="0" applyProtection="0"/>
    <xf numFmtId="0" fontId="6" fillId="32" borderId="14" applyNumberFormat="0" applyFont="0" applyAlignment="0" applyProtection="0"/>
    <xf numFmtId="0" fontId="19" fillId="27" borderId="15" applyNumberFormat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29" fillId="0" borderId="0"/>
    <xf numFmtId="0" fontId="1" fillId="32" borderId="14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428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/>
    <xf numFmtId="0" fontId="3" fillId="0" borderId="0" xfId="0" applyFont="1" applyBorder="1" applyAlignment="1">
      <alignment wrapText="1"/>
    </xf>
    <xf numFmtId="2" fontId="3" fillId="0" borderId="0" xfId="0" applyNumberFormat="1" applyFont="1" applyBorder="1"/>
    <xf numFmtId="2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center" wrapText="1"/>
    </xf>
    <xf numFmtId="2" fontId="3" fillId="0" borderId="0" xfId="0" applyNumberFormat="1" applyFont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49" fontId="23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Border="1"/>
    <xf numFmtId="0" fontId="2" fillId="0" borderId="0" xfId="0" applyNumberFormat="1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4" fontId="26" fillId="0" borderId="1" xfId="0" applyNumberFormat="1" applyFont="1" applyFill="1" applyBorder="1" applyAlignment="1">
      <alignment horizontal="right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left" vertical="top" wrapText="1"/>
    </xf>
    <xf numFmtId="0" fontId="26" fillId="0" borderId="25" xfId="0" applyFont="1" applyFill="1" applyBorder="1" applyAlignment="1">
      <alignment horizontal="left" vertical="top" wrapText="1"/>
    </xf>
    <xf numFmtId="4" fontId="26" fillId="0" borderId="25" xfId="0" applyNumberFormat="1" applyFont="1" applyFill="1" applyBorder="1" applyAlignment="1">
      <alignment horizontal="right" vertical="center" wrapText="1"/>
    </xf>
    <xf numFmtId="49" fontId="26" fillId="0" borderId="25" xfId="0" applyNumberFormat="1" applyFont="1" applyFill="1" applyBorder="1" applyAlignment="1">
      <alignment horizontal="center" vertical="center" wrapText="1"/>
    </xf>
    <xf numFmtId="0" fontId="27" fillId="0" borderId="7" xfId="0" applyFont="1" applyBorder="1" applyAlignment="1">
      <alignment vertical="top" wrapText="1"/>
    </xf>
    <xf numFmtId="0" fontId="27" fillId="0" borderId="25" xfId="0" applyFont="1" applyBorder="1" applyAlignment="1">
      <alignment horizontal="center" vertical="center" wrapText="1"/>
    </xf>
    <xf numFmtId="49" fontId="26" fillId="0" borderId="4" xfId="0" applyNumberFormat="1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left" vertical="top" wrapText="1"/>
    </xf>
    <xf numFmtId="4" fontId="26" fillId="0" borderId="27" xfId="0" applyNumberFormat="1" applyFont="1" applyFill="1" applyBorder="1" applyAlignment="1">
      <alignment horizontal="right" vertical="center" wrapText="1"/>
    </xf>
    <xf numFmtId="49" fontId="26" fillId="0" borderId="43" xfId="0" applyNumberFormat="1" applyFont="1" applyFill="1" applyBorder="1" applyAlignment="1">
      <alignment horizontal="center" vertical="center" wrapText="1"/>
    </xf>
    <xf numFmtId="4" fontId="26" fillId="0" borderId="32" xfId="0" applyNumberFormat="1" applyFont="1" applyFill="1" applyBorder="1" applyAlignment="1">
      <alignment horizontal="right" vertical="center" wrapText="1"/>
    </xf>
    <xf numFmtId="4" fontId="27" fillId="0" borderId="32" xfId="0" applyNumberFormat="1" applyFont="1" applyBorder="1" applyAlignment="1">
      <alignment vertical="center" wrapText="1"/>
    </xf>
    <xf numFmtId="49" fontId="26" fillId="0" borderId="32" xfId="0" applyNumberFormat="1" applyFont="1" applyFill="1" applyBorder="1" applyAlignment="1">
      <alignment horizontal="center" vertical="center" wrapText="1"/>
    </xf>
    <xf numFmtId="4" fontId="26" fillId="0" borderId="43" xfId="0" applyNumberFormat="1" applyFont="1" applyFill="1" applyBorder="1" applyAlignment="1">
      <alignment horizontal="right" vertical="center" wrapText="1"/>
    </xf>
    <xf numFmtId="4" fontId="27" fillId="0" borderId="43" xfId="0" applyNumberFormat="1" applyFont="1" applyBorder="1" applyAlignment="1">
      <alignment vertical="center" wrapText="1"/>
    </xf>
    <xf numFmtId="0" fontId="27" fillId="0" borderId="43" xfId="0" applyFont="1" applyBorder="1" applyAlignment="1">
      <alignment horizontal="center" vertical="center" wrapText="1"/>
    </xf>
    <xf numFmtId="49" fontId="26" fillId="0" borderId="25" xfId="0" applyNumberFormat="1" applyFont="1" applyFill="1" applyBorder="1" applyAlignment="1">
      <alignment horizontal="left" vertical="top" wrapText="1"/>
    </xf>
    <xf numFmtId="0" fontId="26" fillId="36" borderId="1" xfId="0" applyFont="1" applyFill="1" applyBorder="1" applyAlignment="1">
      <alignment horizontal="left" vertical="center" wrapText="1"/>
    </xf>
    <xf numFmtId="49" fontId="26" fillId="36" borderId="1" xfId="0" applyNumberFormat="1" applyFont="1" applyFill="1" applyBorder="1" applyAlignment="1">
      <alignment horizontal="center" vertical="center" wrapText="1"/>
    </xf>
    <xf numFmtId="49" fontId="26" fillId="36" borderId="2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49" fontId="24" fillId="36" borderId="2" xfId="0" applyNumberFormat="1" applyFont="1" applyFill="1" applyBorder="1" applyAlignment="1">
      <alignment horizontal="center" vertical="center" wrapText="1"/>
    </xf>
    <xf numFmtId="49" fontId="24" fillId="36" borderId="1" xfId="0" applyNumberFormat="1" applyFont="1" applyFill="1" applyBorder="1" applyAlignment="1">
      <alignment horizontal="center" vertical="center" wrapText="1"/>
    </xf>
    <xf numFmtId="0" fontId="25" fillId="36" borderId="32" xfId="0" applyFont="1" applyFill="1" applyBorder="1" applyAlignment="1">
      <alignment horizontal="left" vertical="top" wrapText="1"/>
    </xf>
    <xf numFmtId="49" fontId="24" fillId="0" borderId="2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25" xfId="0" applyFont="1" applyFill="1" applyBorder="1" applyAlignment="1">
      <alignment horizontal="left" vertical="center" wrapText="1"/>
    </xf>
    <xf numFmtId="49" fontId="24" fillId="0" borderId="25" xfId="0" applyNumberFormat="1" applyFont="1" applyFill="1" applyBorder="1" applyAlignment="1">
      <alignment horizontal="center" vertical="center" wrapText="1"/>
    </xf>
    <xf numFmtId="4" fontId="27" fillId="0" borderId="44" xfId="0" applyNumberFormat="1" applyFont="1" applyBorder="1" applyAlignment="1">
      <alignment horizontal="center" vertical="center" wrapText="1"/>
    </xf>
    <xf numFmtId="4" fontId="26" fillId="36" borderId="43" xfId="0" applyNumberFormat="1" applyFont="1" applyFill="1" applyBorder="1" applyAlignment="1">
      <alignment horizontal="right" vertical="center"/>
    </xf>
    <xf numFmtId="49" fontId="26" fillId="0" borderId="27" xfId="0" applyNumberFormat="1" applyFont="1" applyFill="1" applyBorder="1" applyAlignment="1">
      <alignment horizontal="center" vertical="center" wrapText="1"/>
    </xf>
    <xf numFmtId="49" fontId="26" fillId="0" borderId="30" xfId="0" applyNumberFormat="1" applyFont="1" applyFill="1" applyBorder="1" applyAlignment="1">
      <alignment horizontal="center" vertical="center" wrapText="1"/>
    </xf>
    <xf numFmtId="49" fontId="26" fillId="0" borderId="26" xfId="0" applyNumberFormat="1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left" vertical="top" wrapText="1"/>
    </xf>
    <xf numFmtId="0" fontId="26" fillId="0" borderId="25" xfId="0" applyFont="1" applyBorder="1" applyAlignment="1">
      <alignment horizontal="center" vertical="center" wrapText="1"/>
    </xf>
    <xf numFmtId="0" fontId="25" fillId="36" borderId="1" xfId="0" applyFont="1" applyFill="1" applyBorder="1" applyAlignment="1">
      <alignment horizontal="left" vertical="top" wrapText="1"/>
    </xf>
    <xf numFmtId="49" fontId="26" fillId="36" borderId="28" xfId="0" applyNumberFormat="1" applyFont="1" applyFill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6" fillId="0" borderId="7" xfId="0" applyFont="1" applyBorder="1" applyAlignment="1">
      <alignment vertical="top" wrapText="1"/>
    </xf>
    <xf numFmtId="0" fontId="26" fillId="0" borderId="27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top" wrapText="1"/>
    </xf>
    <xf numFmtId="4" fontId="27" fillId="0" borderId="7" xfId="0" applyNumberFormat="1" applyFont="1" applyBorder="1" applyAlignment="1">
      <alignment vertical="center" wrapText="1"/>
    </xf>
    <xf numFmtId="4" fontId="27" fillId="0" borderId="25" xfId="0" applyNumberFormat="1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27" fillId="0" borderId="20" xfId="0" applyFont="1" applyBorder="1" applyAlignment="1">
      <alignment vertical="top" wrapText="1"/>
    </xf>
    <xf numFmtId="0" fontId="27" fillId="0" borderId="18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left" vertical="top" wrapText="1"/>
    </xf>
    <xf numFmtId="0" fontId="27" fillId="0" borderId="25" xfId="0" applyFont="1" applyBorder="1" applyAlignment="1">
      <alignment vertical="top" wrapText="1"/>
    </xf>
    <xf numFmtId="0" fontId="26" fillId="36" borderId="1" xfId="0" applyFont="1" applyFill="1" applyBorder="1" applyAlignment="1">
      <alignment horizontal="left" vertical="top" wrapText="1"/>
    </xf>
    <xf numFmtId="4" fontId="26" fillId="36" borderId="1" xfId="0" applyNumberFormat="1" applyFont="1" applyFill="1" applyBorder="1" applyAlignment="1">
      <alignment horizontal="right" vertical="center" wrapText="1"/>
    </xf>
    <xf numFmtId="0" fontId="27" fillId="36" borderId="25" xfId="0" applyFont="1" applyFill="1" applyBorder="1" applyAlignment="1">
      <alignment horizontal="center" vertical="center" wrapText="1"/>
    </xf>
    <xf numFmtId="0" fontId="27" fillId="0" borderId="43" xfId="0" applyFont="1" applyBorder="1" applyAlignment="1">
      <alignment vertical="top" wrapText="1"/>
    </xf>
    <xf numFmtId="4" fontId="27" fillId="0" borderId="20" xfId="0" applyNumberFormat="1" applyFont="1" applyBorder="1" applyAlignment="1">
      <alignment vertical="center" wrapText="1"/>
    </xf>
    <xf numFmtId="0" fontId="27" fillId="36" borderId="20" xfId="0" applyFont="1" applyFill="1" applyBorder="1" applyAlignment="1">
      <alignment vertical="top" wrapText="1"/>
    </xf>
    <xf numFmtId="4" fontId="27" fillId="0" borderId="37" xfId="0" applyNumberFormat="1" applyFont="1" applyBorder="1" applyAlignment="1">
      <alignment vertical="center" wrapText="1"/>
    </xf>
    <xf numFmtId="0" fontId="27" fillId="0" borderId="42" xfId="0" applyFont="1" applyBorder="1" applyAlignment="1">
      <alignment vertical="top" wrapText="1"/>
    </xf>
    <xf numFmtId="0" fontId="25" fillId="0" borderId="43" xfId="0" applyFont="1" applyFill="1" applyBorder="1" applyAlignment="1">
      <alignment horizontal="left" vertical="top" wrapText="1"/>
    </xf>
    <xf numFmtId="4" fontId="25" fillId="33" borderId="24" xfId="0" applyNumberFormat="1" applyFont="1" applyFill="1" applyBorder="1" applyAlignment="1">
      <alignment horizontal="right" vertical="center"/>
    </xf>
    <xf numFmtId="4" fontId="27" fillId="0" borderId="47" xfId="0" applyNumberFormat="1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49" fontId="26" fillId="0" borderId="47" xfId="0" applyNumberFormat="1" applyFont="1" applyFill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4" fontId="26" fillId="36" borderId="25" xfId="0" applyNumberFormat="1" applyFont="1" applyFill="1" applyBorder="1" applyAlignment="1">
      <alignment horizontal="right" vertical="center" wrapText="1"/>
    </xf>
    <xf numFmtId="49" fontId="26" fillId="36" borderId="25" xfId="0" applyNumberFormat="1" applyFont="1" applyFill="1" applyBorder="1" applyAlignment="1">
      <alignment horizontal="center" vertical="center" wrapText="1"/>
    </xf>
    <xf numFmtId="4" fontId="25" fillId="33" borderId="3" xfId="0" applyNumberFormat="1" applyFont="1" applyFill="1" applyBorder="1" applyAlignment="1">
      <alignment horizontal="right" vertical="center"/>
    </xf>
    <xf numFmtId="49" fontId="26" fillId="0" borderId="6" xfId="0" applyNumberFormat="1" applyFont="1" applyFill="1" applyBorder="1" applyAlignment="1">
      <alignment horizontal="center" vertical="center" wrapText="1"/>
    </xf>
    <xf numFmtId="0" fontId="25" fillId="0" borderId="47" xfId="0" applyFont="1" applyFill="1" applyBorder="1" applyAlignment="1">
      <alignment horizontal="left" vertical="top" wrapText="1"/>
    </xf>
    <xf numFmtId="0" fontId="26" fillId="0" borderId="47" xfId="0" applyFont="1" applyFill="1" applyBorder="1" applyAlignment="1">
      <alignment horizontal="left" vertical="top" wrapText="1"/>
    </xf>
    <xf numFmtId="0" fontId="26" fillId="36" borderId="25" xfId="0" applyFont="1" applyFill="1" applyBorder="1" applyAlignment="1">
      <alignment horizontal="left" vertical="top" wrapText="1"/>
    </xf>
    <xf numFmtId="49" fontId="26" fillId="0" borderId="55" xfId="0" applyNumberFormat="1" applyFont="1" applyFill="1" applyBorder="1" applyAlignment="1">
      <alignment horizontal="center" vertical="center" wrapText="1"/>
    </xf>
    <xf numFmtId="49" fontId="26" fillId="0" borderId="56" xfId="0" applyNumberFormat="1" applyFont="1" applyFill="1" applyBorder="1" applyAlignment="1">
      <alignment horizontal="center" vertical="center" wrapText="1"/>
    </xf>
    <xf numFmtId="49" fontId="26" fillId="0" borderId="57" xfId="0" applyNumberFormat="1" applyFont="1" applyFill="1" applyBorder="1" applyAlignment="1">
      <alignment horizontal="center" vertical="center" wrapText="1"/>
    </xf>
    <xf numFmtId="4" fontId="26" fillId="0" borderId="48" xfId="0" applyNumberFormat="1" applyFont="1" applyFill="1" applyBorder="1" applyAlignment="1">
      <alignment horizontal="right" vertical="center" wrapText="1"/>
    </xf>
    <xf numFmtId="4" fontId="26" fillId="0" borderId="49" xfId="0" applyNumberFormat="1" applyFont="1" applyFill="1" applyBorder="1" applyAlignment="1">
      <alignment horizontal="right" vertical="center" wrapText="1"/>
    </xf>
    <xf numFmtId="49" fontId="26" fillId="0" borderId="48" xfId="0" applyNumberFormat="1" applyFont="1" applyFill="1" applyBorder="1" applyAlignment="1">
      <alignment horizontal="center" vertical="center" wrapText="1"/>
    </xf>
    <xf numFmtId="49" fontId="26" fillId="0" borderId="50" xfId="0" applyNumberFormat="1" applyFont="1" applyFill="1" applyBorder="1" applyAlignment="1">
      <alignment horizontal="center" vertical="center" wrapText="1"/>
    </xf>
    <xf numFmtId="49" fontId="26" fillId="0" borderId="49" xfId="0" applyNumberFormat="1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left" vertical="top" wrapText="1"/>
    </xf>
    <xf numFmtId="0" fontId="27" fillId="0" borderId="46" xfId="0" applyFont="1" applyBorder="1" applyAlignment="1">
      <alignment vertical="top" wrapText="1"/>
    </xf>
    <xf numFmtId="0" fontId="27" fillId="0" borderId="46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46" xfId="0" applyFont="1" applyFill="1" applyBorder="1" applyAlignment="1">
      <alignment vertical="top" wrapText="1"/>
    </xf>
    <xf numFmtId="4" fontId="27" fillId="0" borderId="43" xfId="0" applyNumberFormat="1" applyFont="1" applyFill="1" applyBorder="1" applyAlignment="1">
      <alignment vertical="center" wrapText="1"/>
    </xf>
    <xf numFmtId="0" fontId="27" fillId="0" borderId="46" xfId="0" applyFont="1" applyFill="1" applyBorder="1" applyAlignment="1">
      <alignment horizontal="center" vertical="center" wrapText="1"/>
    </xf>
    <xf numFmtId="0" fontId="27" fillId="0" borderId="44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45" xfId="0" applyFont="1" applyBorder="1" applyAlignment="1">
      <alignment vertical="top" wrapText="1"/>
    </xf>
    <xf numFmtId="0" fontId="27" fillId="0" borderId="45" xfId="0" applyFont="1" applyBorder="1" applyAlignment="1">
      <alignment horizontal="center" vertical="center" wrapText="1"/>
    </xf>
    <xf numFmtId="0" fontId="27" fillId="0" borderId="25" xfId="0" applyFont="1" applyFill="1" applyBorder="1" applyAlignment="1">
      <alignment vertical="top" wrapText="1"/>
    </xf>
    <xf numFmtId="4" fontId="27" fillId="0" borderId="25" xfId="0" applyNumberFormat="1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6" fillId="0" borderId="27" xfId="0" applyFont="1" applyFill="1" applyBorder="1" applyAlignment="1">
      <alignment horizontal="left" vertical="center" wrapText="1"/>
    </xf>
    <xf numFmtId="49" fontId="26" fillId="36" borderId="26" xfId="0" applyNumberFormat="1" applyFont="1" applyFill="1" applyBorder="1" applyAlignment="1">
      <alignment horizontal="center" vertical="center" wrapText="1"/>
    </xf>
    <xf numFmtId="49" fontId="26" fillId="36" borderId="27" xfId="0" applyNumberFormat="1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left" vertical="center" wrapText="1"/>
    </xf>
    <xf numFmtId="4" fontId="24" fillId="0" borderId="27" xfId="0" applyNumberFormat="1" applyFont="1" applyFill="1" applyBorder="1" applyAlignment="1">
      <alignment horizontal="right" vertical="center" wrapText="1"/>
    </xf>
    <xf numFmtId="49" fontId="24" fillId="0" borderId="27" xfId="0" applyNumberFormat="1" applyFont="1" applyFill="1" applyBorder="1" applyAlignment="1">
      <alignment horizontal="center" vertical="center" wrapText="1"/>
    </xf>
    <xf numFmtId="49" fontId="24" fillId="0" borderId="26" xfId="0" applyNumberFormat="1" applyFont="1" applyFill="1" applyBorder="1" applyAlignment="1">
      <alignment horizontal="center" vertical="center" wrapText="1"/>
    </xf>
    <xf numFmtId="49" fontId="24" fillId="36" borderId="27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top" wrapText="1"/>
    </xf>
    <xf numFmtId="4" fontId="24" fillId="0" borderId="25" xfId="0" applyNumberFormat="1" applyFont="1" applyFill="1" applyBorder="1" applyAlignment="1">
      <alignment horizontal="right" vertical="center" wrapText="1"/>
    </xf>
    <xf numFmtId="49" fontId="24" fillId="0" borderId="28" xfId="0" applyNumberFormat="1" applyFont="1" applyFill="1" applyBorder="1" applyAlignment="1">
      <alignment horizontal="center" vertical="center" wrapText="1"/>
    </xf>
    <xf numFmtId="49" fontId="24" fillId="0" borderId="29" xfId="0" applyNumberFormat="1" applyFont="1" applyFill="1" applyBorder="1" applyAlignment="1">
      <alignment horizontal="center" vertical="center" wrapText="1"/>
    </xf>
    <xf numFmtId="4" fontId="26" fillId="0" borderId="29" xfId="0" applyNumberFormat="1" applyFont="1" applyFill="1" applyBorder="1" applyAlignment="1">
      <alignment horizontal="right" vertical="center" wrapText="1"/>
    </xf>
    <xf numFmtId="0" fontId="26" fillId="0" borderId="25" xfId="0" applyFont="1" applyFill="1" applyBorder="1" applyAlignment="1">
      <alignment horizontal="center" vertical="center" wrapText="1"/>
    </xf>
    <xf numFmtId="49" fontId="26" fillId="0" borderId="28" xfId="0" applyNumberFormat="1" applyFont="1" applyFill="1" applyBorder="1" applyAlignment="1">
      <alignment horizontal="center" vertical="center" wrapText="1"/>
    </xf>
    <xf numFmtId="49" fontId="24" fillId="0" borderId="34" xfId="0" applyNumberFormat="1" applyFont="1" applyFill="1" applyBorder="1" applyAlignment="1">
      <alignment horizontal="center" vertical="center" wrapText="1"/>
    </xf>
    <xf numFmtId="0" fontId="24" fillId="36" borderId="1" xfId="0" applyFont="1" applyFill="1" applyBorder="1" applyAlignment="1">
      <alignment horizontal="left" vertical="center" wrapText="1"/>
    </xf>
    <xf numFmtId="4" fontId="24" fillId="36" borderId="1" xfId="0" applyNumberFormat="1" applyFont="1" applyFill="1" applyBorder="1" applyAlignment="1">
      <alignment horizontal="right" vertical="center" wrapText="1"/>
    </xf>
    <xf numFmtId="0" fontId="26" fillId="0" borderId="43" xfId="0" applyFont="1" applyFill="1" applyBorder="1" applyAlignment="1">
      <alignment horizontal="left" vertical="top" wrapText="1"/>
    </xf>
    <xf numFmtId="0" fontId="25" fillId="0" borderId="37" xfId="0" applyNumberFormat="1" applyFont="1" applyFill="1" applyBorder="1" applyAlignment="1">
      <alignment vertical="center"/>
    </xf>
    <xf numFmtId="0" fontId="25" fillId="0" borderId="38" xfId="0" applyNumberFormat="1" applyFont="1" applyFill="1" applyBorder="1" applyAlignment="1">
      <alignment horizontal="left" vertical="center"/>
    </xf>
    <xf numFmtId="4" fontId="25" fillId="0" borderId="38" xfId="0" applyNumberFormat="1" applyFont="1" applyFill="1" applyBorder="1" applyAlignment="1">
      <alignment horizontal="right" vertical="center"/>
    </xf>
    <xf numFmtId="0" fontId="25" fillId="0" borderId="39" xfId="0" applyNumberFormat="1" applyFont="1" applyFill="1" applyBorder="1" applyAlignment="1">
      <alignment horizontal="left" vertical="center"/>
    </xf>
    <xf numFmtId="0" fontId="25" fillId="34" borderId="37" xfId="0" applyNumberFormat="1" applyFont="1" applyFill="1" applyBorder="1" applyAlignment="1">
      <alignment vertical="center"/>
    </xf>
    <xf numFmtId="4" fontId="25" fillId="34" borderId="38" xfId="0" applyNumberFormat="1" applyFont="1" applyFill="1" applyBorder="1" applyAlignment="1">
      <alignment horizontal="right" vertical="center"/>
    </xf>
    <xf numFmtId="0" fontId="30" fillId="33" borderId="18" xfId="0" applyNumberFormat="1" applyFont="1" applyFill="1" applyBorder="1" applyAlignment="1">
      <alignment horizontal="left" vertical="center"/>
    </xf>
    <xf numFmtId="4" fontId="25" fillId="33" borderId="18" xfId="0" applyNumberFormat="1" applyFont="1" applyFill="1" applyBorder="1" applyAlignment="1">
      <alignment horizontal="right" vertical="center"/>
    </xf>
    <xf numFmtId="0" fontId="30" fillId="33" borderId="20" xfId="0" applyNumberFormat="1" applyFont="1" applyFill="1" applyBorder="1" applyAlignment="1">
      <alignment horizontal="left" vertical="center"/>
    </xf>
    <xf numFmtId="0" fontId="30" fillId="33" borderId="21" xfId="0" applyNumberFormat="1" applyFont="1" applyFill="1" applyBorder="1" applyAlignment="1">
      <alignment horizontal="left" vertical="center"/>
    </xf>
    <xf numFmtId="49" fontId="25" fillId="0" borderId="2" xfId="0" applyNumberFormat="1" applyFont="1" applyFill="1" applyBorder="1" applyAlignment="1">
      <alignment horizontal="left" vertical="top" wrapText="1"/>
    </xf>
    <xf numFmtId="49" fontId="26" fillId="0" borderId="3" xfId="0" applyNumberFormat="1" applyFont="1" applyFill="1" applyBorder="1" applyAlignment="1">
      <alignment horizontal="left" vertical="center" wrapText="1"/>
    </xf>
    <xf numFmtId="49" fontId="26" fillId="0" borderId="3" xfId="0" applyNumberFormat="1" applyFont="1" applyFill="1" applyBorder="1" applyAlignment="1">
      <alignment horizontal="center" vertical="center" wrapText="1"/>
    </xf>
    <xf numFmtId="4" fontId="26" fillId="0" borderId="3" xfId="0" applyNumberFormat="1" applyFont="1" applyFill="1" applyBorder="1" applyAlignment="1">
      <alignment horizontal="right" vertical="center" wrapText="1"/>
    </xf>
    <xf numFmtId="0" fontId="25" fillId="33" borderId="17" xfId="0" applyNumberFormat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top" wrapText="1"/>
    </xf>
    <xf numFmtId="49" fontId="26" fillId="0" borderId="29" xfId="0" applyNumberFormat="1" applyFont="1" applyFill="1" applyBorder="1" applyAlignment="1">
      <alignment horizontal="center" vertical="center" wrapText="1"/>
    </xf>
    <xf numFmtId="4" fontId="27" fillId="36" borderId="43" xfId="0" applyNumberFormat="1" applyFont="1" applyFill="1" applyBorder="1" applyAlignment="1">
      <alignment vertical="center" wrapText="1"/>
    </xf>
    <xf numFmtId="0" fontId="27" fillId="0" borderId="43" xfId="0" applyFont="1" applyFill="1" applyBorder="1" applyAlignment="1">
      <alignment vertical="top" wrapText="1"/>
    </xf>
    <xf numFmtId="4" fontId="27" fillId="36" borderId="25" xfId="0" applyNumberFormat="1" applyFont="1" applyFill="1" applyBorder="1" applyAlignment="1">
      <alignment vertical="center" wrapText="1"/>
    </xf>
    <xf numFmtId="0" fontId="25" fillId="33" borderId="40" xfId="0" applyNumberFormat="1" applyFont="1" applyFill="1" applyBorder="1" applyAlignment="1">
      <alignment horizontal="left" vertical="center"/>
    </xf>
    <xf numFmtId="0" fontId="30" fillId="33" borderId="24" xfId="0" applyNumberFormat="1" applyFont="1" applyFill="1" applyBorder="1" applyAlignment="1">
      <alignment horizontal="left" vertical="center"/>
    </xf>
    <xf numFmtId="0" fontId="30" fillId="33" borderId="7" xfId="0" applyNumberFormat="1" applyFont="1" applyFill="1" applyBorder="1" applyAlignment="1">
      <alignment horizontal="left" vertical="center"/>
    </xf>
    <xf numFmtId="0" fontId="30" fillId="33" borderId="36" xfId="0" applyNumberFormat="1" applyFont="1" applyFill="1" applyBorder="1" applyAlignment="1">
      <alignment horizontal="left" vertical="center"/>
    </xf>
    <xf numFmtId="0" fontId="25" fillId="33" borderId="19" xfId="0" applyNumberFormat="1" applyFont="1" applyFill="1" applyBorder="1" applyAlignment="1">
      <alignment horizontal="left" vertical="center"/>
    </xf>
    <xf numFmtId="0" fontId="25" fillId="33" borderId="18" xfId="0" applyNumberFormat="1" applyFont="1" applyFill="1" applyBorder="1" applyAlignment="1">
      <alignment horizontal="left" vertical="center"/>
    </xf>
    <xf numFmtId="4" fontId="26" fillId="0" borderId="34" xfId="0" applyNumberFormat="1" applyFont="1" applyFill="1" applyBorder="1" applyAlignment="1">
      <alignment horizontal="right" vertical="center" wrapText="1"/>
    </xf>
    <xf numFmtId="0" fontId="25" fillId="0" borderId="29" xfId="0" applyFont="1" applyFill="1" applyBorder="1" applyAlignment="1">
      <alignment horizontal="left" vertical="top" wrapText="1"/>
    </xf>
    <xf numFmtId="0" fontId="26" fillId="0" borderId="29" xfId="0" applyFont="1" applyFill="1" applyBorder="1" applyAlignment="1">
      <alignment horizontal="left" vertical="top" wrapText="1"/>
    </xf>
    <xf numFmtId="4" fontId="24" fillId="0" borderId="34" xfId="0" applyNumberFormat="1" applyFont="1" applyFill="1" applyBorder="1" applyAlignment="1">
      <alignment horizontal="right" vertical="center" wrapText="1"/>
    </xf>
    <xf numFmtId="49" fontId="26" fillId="0" borderId="34" xfId="0" applyNumberFormat="1" applyFont="1" applyFill="1" applyBorder="1" applyAlignment="1">
      <alignment horizontal="center" vertical="center" wrapText="1"/>
    </xf>
    <xf numFmtId="4" fontId="27" fillId="0" borderId="44" xfId="0" applyNumberFormat="1" applyFont="1" applyBorder="1" applyAlignment="1">
      <alignment vertical="center" wrapText="1"/>
    </xf>
    <xf numFmtId="0" fontId="25" fillId="33" borderId="23" xfId="0" applyNumberFormat="1" applyFont="1" applyFill="1" applyBorder="1" applyAlignment="1">
      <alignment horizontal="left" vertical="center"/>
    </xf>
    <xf numFmtId="0" fontId="25" fillId="33" borderId="24" xfId="0" applyNumberFormat="1" applyFont="1" applyFill="1" applyBorder="1" applyAlignment="1">
      <alignment horizontal="left" vertical="center"/>
    </xf>
    <xf numFmtId="0" fontId="24" fillId="0" borderId="25" xfId="0" applyFont="1" applyFill="1" applyBorder="1" applyAlignment="1">
      <alignment horizontal="left" vertical="center" wrapText="1"/>
    </xf>
    <xf numFmtId="0" fontId="25" fillId="0" borderId="25" xfId="0" applyFont="1" applyFill="1" applyBorder="1" applyAlignment="1">
      <alignment horizontal="left" vertical="center" wrapText="1"/>
    </xf>
    <xf numFmtId="0" fontId="26" fillId="0" borderId="25" xfId="0" applyFont="1" applyBorder="1" applyAlignment="1">
      <alignment horizontal="right" vertical="center" wrapText="1"/>
    </xf>
    <xf numFmtId="0" fontId="26" fillId="0" borderId="25" xfId="0" applyFont="1" applyBorder="1" applyAlignment="1">
      <alignment horizontal="center" vertical="center"/>
    </xf>
    <xf numFmtId="4" fontId="26" fillId="36" borderId="27" xfId="0" applyNumberFormat="1" applyFont="1" applyFill="1" applyBorder="1" applyAlignment="1">
      <alignment horizontal="right" vertical="center" wrapText="1"/>
    </xf>
    <xf numFmtId="0" fontId="25" fillId="33" borderId="37" xfId="0" applyNumberFormat="1" applyFont="1" applyFill="1" applyBorder="1" applyAlignment="1">
      <alignment horizontal="left" vertical="center"/>
    </xf>
    <xf numFmtId="0" fontId="25" fillId="33" borderId="38" xfId="0" applyNumberFormat="1" applyFont="1" applyFill="1" applyBorder="1" applyAlignment="1">
      <alignment horizontal="left" vertical="center"/>
    </xf>
    <xf numFmtId="0" fontId="30" fillId="33" borderId="38" xfId="0" applyNumberFormat="1" applyFont="1" applyFill="1" applyBorder="1" applyAlignment="1">
      <alignment horizontal="left" vertical="center"/>
    </xf>
    <xf numFmtId="4" fontId="25" fillId="33" borderId="38" xfId="0" applyNumberFormat="1" applyFont="1" applyFill="1" applyBorder="1" applyAlignment="1">
      <alignment horizontal="right" vertical="center"/>
    </xf>
    <xf numFmtId="0" fontId="30" fillId="33" borderId="39" xfId="0" applyNumberFormat="1" applyFont="1" applyFill="1" applyBorder="1" applyAlignment="1">
      <alignment horizontal="left" vertical="center"/>
    </xf>
    <xf numFmtId="0" fontId="25" fillId="35" borderId="28" xfId="0" applyNumberFormat="1" applyFont="1" applyFill="1" applyBorder="1" applyAlignment="1">
      <alignment horizontal="left" vertical="center"/>
    </xf>
    <xf numFmtId="49" fontId="25" fillId="35" borderId="7" xfId="0" applyNumberFormat="1" applyFont="1" applyFill="1" applyBorder="1" applyAlignment="1">
      <alignment horizontal="left" vertical="center" wrapText="1"/>
    </xf>
    <xf numFmtId="49" fontId="25" fillId="35" borderId="7" xfId="0" applyNumberFormat="1" applyFont="1" applyFill="1" applyBorder="1" applyAlignment="1">
      <alignment horizontal="center" vertical="center" wrapText="1"/>
    </xf>
    <xf numFmtId="4" fontId="25" fillId="35" borderId="7" xfId="0" applyNumberFormat="1" applyFont="1" applyFill="1" applyBorder="1" applyAlignment="1">
      <alignment horizontal="right" vertical="center" wrapText="1"/>
    </xf>
    <xf numFmtId="49" fontId="25" fillId="35" borderId="35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Border="1"/>
    <xf numFmtId="49" fontId="26" fillId="0" borderId="0" xfId="0" applyNumberFormat="1" applyFont="1" applyBorder="1"/>
    <xf numFmtId="0" fontId="26" fillId="0" borderId="0" xfId="0" applyFont="1" applyBorder="1" applyAlignment="1">
      <alignment wrapText="1"/>
    </xf>
    <xf numFmtId="2" fontId="26" fillId="0" borderId="0" xfId="0" applyNumberFormat="1" applyFont="1" applyBorder="1"/>
    <xf numFmtId="2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Border="1" applyAlignment="1">
      <alignment horizontal="center"/>
    </xf>
    <xf numFmtId="4" fontId="26" fillId="0" borderId="0" xfId="0" applyNumberFormat="1" applyFont="1" applyBorder="1" applyAlignment="1">
      <alignment horizontal="right"/>
    </xf>
    <xf numFmtId="0" fontId="26" fillId="0" borderId="0" xfId="0" applyFont="1" applyBorder="1"/>
    <xf numFmtId="0" fontId="25" fillId="33" borderId="37" xfId="0" applyNumberFormat="1" applyFont="1" applyFill="1" applyBorder="1" applyAlignment="1">
      <alignment vertical="center"/>
    </xf>
    <xf numFmtId="0" fontId="30" fillId="33" borderId="18" xfId="0" applyNumberFormat="1" applyFont="1" applyFill="1" applyBorder="1" applyAlignment="1">
      <alignment vertical="center"/>
    </xf>
    <xf numFmtId="4" fontId="30" fillId="33" borderId="18" xfId="0" applyNumberFormat="1" applyFont="1" applyFill="1" applyBorder="1" applyAlignment="1">
      <alignment vertical="center"/>
    </xf>
    <xf numFmtId="4" fontId="30" fillId="34" borderId="44" xfId="0" applyNumberFormat="1" applyFont="1" applyFill="1" applyBorder="1" applyAlignment="1">
      <alignment vertical="center"/>
    </xf>
    <xf numFmtId="0" fontId="30" fillId="34" borderId="44" xfId="0" applyNumberFormat="1" applyFont="1" applyFill="1" applyBorder="1" applyAlignment="1">
      <alignment vertical="center"/>
    </xf>
    <xf numFmtId="0" fontId="25" fillId="34" borderId="51" xfId="0" applyNumberFormat="1" applyFont="1" applyFill="1" applyBorder="1" applyAlignment="1">
      <alignment vertical="center"/>
    </xf>
    <xf numFmtId="0" fontId="30" fillId="34" borderId="24" xfId="0" applyNumberFormat="1" applyFont="1" applyFill="1" applyBorder="1" applyAlignment="1">
      <alignment vertical="center"/>
    </xf>
    <xf numFmtId="4" fontId="25" fillId="34" borderId="7" xfId="0" applyNumberFormat="1" applyFont="1" applyFill="1" applyBorder="1" applyAlignment="1">
      <alignment horizontal="right" vertical="center"/>
    </xf>
    <xf numFmtId="0" fontId="30" fillId="33" borderId="38" xfId="0" applyNumberFormat="1" applyFont="1" applyFill="1" applyBorder="1" applyAlignment="1">
      <alignment vertical="center"/>
    </xf>
    <xf numFmtId="0" fontId="30" fillId="33" borderId="39" xfId="0" applyNumberFormat="1" applyFont="1" applyFill="1" applyBorder="1" applyAlignment="1">
      <alignment vertical="center"/>
    </xf>
    <xf numFmtId="0" fontId="25" fillId="36" borderId="40" xfId="0" applyNumberFormat="1" applyFont="1" applyFill="1" applyBorder="1" applyAlignment="1">
      <alignment vertical="center"/>
    </xf>
    <xf numFmtId="0" fontId="30" fillId="36" borderId="24" xfId="0" applyNumberFormat="1" applyFont="1" applyFill="1" applyBorder="1" applyAlignment="1">
      <alignment vertical="center"/>
    </xf>
    <xf numFmtId="4" fontId="25" fillId="36" borderId="0" xfId="0" applyNumberFormat="1" applyFont="1" applyFill="1" applyBorder="1" applyAlignment="1">
      <alignment horizontal="right" vertical="center"/>
    </xf>
    <xf numFmtId="0" fontId="30" fillId="36" borderId="7" xfId="0" applyNumberFormat="1" applyFont="1" applyFill="1" applyBorder="1" applyAlignment="1">
      <alignment vertical="center"/>
    </xf>
    <xf numFmtId="0" fontId="30" fillId="36" borderId="35" xfId="0" applyNumberFormat="1" applyFont="1" applyFill="1" applyBorder="1" applyAlignment="1">
      <alignment vertical="center"/>
    </xf>
    <xf numFmtId="0" fontId="25" fillId="34" borderId="17" xfId="0" applyNumberFormat="1" applyFont="1" applyFill="1" applyBorder="1" applyAlignment="1">
      <alignment horizontal="left" vertical="center"/>
    </xf>
    <xf numFmtId="0" fontId="30" fillId="34" borderId="18" xfId="0" applyNumberFormat="1" applyFont="1" applyFill="1" applyBorder="1" applyAlignment="1">
      <alignment horizontal="left" vertical="top"/>
    </xf>
    <xf numFmtId="0" fontId="30" fillId="34" borderId="18" xfId="0" applyNumberFormat="1" applyFont="1" applyFill="1" applyBorder="1" applyAlignment="1">
      <alignment horizontal="left" vertical="center"/>
    </xf>
    <xf numFmtId="4" fontId="30" fillId="34" borderId="18" xfId="0" applyNumberFormat="1" applyFont="1" applyFill="1" applyBorder="1" applyAlignment="1">
      <alignment horizontal="right" vertical="center"/>
    </xf>
    <xf numFmtId="49" fontId="25" fillId="0" borderId="28" xfId="0" applyNumberFormat="1" applyFont="1" applyFill="1" applyBorder="1" applyAlignment="1">
      <alignment horizontal="left" vertical="top" wrapText="1"/>
    </xf>
    <xf numFmtId="49" fontId="26" fillId="0" borderId="7" xfId="0" applyNumberFormat="1" applyFont="1" applyFill="1" applyBorder="1" applyAlignment="1">
      <alignment horizontal="left" vertical="center" wrapText="1"/>
    </xf>
    <xf numFmtId="49" fontId="26" fillId="0" borderId="7" xfId="0" applyNumberFormat="1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right" vertical="center" wrapText="1"/>
    </xf>
    <xf numFmtId="49" fontId="26" fillId="0" borderId="35" xfId="0" applyNumberFormat="1" applyFont="1" applyFill="1" applyBorder="1" applyAlignment="1">
      <alignment horizontal="center" vertical="center" wrapText="1"/>
    </xf>
    <xf numFmtId="49" fontId="24" fillId="0" borderId="30" xfId="0" applyNumberFormat="1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left" vertical="top" wrapText="1"/>
    </xf>
    <xf numFmtId="4" fontId="24" fillId="36" borderId="27" xfId="0" applyNumberFormat="1" applyFont="1" applyFill="1" applyBorder="1" applyAlignment="1">
      <alignment horizontal="right" vertical="center" wrapText="1"/>
    </xf>
    <xf numFmtId="49" fontId="24" fillId="36" borderId="26" xfId="0" applyNumberFormat="1" applyFont="1" applyFill="1" applyBorder="1" applyAlignment="1">
      <alignment horizontal="center" vertical="center" wrapText="1"/>
    </xf>
    <xf numFmtId="49" fontId="25" fillId="0" borderId="37" xfId="0" applyNumberFormat="1" applyFont="1" applyFill="1" applyBorder="1" applyAlignment="1">
      <alignment horizontal="left" vertical="top" wrapText="1"/>
    </xf>
    <xf numFmtId="49" fontId="26" fillId="0" borderId="38" xfId="0" applyNumberFormat="1" applyFont="1" applyFill="1" applyBorder="1" applyAlignment="1">
      <alignment horizontal="left" vertical="center" wrapText="1"/>
    </xf>
    <xf numFmtId="49" fontId="26" fillId="0" borderId="38" xfId="0" applyNumberFormat="1" applyFont="1" applyFill="1" applyBorder="1" applyAlignment="1">
      <alignment horizontal="center" vertical="center" wrapText="1"/>
    </xf>
    <xf numFmtId="4" fontId="26" fillId="0" borderId="38" xfId="0" applyNumberFormat="1" applyFont="1" applyFill="1" applyBorder="1" applyAlignment="1">
      <alignment horizontal="right" vertical="center" wrapText="1"/>
    </xf>
    <xf numFmtId="49" fontId="26" fillId="0" borderId="39" xfId="0" applyNumberFormat="1" applyFont="1" applyFill="1" applyBorder="1" applyAlignment="1">
      <alignment horizontal="center" vertical="center" wrapText="1"/>
    </xf>
    <xf numFmtId="0" fontId="25" fillId="33" borderId="17" xfId="0" applyNumberFormat="1" applyFont="1" applyFill="1" applyBorder="1" applyAlignment="1">
      <alignment vertical="center"/>
    </xf>
    <xf numFmtId="0" fontId="25" fillId="0" borderId="41" xfId="0" applyNumberFormat="1" applyFont="1" applyFill="1" applyBorder="1" applyAlignment="1">
      <alignment horizontal="left" vertical="center"/>
    </xf>
    <xf numFmtId="0" fontId="25" fillId="0" borderId="0" xfId="0" applyNumberFormat="1" applyFont="1" applyFill="1" applyBorder="1" applyAlignment="1">
      <alignment horizontal="left" vertical="center"/>
    </xf>
    <xf numFmtId="0" fontId="30" fillId="0" borderId="0" xfId="0" applyNumberFormat="1" applyFont="1" applyFill="1" applyBorder="1" applyAlignment="1">
      <alignment horizontal="left" vertical="center"/>
    </xf>
    <xf numFmtId="4" fontId="25" fillId="0" borderId="0" xfId="0" applyNumberFormat="1" applyFont="1" applyFill="1" applyBorder="1" applyAlignment="1">
      <alignment horizontal="right" vertical="center"/>
    </xf>
    <xf numFmtId="4" fontId="26" fillId="36" borderId="29" xfId="0" applyNumberFormat="1" applyFont="1" applyFill="1" applyBorder="1" applyAlignment="1">
      <alignment horizontal="right" vertical="center" wrapText="1"/>
    </xf>
    <xf numFmtId="0" fontId="32" fillId="0" borderId="25" xfId="0" applyFont="1" applyFill="1" applyBorder="1" applyAlignment="1">
      <alignment horizontal="left" vertical="center" wrapText="1"/>
    </xf>
    <xf numFmtId="0" fontId="33" fillId="0" borderId="25" xfId="0" applyFont="1" applyBorder="1" applyAlignment="1">
      <alignment vertical="top" wrapText="1"/>
    </xf>
    <xf numFmtId="4" fontId="23" fillId="0" borderId="25" xfId="0" applyNumberFormat="1" applyFont="1" applyFill="1" applyBorder="1" applyAlignment="1">
      <alignment horizontal="right" vertical="center" wrapText="1"/>
    </xf>
    <xf numFmtId="49" fontId="23" fillId="0" borderId="25" xfId="0" applyNumberFormat="1" applyFont="1" applyFill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right" vertical="center" wrapText="1"/>
    </xf>
    <xf numFmtId="4" fontId="23" fillId="36" borderId="25" xfId="0" applyNumberFormat="1" applyFont="1" applyFill="1" applyBorder="1" applyAlignment="1">
      <alignment horizontal="right" vertical="center" wrapText="1"/>
    </xf>
    <xf numFmtId="0" fontId="33" fillId="0" borderId="25" xfId="0" applyFont="1" applyFill="1" applyBorder="1" applyAlignment="1">
      <alignment vertical="top" wrapText="1"/>
    </xf>
    <xf numFmtId="0" fontId="32" fillId="0" borderId="25" xfId="0" applyFont="1" applyFill="1" applyBorder="1" applyAlignment="1">
      <alignment horizontal="left" vertical="top" wrapText="1"/>
    </xf>
    <xf numFmtId="4" fontId="33" fillId="36" borderId="25" xfId="0" applyNumberFormat="1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left" vertical="top" wrapText="1"/>
    </xf>
    <xf numFmtId="4" fontId="23" fillId="0" borderId="1" xfId="0" applyNumberFormat="1" applyFont="1" applyFill="1" applyBorder="1" applyAlignment="1">
      <alignment horizontal="right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top" wrapText="1"/>
    </xf>
    <xf numFmtId="4" fontId="33" fillId="0" borderId="25" xfId="0" applyNumberFormat="1" applyFont="1" applyFill="1" applyBorder="1" applyAlignment="1">
      <alignment vertical="center" wrapText="1"/>
    </xf>
    <xf numFmtId="0" fontId="33" fillId="0" borderId="25" xfId="0" applyFont="1" applyFill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0" fontId="25" fillId="34" borderId="40" xfId="0" applyNumberFormat="1" applyFont="1" applyFill="1" applyBorder="1" applyAlignment="1">
      <alignment horizontal="left" vertical="center"/>
    </xf>
    <xf numFmtId="0" fontId="25" fillId="34" borderId="58" xfId="0" applyNumberFormat="1" applyFont="1" applyFill="1" applyBorder="1" applyAlignment="1">
      <alignment vertical="center"/>
    </xf>
    <xf numFmtId="4" fontId="25" fillId="34" borderId="58" xfId="0" applyNumberFormat="1" applyFont="1" applyFill="1" applyBorder="1" applyAlignment="1">
      <alignment vertical="center"/>
    </xf>
    <xf numFmtId="0" fontId="25" fillId="34" borderId="59" xfId="0" applyNumberFormat="1" applyFont="1" applyFill="1" applyBorder="1" applyAlignment="1">
      <alignment vertical="center"/>
    </xf>
    <xf numFmtId="0" fontId="23" fillId="0" borderId="25" xfId="0" applyFont="1" applyFill="1" applyBorder="1" applyAlignment="1">
      <alignment horizontal="left" vertical="top" wrapText="1"/>
    </xf>
    <xf numFmtId="0" fontId="25" fillId="34" borderId="38" xfId="0" applyNumberFormat="1" applyFont="1" applyFill="1" applyBorder="1" applyAlignment="1">
      <alignment horizontal="left" vertical="center"/>
    </xf>
    <xf numFmtId="0" fontId="25" fillId="34" borderId="39" xfId="0" applyNumberFormat="1" applyFont="1" applyFill="1" applyBorder="1" applyAlignment="1">
      <alignment horizontal="left" vertical="center"/>
    </xf>
    <xf numFmtId="0" fontId="25" fillId="33" borderId="60" xfId="0" applyNumberFormat="1" applyFont="1" applyFill="1" applyBorder="1" applyAlignment="1">
      <alignment horizontal="left" vertical="center"/>
    </xf>
    <xf numFmtId="49" fontId="23" fillId="0" borderId="37" xfId="0" applyNumberFormat="1" applyFont="1" applyFill="1" applyBorder="1" applyAlignment="1">
      <alignment horizontal="center" vertical="center" wrapText="1"/>
    </xf>
    <xf numFmtId="0" fontId="33" fillId="36" borderId="25" xfId="0" applyFont="1" applyFill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2" fillId="0" borderId="43" xfId="0" applyFont="1" applyFill="1" applyBorder="1" applyAlignment="1">
      <alignment horizontal="left" vertical="top" wrapText="1"/>
    </xf>
    <xf numFmtId="49" fontId="23" fillId="0" borderId="43" xfId="0" applyNumberFormat="1" applyFont="1" applyFill="1" applyBorder="1" applyAlignment="1">
      <alignment horizontal="center" vertical="center" wrapText="1"/>
    </xf>
    <xf numFmtId="49" fontId="23" fillId="36" borderId="25" xfId="0" applyNumberFormat="1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left" wrapText="1"/>
    </xf>
    <xf numFmtId="0" fontId="32" fillId="0" borderId="0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top" wrapText="1"/>
    </xf>
    <xf numFmtId="4" fontId="34" fillId="36" borderId="25" xfId="0" applyNumberFormat="1" applyFont="1" applyFill="1" applyBorder="1" applyAlignment="1">
      <alignment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43" xfId="0" applyFont="1" applyBorder="1" applyAlignment="1">
      <alignment vertical="top" wrapText="1"/>
    </xf>
    <xf numFmtId="4" fontId="34" fillId="36" borderId="43" xfId="0" applyNumberFormat="1" applyFont="1" applyFill="1" applyBorder="1" applyAlignment="1">
      <alignment vertical="center" wrapText="1"/>
    </xf>
    <xf numFmtId="0" fontId="34" fillId="0" borderId="43" xfId="0" applyFont="1" applyBorder="1" applyAlignment="1">
      <alignment horizontal="center" vertical="center" wrapText="1"/>
    </xf>
    <xf numFmtId="0" fontId="25" fillId="34" borderId="38" xfId="0" applyNumberFormat="1" applyFont="1" applyFill="1" applyBorder="1" applyAlignment="1">
      <alignment horizontal="left" vertical="center"/>
    </xf>
    <xf numFmtId="0" fontId="25" fillId="34" borderId="39" xfId="0" applyNumberFormat="1" applyFont="1" applyFill="1" applyBorder="1" applyAlignment="1">
      <alignment horizontal="left" vertical="center"/>
    </xf>
    <xf numFmtId="0" fontId="23" fillId="0" borderId="26" xfId="0" applyFont="1" applyFill="1" applyBorder="1" applyAlignment="1">
      <alignment horizontal="left" vertical="top" wrapText="1"/>
    </xf>
    <xf numFmtId="0" fontId="37" fillId="0" borderId="25" xfId="0" applyFont="1" applyBorder="1" applyAlignment="1">
      <alignment horizontal="center" vertical="center" wrapText="1"/>
    </xf>
    <xf numFmtId="0" fontId="23" fillId="36" borderId="25" xfId="0" applyFont="1" applyFill="1" applyBorder="1" applyAlignment="1">
      <alignment horizontal="left" vertical="top" wrapText="1"/>
    </xf>
    <xf numFmtId="0" fontId="0" fillId="0" borderId="0" xfId="0" applyFont="1"/>
    <xf numFmtId="0" fontId="38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25" fillId="33" borderId="25" xfId="0" applyNumberFormat="1" applyFont="1" applyFill="1" applyBorder="1" applyAlignment="1">
      <alignment horizontal="left" vertical="center"/>
    </xf>
    <xf numFmtId="4" fontId="23" fillId="0" borderId="43" xfId="0" applyNumberFormat="1" applyFont="1" applyFill="1" applyBorder="1" applyAlignment="1">
      <alignment horizontal="right" vertical="center" wrapText="1"/>
    </xf>
    <xf numFmtId="4" fontId="33" fillId="36" borderId="43" xfId="0" applyNumberFormat="1" applyFont="1" applyFill="1" applyBorder="1" applyAlignment="1">
      <alignment vertical="center" wrapText="1"/>
    </xf>
    <xf numFmtId="0" fontId="33" fillId="0" borderId="43" xfId="0" applyFont="1" applyBorder="1" applyAlignment="1">
      <alignment horizontal="center" vertical="center" wrapText="1"/>
    </xf>
    <xf numFmtId="0" fontId="33" fillId="0" borderId="43" xfId="0" applyFont="1" applyBorder="1" applyAlignment="1">
      <alignment vertical="top" wrapText="1"/>
    </xf>
    <xf numFmtId="49" fontId="23" fillId="36" borderId="1" xfId="0" applyNumberFormat="1" applyFont="1" applyFill="1" applyBorder="1" applyAlignment="1">
      <alignment horizontal="center" vertical="center" wrapText="1"/>
    </xf>
    <xf numFmtId="0" fontId="24" fillId="36" borderId="43" xfId="0" applyFont="1" applyFill="1" applyBorder="1" applyAlignment="1">
      <alignment horizontal="center" vertical="center" wrapText="1"/>
    </xf>
    <xf numFmtId="49" fontId="23" fillId="36" borderId="2" xfId="0" applyNumberFormat="1" applyFont="1" applyFill="1" applyBorder="1" applyAlignment="1">
      <alignment horizontal="center" vertical="center" wrapText="1"/>
    </xf>
    <xf numFmtId="4" fontId="23" fillId="36" borderId="1" xfId="0" applyNumberFormat="1" applyFont="1" applyFill="1" applyBorder="1" applyAlignment="1">
      <alignment horizontal="right" vertical="center" wrapText="1"/>
    </xf>
    <xf numFmtId="0" fontId="37" fillId="36" borderId="25" xfId="0" applyFont="1" applyFill="1" applyBorder="1" applyAlignment="1">
      <alignment horizontal="center" vertical="center" wrapText="1"/>
    </xf>
    <xf numFmtId="0" fontId="26" fillId="36" borderId="1" xfId="42" applyFont="1" applyFill="1" applyBorder="1" applyAlignment="1">
      <alignment horizontal="left" vertical="center" wrapText="1"/>
    </xf>
    <xf numFmtId="4" fontId="26" fillId="36" borderId="1" xfId="42" applyNumberFormat="1" applyFont="1" applyFill="1" applyBorder="1" applyAlignment="1">
      <alignment horizontal="right" vertical="center" wrapText="1"/>
    </xf>
    <xf numFmtId="49" fontId="26" fillId="36" borderId="1" xfId="42" applyNumberFormat="1" applyFont="1" applyFill="1" applyBorder="1" applyAlignment="1">
      <alignment horizontal="center" vertical="center" wrapText="1"/>
    </xf>
    <xf numFmtId="49" fontId="26" fillId="36" borderId="2" xfId="42" applyNumberFormat="1" applyFont="1" applyFill="1" applyBorder="1" applyAlignment="1">
      <alignment horizontal="center" vertical="center" wrapText="1"/>
    </xf>
    <xf numFmtId="49" fontId="23" fillId="36" borderId="25" xfId="42" applyNumberFormat="1" applyFont="1" applyFill="1" applyBorder="1" applyAlignment="1">
      <alignment horizontal="center" vertical="center" wrapText="1"/>
    </xf>
    <xf numFmtId="0" fontId="23" fillId="36" borderId="25" xfId="42" applyFont="1" applyFill="1" applyBorder="1" applyAlignment="1">
      <alignment horizontal="center" vertical="center" wrapText="1"/>
    </xf>
    <xf numFmtId="0" fontId="32" fillId="36" borderId="43" xfId="0" applyFont="1" applyFill="1" applyBorder="1" applyAlignment="1">
      <alignment horizontal="left" vertical="top" wrapText="1"/>
    </xf>
    <xf numFmtId="0" fontId="33" fillId="36" borderId="25" xfId="0" applyFont="1" applyFill="1" applyBorder="1" applyAlignment="1">
      <alignment vertical="top" wrapText="1"/>
    </xf>
    <xf numFmtId="0" fontId="32" fillId="36" borderId="25" xfId="0" applyFont="1" applyFill="1" applyBorder="1" applyAlignment="1">
      <alignment horizontal="left" vertical="top" wrapText="1"/>
    </xf>
    <xf numFmtId="0" fontId="23" fillId="36" borderId="0" xfId="0" applyFont="1" applyFill="1" applyBorder="1" applyAlignment="1">
      <alignment horizontal="left" vertical="center" wrapText="1"/>
    </xf>
    <xf numFmtId="49" fontId="26" fillId="36" borderId="37" xfId="0" applyNumberFormat="1" applyFont="1" applyFill="1" applyBorder="1" applyAlignment="1">
      <alignment horizontal="center" vertical="center" wrapText="1"/>
    </xf>
    <xf numFmtId="0" fontId="34" fillId="0" borderId="7" xfId="0" applyFont="1" applyBorder="1" applyAlignment="1">
      <alignment vertical="top" wrapText="1"/>
    </xf>
    <xf numFmtId="0" fontId="33" fillId="0" borderId="7" xfId="0" applyFont="1" applyBorder="1" applyAlignment="1">
      <alignment vertical="top" wrapText="1"/>
    </xf>
    <xf numFmtId="0" fontId="25" fillId="34" borderId="38" xfId="0" applyNumberFormat="1" applyFont="1" applyFill="1" applyBorder="1" applyAlignment="1">
      <alignment horizontal="left" vertical="center"/>
    </xf>
    <xf numFmtId="0" fontId="25" fillId="34" borderId="39" xfId="0" applyNumberFormat="1" applyFont="1" applyFill="1" applyBorder="1" applyAlignment="1">
      <alignment horizontal="left" vertical="center"/>
    </xf>
    <xf numFmtId="0" fontId="25" fillId="36" borderId="25" xfId="0" applyFont="1" applyFill="1" applyBorder="1" applyAlignment="1">
      <alignment horizontal="left" vertical="top" wrapText="1"/>
    </xf>
    <xf numFmtId="0" fontId="26" fillId="0" borderId="47" xfId="0" applyFont="1" applyFill="1" applyBorder="1" applyAlignment="1">
      <alignment horizontal="right" vertical="center" wrapText="1"/>
    </xf>
    <xf numFmtId="0" fontId="26" fillId="0" borderId="25" xfId="0" applyFont="1" applyFill="1" applyBorder="1" applyAlignment="1">
      <alignment horizontal="right" vertical="center" wrapText="1"/>
    </xf>
    <xf numFmtId="0" fontId="23" fillId="0" borderId="25" xfId="0" applyFont="1" applyFill="1" applyBorder="1" applyAlignment="1">
      <alignment horizontal="right" vertical="center" wrapText="1"/>
    </xf>
    <xf numFmtId="0" fontId="30" fillId="0" borderId="61" xfId="0" applyNumberFormat="1" applyFont="1" applyFill="1" applyBorder="1" applyAlignment="1">
      <alignment horizontal="left" vertical="center"/>
    </xf>
    <xf numFmtId="0" fontId="26" fillId="0" borderId="29" xfId="0" applyFont="1" applyFill="1" applyBorder="1" applyAlignment="1">
      <alignment horizontal="left" vertical="center" wrapText="1"/>
    </xf>
    <xf numFmtId="4" fontId="26" fillId="36" borderId="28" xfId="0" applyNumberFormat="1" applyFont="1" applyFill="1" applyBorder="1" applyAlignment="1">
      <alignment horizontal="right" vertical="center" wrapText="1"/>
    </xf>
    <xf numFmtId="4" fontId="26" fillId="36" borderId="32" xfId="0" applyNumberFormat="1" applyFont="1" applyFill="1" applyBorder="1" applyAlignment="1">
      <alignment vertical="center" wrapText="1"/>
    </xf>
    <xf numFmtId="49" fontId="26" fillId="36" borderId="35" xfId="0" applyNumberFormat="1" applyFont="1" applyFill="1" applyBorder="1" applyAlignment="1">
      <alignment horizontal="center" vertical="center" wrapText="1"/>
    </xf>
    <xf numFmtId="0" fontId="25" fillId="33" borderId="62" xfId="0" applyNumberFormat="1" applyFont="1" applyFill="1" applyBorder="1" applyAlignment="1">
      <alignment horizontal="left" vertical="center"/>
    </xf>
    <xf numFmtId="0" fontId="25" fillId="33" borderId="63" xfId="0" applyNumberFormat="1" applyFont="1" applyFill="1" applyBorder="1" applyAlignment="1">
      <alignment horizontal="left" vertical="center"/>
    </xf>
    <xf numFmtId="0" fontId="30" fillId="33" borderId="64" xfId="0" applyNumberFormat="1" applyFont="1" applyFill="1" applyBorder="1" applyAlignment="1">
      <alignment horizontal="left" vertical="center"/>
    </xf>
    <xf numFmtId="4" fontId="25" fillId="33" borderId="64" xfId="0" applyNumberFormat="1" applyFont="1" applyFill="1" applyBorder="1" applyAlignment="1">
      <alignment horizontal="right" vertical="center"/>
    </xf>
    <xf numFmtId="0" fontId="30" fillId="33" borderId="65" xfId="0" applyNumberFormat="1" applyFont="1" applyFill="1" applyBorder="1" applyAlignment="1">
      <alignment horizontal="left" vertical="center"/>
    </xf>
    <xf numFmtId="0" fontId="30" fillId="33" borderId="66" xfId="0" applyNumberFormat="1" applyFont="1" applyFill="1" applyBorder="1" applyAlignment="1">
      <alignment horizontal="left" vertical="center"/>
    </xf>
    <xf numFmtId="0" fontId="25" fillId="0" borderId="49" xfId="0" applyFont="1" applyFill="1" applyBorder="1" applyAlignment="1">
      <alignment horizontal="left" vertical="top" wrapText="1"/>
    </xf>
    <xf numFmtId="0" fontId="25" fillId="0" borderId="67" xfId="0" applyNumberFormat="1" applyFont="1" applyFill="1" applyBorder="1" applyAlignment="1">
      <alignment horizontal="left" vertical="center"/>
    </xf>
    <xf numFmtId="0" fontId="30" fillId="0" borderId="68" xfId="0" applyNumberFormat="1" applyFont="1" applyFill="1" applyBorder="1" applyAlignment="1">
      <alignment horizontal="left" vertical="center"/>
    </xf>
    <xf numFmtId="0" fontId="25" fillId="0" borderId="69" xfId="0" applyFont="1" applyFill="1" applyBorder="1" applyAlignment="1">
      <alignment horizontal="left" vertical="top" wrapText="1"/>
    </xf>
    <xf numFmtId="49" fontId="24" fillId="36" borderId="48" xfId="0" applyNumberFormat="1" applyFont="1" applyFill="1" applyBorder="1" applyAlignment="1">
      <alignment horizontal="center" vertical="center" wrapText="1"/>
    </xf>
    <xf numFmtId="49" fontId="26" fillId="0" borderId="70" xfId="0" applyNumberFormat="1" applyFont="1" applyFill="1" applyBorder="1" applyAlignment="1">
      <alignment horizontal="center" vertical="center" wrapText="1"/>
    </xf>
    <xf numFmtId="0" fontId="25" fillId="0" borderId="71" xfId="0" applyFont="1" applyFill="1" applyBorder="1" applyAlignment="1">
      <alignment horizontal="left" vertical="top" wrapText="1"/>
    </xf>
    <xf numFmtId="0" fontId="24" fillId="0" borderId="72" xfId="0" applyFont="1" applyFill="1" applyBorder="1" applyAlignment="1">
      <alignment horizontal="left" vertical="center" wrapText="1"/>
    </xf>
    <xf numFmtId="49" fontId="24" fillId="0" borderId="73" xfId="0" applyNumberFormat="1" applyFont="1" applyFill="1" applyBorder="1" applyAlignment="1">
      <alignment horizontal="center" vertical="center" wrapText="1"/>
    </xf>
    <xf numFmtId="49" fontId="26" fillId="0" borderId="74" xfId="0" applyNumberFormat="1" applyFont="1" applyFill="1" applyBorder="1" applyAlignment="1">
      <alignment horizontal="center" vertical="center" wrapText="1"/>
    </xf>
    <xf numFmtId="49" fontId="24" fillId="0" borderId="75" xfId="0" applyNumberFormat="1" applyFont="1" applyFill="1" applyBorder="1" applyAlignment="1">
      <alignment horizontal="center" vertical="center" wrapText="1"/>
    </xf>
    <xf numFmtId="49" fontId="24" fillId="0" borderId="76" xfId="0" applyNumberFormat="1" applyFont="1" applyFill="1" applyBorder="1" applyAlignment="1">
      <alignment horizontal="center" vertical="center" wrapText="1"/>
    </xf>
    <xf numFmtId="0" fontId="25" fillId="34" borderId="41" xfId="0" applyNumberFormat="1" applyFont="1" applyFill="1" applyBorder="1" applyAlignment="1">
      <alignment vertical="center"/>
    </xf>
    <xf numFmtId="0" fontId="31" fillId="34" borderId="44" xfId="0" applyNumberFormat="1" applyFont="1" applyFill="1" applyBorder="1" applyAlignment="1">
      <alignment vertical="center"/>
    </xf>
    <xf numFmtId="4" fontId="26" fillId="0" borderId="77" xfId="0" applyNumberFormat="1" applyFont="1" applyFill="1" applyBorder="1" applyAlignment="1">
      <alignment horizontal="right" vertical="center" wrapText="1"/>
    </xf>
    <xf numFmtId="49" fontId="26" fillId="0" borderId="77" xfId="0" applyNumberFormat="1" applyFont="1" applyFill="1" applyBorder="1" applyAlignment="1">
      <alignment horizontal="center" vertical="center" wrapText="1"/>
    </xf>
    <xf numFmtId="49" fontId="26" fillId="0" borderId="78" xfId="0" applyNumberFormat="1" applyFont="1" applyFill="1" applyBorder="1" applyAlignment="1">
      <alignment horizontal="center" vertical="center" wrapText="1"/>
    </xf>
    <xf numFmtId="49" fontId="26" fillId="0" borderId="79" xfId="0" applyNumberFormat="1" applyFont="1" applyFill="1" applyBorder="1" applyAlignment="1">
      <alignment horizontal="center" vertical="center" wrapText="1"/>
    </xf>
    <xf numFmtId="0" fontId="32" fillId="36" borderId="80" xfId="0" applyFont="1" applyFill="1" applyBorder="1" applyAlignment="1">
      <alignment horizontal="left" vertical="top" wrapText="1"/>
    </xf>
    <xf numFmtId="0" fontId="25" fillId="0" borderId="81" xfId="0" applyFont="1" applyFill="1" applyBorder="1" applyAlignment="1">
      <alignment horizontal="left" vertical="top" wrapText="1"/>
    </xf>
    <xf numFmtId="0" fontId="26" fillId="0" borderId="77" xfId="0" applyFont="1" applyFill="1" applyBorder="1" applyAlignment="1">
      <alignment horizontal="left" vertical="top" wrapText="1"/>
    </xf>
    <xf numFmtId="0" fontId="26" fillId="0" borderId="72" xfId="0" applyFont="1" applyFill="1" applyBorder="1" applyAlignment="1">
      <alignment horizontal="left" vertical="top" wrapText="1"/>
    </xf>
    <xf numFmtId="4" fontId="26" fillId="0" borderId="72" xfId="0" applyNumberFormat="1" applyFont="1" applyFill="1" applyBorder="1" applyAlignment="1">
      <alignment horizontal="right" vertical="center" wrapText="1"/>
    </xf>
    <xf numFmtId="49" fontId="26" fillId="0" borderId="72" xfId="0" applyNumberFormat="1" applyFont="1" applyFill="1" applyBorder="1" applyAlignment="1">
      <alignment horizontal="center" vertical="center" wrapText="1"/>
    </xf>
    <xf numFmtId="0" fontId="27" fillId="0" borderId="47" xfId="0" applyFont="1" applyBorder="1" applyAlignment="1">
      <alignment vertical="top" wrapText="1"/>
    </xf>
    <xf numFmtId="0" fontId="27" fillId="0" borderId="32" xfId="0" applyFont="1" applyBorder="1" applyAlignment="1">
      <alignment horizontal="center" vertical="center" wrapText="1"/>
    </xf>
    <xf numFmtId="0" fontId="27" fillId="0" borderId="58" xfId="0" applyFont="1" applyBorder="1" applyAlignment="1">
      <alignment vertical="top" wrapText="1"/>
    </xf>
    <xf numFmtId="0" fontId="27" fillId="0" borderId="58" xfId="0" applyFont="1" applyBorder="1" applyAlignment="1">
      <alignment horizontal="center" vertical="center" wrapText="1"/>
    </xf>
    <xf numFmtId="0" fontId="25" fillId="33" borderId="82" xfId="0" applyNumberFormat="1" applyFont="1" applyFill="1" applyBorder="1" applyAlignment="1">
      <alignment horizontal="left" vertical="center"/>
    </xf>
    <xf numFmtId="0" fontId="25" fillId="33" borderId="44" xfId="0" applyNumberFormat="1" applyFont="1" applyFill="1" applyBorder="1" applyAlignment="1">
      <alignment horizontal="left" vertical="center"/>
    </xf>
    <xf numFmtId="0" fontId="30" fillId="33" borderId="44" xfId="0" applyNumberFormat="1" applyFont="1" applyFill="1" applyBorder="1" applyAlignment="1">
      <alignment horizontal="left" vertical="center"/>
    </xf>
    <xf numFmtId="4" fontId="25" fillId="33" borderId="44" xfId="0" applyNumberFormat="1" applyFont="1" applyFill="1" applyBorder="1" applyAlignment="1">
      <alignment horizontal="right" vertical="center"/>
    </xf>
    <xf numFmtId="0" fontId="30" fillId="33" borderId="83" xfId="0" applyNumberFormat="1" applyFont="1" applyFill="1" applyBorder="1" applyAlignment="1">
      <alignment horizontal="left" vertical="center"/>
    </xf>
    <xf numFmtId="0" fontId="25" fillId="36" borderId="84" xfId="0" applyFont="1" applyFill="1" applyBorder="1" applyAlignment="1">
      <alignment horizontal="left" vertical="top" wrapText="1"/>
    </xf>
    <xf numFmtId="49" fontId="26" fillId="36" borderId="85" xfId="0" applyNumberFormat="1" applyFont="1" applyFill="1" applyBorder="1" applyAlignment="1">
      <alignment horizontal="center" vertical="center" wrapText="1"/>
    </xf>
    <xf numFmtId="49" fontId="24" fillId="0" borderId="48" xfId="0" applyNumberFormat="1" applyFont="1" applyFill="1" applyBorder="1" applyAlignment="1">
      <alignment horizontal="center" vertical="center" wrapText="1"/>
    </xf>
    <xf numFmtId="49" fontId="24" fillId="0" borderId="85" xfId="0" applyNumberFormat="1" applyFont="1" applyFill="1" applyBorder="1" applyAlignment="1">
      <alignment horizontal="center" vertical="center" wrapText="1"/>
    </xf>
    <xf numFmtId="49" fontId="24" fillId="0" borderId="86" xfId="0" applyNumberFormat="1" applyFont="1" applyFill="1" applyBorder="1" applyAlignment="1">
      <alignment horizontal="center" vertical="center" wrapText="1"/>
    </xf>
    <xf numFmtId="0" fontId="32" fillId="36" borderId="67" xfId="42" applyFont="1" applyFill="1" applyBorder="1" applyAlignment="1">
      <alignment horizontal="left" vertical="top" wrapText="1"/>
    </xf>
    <xf numFmtId="49" fontId="24" fillId="0" borderId="70" xfId="0" applyNumberFormat="1" applyFont="1" applyFill="1" applyBorder="1" applyAlignment="1">
      <alignment horizontal="center" vertical="center" wrapText="1"/>
    </xf>
    <xf numFmtId="0" fontId="32" fillId="36" borderId="67" xfId="0" applyFont="1" applyFill="1" applyBorder="1" applyAlignment="1">
      <alignment horizontal="left" vertical="top" wrapText="1"/>
    </xf>
    <xf numFmtId="49" fontId="23" fillId="36" borderId="70" xfId="0" applyNumberFormat="1" applyFont="1" applyFill="1" applyBorder="1" applyAlignment="1">
      <alignment horizontal="center" vertical="center" wrapText="1"/>
    </xf>
    <xf numFmtId="49" fontId="26" fillId="36" borderId="70" xfId="0" applyNumberFormat="1" applyFont="1" applyFill="1" applyBorder="1" applyAlignment="1">
      <alignment horizontal="center" vertical="center" wrapText="1"/>
    </xf>
    <xf numFmtId="0" fontId="25" fillId="36" borderId="69" xfId="0" applyFont="1" applyFill="1" applyBorder="1" applyAlignment="1">
      <alignment horizontal="left" vertical="top" wrapText="1"/>
    </xf>
    <xf numFmtId="0" fontId="25" fillId="33" borderId="87" xfId="0" applyNumberFormat="1" applyFont="1" applyFill="1" applyBorder="1" applyAlignment="1">
      <alignment vertical="center"/>
    </xf>
    <xf numFmtId="0" fontId="25" fillId="33" borderId="42" xfId="0" applyNumberFormat="1" applyFont="1" applyFill="1" applyBorder="1" applyAlignment="1">
      <alignment horizontal="left" vertical="center"/>
    </xf>
    <xf numFmtId="0" fontId="30" fillId="33" borderId="42" xfId="0" applyNumberFormat="1" applyFont="1" applyFill="1" applyBorder="1" applyAlignment="1">
      <alignment horizontal="left" vertical="center"/>
    </xf>
    <xf numFmtId="4" fontId="25" fillId="33" borderId="42" xfId="0" applyNumberFormat="1" applyFont="1" applyFill="1" applyBorder="1" applyAlignment="1">
      <alignment horizontal="right" vertical="center"/>
    </xf>
    <xf numFmtId="0" fontId="30" fillId="33" borderId="88" xfId="0" applyNumberFormat="1" applyFont="1" applyFill="1" applyBorder="1" applyAlignment="1">
      <alignment horizontal="left" vertical="center"/>
    </xf>
    <xf numFmtId="0" fontId="25" fillId="0" borderId="34" xfId="0" applyFont="1" applyFill="1" applyBorder="1" applyAlignment="1">
      <alignment horizontal="left" vertical="top" wrapText="1"/>
    </xf>
    <xf numFmtId="0" fontId="26" fillId="0" borderId="34" xfId="0" applyFont="1" applyFill="1" applyBorder="1" applyAlignment="1">
      <alignment horizontal="left" vertical="top" wrapText="1"/>
    </xf>
    <xf numFmtId="0" fontId="25" fillId="36" borderId="81" xfId="0" applyFont="1" applyFill="1" applyBorder="1" applyAlignment="1">
      <alignment horizontal="left" vertical="top" wrapText="1"/>
    </xf>
    <xf numFmtId="0" fontId="26" fillId="36" borderId="77" xfId="0" applyFont="1" applyFill="1" applyBorder="1" applyAlignment="1">
      <alignment horizontal="left" vertical="top" wrapText="1"/>
    </xf>
    <xf numFmtId="4" fontId="26" fillId="36" borderId="77" xfId="0" applyNumberFormat="1" applyFont="1" applyFill="1" applyBorder="1" applyAlignment="1">
      <alignment horizontal="right" vertical="center" wrapText="1"/>
    </xf>
    <xf numFmtId="49" fontId="26" fillId="36" borderId="77" xfId="0" applyNumberFormat="1" applyFont="1" applyFill="1" applyBorder="1" applyAlignment="1">
      <alignment horizontal="center" vertical="center" wrapText="1"/>
    </xf>
    <xf numFmtId="49" fontId="26" fillId="36" borderId="78" xfId="0" applyNumberFormat="1" applyFont="1" applyFill="1" applyBorder="1" applyAlignment="1">
      <alignment horizontal="center" vertical="center" wrapText="1"/>
    </xf>
    <xf numFmtId="49" fontId="26" fillId="0" borderId="76" xfId="0" applyNumberFormat="1" applyFont="1" applyFill="1" applyBorder="1" applyAlignment="1">
      <alignment horizontal="center" vertical="center" wrapText="1"/>
    </xf>
    <xf numFmtId="0" fontId="25" fillId="0" borderId="89" xfId="0" applyFont="1" applyFill="1" applyBorder="1" applyAlignment="1">
      <alignment horizontal="left" vertical="top" wrapText="1"/>
    </xf>
    <xf numFmtId="0" fontId="26" fillId="0" borderId="90" xfId="0" applyFont="1" applyFill="1" applyBorder="1" applyAlignment="1">
      <alignment horizontal="left" vertical="top" wrapText="1"/>
    </xf>
    <xf numFmtId="4" fontId="26" fillId="0" borderId="90" xfId="0" applyNumberFormat="1" applyFont="1" applyFill="1" applyBorder="1" applyAlignment="1">
      <alignment horizontal="right" vertical="center" wrapText="1"/>
    </xf>
    <xf numFmtId="49" fontId="26" fillId="0" borderId="90" xfId="0" applyNumberFormat="1" applyFont="1" applyFill="1" applyBorder="1" applyAlignment="1">
      <alignment horizontal="center" vertical="center" wrapText="1"/>
    </xf>
    <xf numFmtId="49" fontId="26" fillId="0" borderId="91" xfId="0" applyNumberFormat="1" applyFont="1" applyFill="1" applyBorder="1" applyAlignment="1">
      <alignment horizontal="center" vertical="center" wrapText="1"/>
    </xf>
    <xf numFmtId="49" fontId="26" fillId="0" borderId="53" xfId="0" applyNumberFormat="1" applyFont="1" applyFill="1" applyBorder="1" applyAlignment="1">
      <alignment horizontal="center" vertical="center" wrapText="1"/>
    </xf>
    <xf numFmtId="49" fontId="26" fillId="0" borderId="92" xfId="0" applyNumberFormat="1" applyFont="1" applyFill="1" applyBorder="1" applyAlignment="1">
      <alignment horizontal="center" vertical="center" wrapText="1"/>
    </xf>
    <xf numFmtId="49" fontId="25" fillId="0" borderId="80" xfId="0" applyNumberFormat="1" applyFont="1" applyFill="1" applyBorder="1" applyAlignment="1">
      <alignment horizontal="left" vertical="top" wrapText="1"/>
    </xf>
    <xf numFmtId="49" fontId="26" fillId="0" borderId="58" xfId="0" applyNumberFormat="1" applyFont="1" applyFill="1" applyBorder="1" applyAlignment="1">
      <alignment horizontal="left" vertical="center" wrapText="1"/>
    </xf>
    <xf numFmtId="49" fontId="26" fillId="0" borderId="58" xfId="0" applyNumberFormat="1" applyFont="1" applyFill="1" applyBorder="1" applyAlignment="1">
      <alignment horizontal="center" vertical="center" wrapText="1"/>
    </xf>
    <xf numFmtId="4" fontId="26" fillId="0" borderId="58" xfId="0" applyNumberFormat="1" applyFont="1" applyFill="1" applyBorder="1" applyAlignment="1">
      <alignment horizontal="right" vertical="center" wrapText="1"/>
    </xf>
    <xf numFmtId="49" fontId="26" fillId="0" borderId="59" xfId="0" applyNumberFormat="1" applyFont="1" applyFill="1" applyBorder="1" applyAlignment="1">
      <alignment horizontal="center" vertical="center" wrapText="1"/>
    </xf>
    <xf numFmtId="0" fontId="30" fillId="33" borderId="3" xfId="0" applyNumberFormat="1" applyFont="1" applyFill="1" applyBorder="1" applyAlignment="1">
      <alignment horizontal="center" vertical="center"/>
    </xf>
    <xf numFmtId="0" fontId="30" fillId="33" borderId="4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center" vertical="center" wrapText="1"/>
    </xf>
    <xf numFmtId="0" fontId="30" fillId="33" borderId="3" xfId="0" applyNumberFormat="1" applyFont="1" applyFill="1" applyBorder="1" applyAlignment="1">
      <alignment vertical="center"/>
    </xf>
    <xf numFmtId="0" fontId="30" fillId="33" borderId="4" xfId="0" applyNumberFormat="1" applyFont="1" applyFill="1" applyBorder="1" applyAlignment="1">
      <alignment vertical="center"/>
    </xf>
    <xf numFmtId="0" fontId="30" fillId="34" borderId="5" xfId="0" applyNumberFormat="1" applyFont="1" applyFill="1" applyBorder="1" applyAlignment="1">
      <alignment vertical="center"/>
    </xf>
    <xf numFmtId="0" fontId="30" fillId="34" borderId="6" xfId="0" applyNumberFormat="1" applyFont="1" applyFill="1" applyBorder="1" applyAlignment="1">
      <alignment vertical="center"/>
    </xf>
    <xf numFmtId="0" fontId="30" fillId="34" borderId="7" xfId="0" applyNumberFormat="1" applyFont="1" applyFill="1" applyBorder="1" applyAlignment="1">
      <alignment vertical="center"/>
    </xf>
    <xf numFmtId="0" fontId="30" fillId="34" borderId="35" xfId="0" applyNumberFormat="1" applyFont="1" applyFill="1" applyBorder="1" applyAlignment="1">
      <alignment vertical="center"/>
    </xf>
    <xf numFmtId="0" fontId="30" fillId="34" borderId="3" xfId="0" applyNumberFormat="1" applyFont="1" applyFill="1" applyBorder="1" applyAlignment="1">
      <alignment horizontal="center" vertical="center"/>
    </xf>
    <xf numFmtId="0" fontId="30" fillId="34" borderId="4" xfId="0" applyNumberFormat="1" applyFont="1" applyFill="1" applyBorder="1" applyAlignment="1">
      <alignment horizontal="center" vertical="center"/>
    </xf>
    <xf numFmtId="0" fontId="25" fillId="34" borderId="22" xfId="0" applyNumberFormat="1" applyFont="1" applyFill="1" applyBorder="1" applyAlignment="1">
      <alignment horizontal="left" vertical="center"/>
    </xf>
    <xf numFmtId="0" fontId="25" fillId="34" borderId="5" xfId="0" applyNumberFormat="1" applyFont="1" applyFill="1" applyBorder="1" applyAlignment="1">
      <alignment horizontal="left" vertical="center"/>
    </xf>
    <xf numFmtId="0" fontId="25" fillId="34" borderId="6" xfId="0" applyNumberFormat="1" applyFont="1" applyFill="1" applyBorder="1" applyAlignment="1">
      <alignment horizontal="left" vertical="center"/>
    </xf>
    <xf numFmtId="0" fontId="25" fillId="34" borderId="37" xfId="0" applyNumberFormat="1" applyFont="1" applyFill="1" applyBorder="1" applyAlignment="1">
      <alignment horizontal="left" vertical="center"/>
    </xf>
    <xf numFmtId="0" fontId="25" fillId="34" borderId="38" xfId="0" applyNumberFormat="1" applyFont="1" applyFill="1" applyBorder="1" applyAlignment="1">
      <alignment horizontal="left" vertical="center"/>
    </xf>
    <xf numFmtId="0" fontId="25" fillId="34" borderId="39" xfId="0" applyNumberFormat="1" applyFont="1" applyFill="1" applyBorder="1" applyAlignment="1">
      <alignment horizontal="left" vertical="center"/>
    </xf>
    <xf numFmtId="0" fontId="25" fillId="34" borderId="52" xfId="0" applyNumberFormat="1" applyFont="1" applyFill="1" applyBorder="1" applyAlignment="1">
      <alignment horizontal="left" vertical="center"/>
    </xf>
    <xf numFmtId="0" fontId="25" fillId="34" borderId="53" xfId="0" applyNumberFormat="1" applyFont="1" applyFill="1" applyBorder="1" applyAlignment="1">
      <alignment horizontal="left" vertical="center"/>
    </xf>
    <xf numFmtId="0" fontId="25" fillId="34" borderId="54" xfId="0" applyNumberFormat="1" applyFont="1" applyFill="1" applyBorder="1" applyAlignment="1">
      <alignment horizontal="left" vertical="center"/>
    </xf>
    <xf numFmtId="0" fontId="25" fillId="34" borderId="31" xfId="0" applyNumberFormat="1" applyFont="1" applyFill="1" applyBorder="1" applyAlignment="1">
      <alignment horizontal="left" vertical="center"/>
    </xf>
    <xf numFmtId="0" fontId="25" fillId="34" borderId="0" xfId="0" applyNumberFormat="1" applyFont="1" applyFill="1" applyBorder="1" applyAlignment="1">
      <alignment horizontal="left" vertical="center"/>
    </xf>
    <xf numFmtId="0" fontId="25" fillId="34" borderId="33" xfId="0" applyNumberFormat="1" applyFont="1" applyFill="1" applyBorder="1" applyAlignment="1">
      <alignment horizontal="left" vertical="center"/>
    </xf>
  </cellXfs>
  <cellStyles count="56">
    <cellStyle name="20% - Accent1" xfId="1" builtinId="30" customBuiltin="1"/>
    <cellStyle name="20% - Accent1 2" xfId="44"/>
    <cellStyle name="20% - Accent2" xfId="2" builtinId="34" customBuiltin="1"/>
    <cellStyle name="20% - Accent2 2" xfId="46"/>
    <cellStyle name="20% - Accent3" xfId="3" builtinId="38" customBuiltin="1"/>
    <cellStyle name="20% - Accent3 2" xfId="48"/>
    <cellStyle name="20% - Accent4" xfId="4" builtinId="42" customBuiltin="1"/>
    <cellStyle name="20% - Accent4 2" xfId="50"/>
    <cellStyle name="20% - Accent5" xfId="5" builtinId="46" customBuiltin="1"/>
    <cellStyle name="20% - Accent5 2" xfId="52"/>
    <cellStyle name="20% - Accent6" xfId="6" builtinId="50" customBuiltin="1"/>
    <cellStyle name="20% - Accent6 2" xfId="54"/>
    <cellStyle name="40% - Accent1" xfId="7" builtinId="31" customBuiltin="1"/>
    <cellStyle name="40% - Accent1 2" xfId="45"/>
    <cellStyle name="40% - Accent2" xfId="8" builtinId="35" customBuiltin="1"/>
    <cellStyle name="40% - Accent2 2" xfId="47"/>
    <cellStyle name="40% - Accent3" xfId="9" builtinId="39" customBuiltin="1"/>
    <cellStyle name="40% - Accent3 2" xfId="49"/>
    <cellStyle name="40% - Accent4" xfId="10" builtinId="43" customBuiltin="1"/>
    <cellStyle name="40% - Accent4 2" xfId="51"/>
    <cellStyle name="40% - Accent5" xfId="11" builtinId="47" customBuiltin="1"/>
    <cellStyle name="40% - Accent5 2" xfId="53"/>
    <cellStyle name="40% - Accent6" xfId="12" builtinId="51" customBuiltin="1"/>
    <cellStyle name="40% - Accent6 2" xfId="55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te" xfId="37" builtinId="10" customBuiltin="1"/>
    <cellStyle name="Note 2" xfId="43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8"/>
  <sheetViews>
    <sheetView tabSelected="1" topLeftCell="A2" zoomScale="90" zoomScaleNormal="90" zoomScaleSheetLayoutView="80" workbookViewId="0">
      <selection activeCell="A3" sqref="A3:J3"/>
    </sheetView>
  </sheetViews>
  <sheetFormatPr defaultColWidth="16.83203125" defaultRowHeight="15.75" customHeight="1" x14ac:dyDescent="0.25"/>
  <cols>
    <col min="1" max="1" width="21.1640625" style="27" customWidth="1"/>
    <col min="2" max="2" width="70.5" style="2" customWidth="1"/>
    <col min="3" max="3" width="15.5" style="3" customWidth="1"/>
    <col min="4" max="4" width="21.83203125" style="4" customWidth="1"/>
    <col min="5" max="5" width="21.83203125" style="5" bestFit="1" customWidth="1"/>
    <col min="6" max="6" width="20.5" style="6" customWidth="1"/>
    <col min="7" max="7" width="12.6640625" style="6" customWidth="1"/>
    <col min="8" max="8" width="15.33203125" style="7" customWidth="1"/>
    <col min="9" max="9" width="20.5" style="7" customWidth="1"/>
    <col min="10" max="10" width="12.33203125" style="1" customWidth="1"/>
    <col min="11" max="11" width="22.1640625" style="1" customWidth="1"/>
    <col min="12" max="16384" width="16.83203125" style="1"/>
  </cols>
  <sheetData>
    <row r="1" spans="1:11" s="8" customFormat="1" ht="6.75" hidden="1" customHeight="1" x14ac:dyDescent="0.25">
      <c r="A1" s="28"/>
      <c r="B1" s="9"/>
      <c r="C1" s="9"/>
      <c r="D1" s="10"/>
      <c r="E1" s="11"/>
      <c r="F1" s="9"/>
      <c r="G1" s="9"/>
      <c r="H1" s="9"/>
      <c r="I1" s="9"/>
      <c r="J1" s="9"/>
    </row>
    <row r="2" spans="1:11" s="12" customFormat="1" ht="50.25" customHeight="1" x14ac:dyDescent="0.25">
      <c r="A2" s="406" t="s">
        <v>1024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</row>
    <row r="3" spans="1:11" ht="29.25" customHeight="1" x14ac:dyDescent="0.25">
      <c r="A3" s="407" t="s">
        <v>832</v>
      </c>
      <c r="B3" s="407"/>
      <c r="C3" s="407"/>
      <c r="D3" s="407"/>
      <c r="E3" s="407"/>
      <c r="F3" s="407"/>
      <c r="G3" s="407"/>
      <c r="H3" s="407"/>
      <c r="I3" s="407"/>
      <c r="J3" s="407"/>
    </row>
    <row r="4" spans="1:11" ht="66.75" customHeight="1" x14ac:dyDescent="0.25">
      <c r="A4" s="13" t="s">
        <v>827</v>
      </c>
      <c r="B4" s="13" t="s">
        <v>0</v>
      </c>
      <c r="C4" s="14" t="s">
        <v>1</v>
      </c>
      <c r="D4" s="14" t="s">
        <v>2</v>
      </c>
      <c r="E4" s="14" t="s">
        <v>3</v>
      </c>
      <c r="F4" s="15" t="s">
        <v>4</v>
      </c>
      <c r="G4" s="16" t="s">
        <v>5</v>
      </c>
      <c r="H4" s="16" t="s">
        <v>6</v>
      </c>
      <c r="I4" s="16" t="s">
        <v>7</v>
      </c>
      <c r="J4" s="16" t="s">
        <v>8</v>
      </c>
      <c r="K4" s="15" t="s">
        <v>9</v>
      </c>
    </row>
    <row r="5" spans="1:11" s="17" customFormat="1" ht="15.75" customHeight="1" x14ac:dyDescent="0.2">
      <c r="A5" s="18" t="s">
        <v>10</v>
      </c>
      <c r="B5" s="19">
        <v>2</v>
      </c>
      <c r="C5" s="18">
        <v>3</v>
      </c>
      <c r="D5" s="19">
        <v>4</v>
      </c>
      <c r="E5" s="18">
        <v>5</v>
      </c>
      <c r="F5" s="18">
        <v>6</v>
      </c>
      <c r="G5" s="19">
        <v>7</v>
      </c>
      <c r="H5" s="19">
        <v>8</v>
      </c>
      <c r="I5" s="19">
        <v>9</v>
      </c>
      <c r="J5" s="19">
        <v>10</v>
      </c>
      <c r="K5" s="18">
        <v>11</v>
      </c>
    </row>
    <row r="6" spans="1:11" s="20" customFormat="1" ht="24" customHeight="1" x14ac:dyDescent="0.2">
      <c r="A6" s="206" t="s">
        <v>742</v>
      </c>
      <c r="B6" s="207"/>
      <c r="C6" s="207"/>
      <c r="D6" s="208"/>
      <c r="E6" s="208"/>
      <c r="F6" s="207"/>
      <c r="G6" s="207"/>
      <c r="H6" s="207"/>
      <c r="I6" s="207"/>
      <c r="J6" s="408"/>
      <c r="K6" s="409"/>
    </row>
    <row r="7" spans="1:11" s="20" customFormat="1" ht="24" customHeight="1" x14ac:dyDescent="0.2">
      <c r="A7" s="347" t="s">
        <v>743</v>
      </c>
      <c r="B7" s="210"/>
      <c r="C7" s="348"/>
      <c r="D7" s="209"/>
      <c r="E7" s="209"/>
      <c r="F7" s="210"/>
      <c r="G7" s="210"/>
      <c r="H7" s="210"/>
      <c r="I7" s="210"/>
      <c r="J7" s="410"/>
      <c r="K7" s="411"/>
    </row>
    <row r="8" spans="1:11" s="20" customFormat="1" ht="47.25" x14ac:dyDescent="0.2">
      <c r="A8" s="41" t="s">
        <v>593</v>
      </c>
      <c r="B8" s="35" t="s">
        <v>591</v>
      </c>
      <c r="C8" s="322" t="s">
        <v>23</v>
      </c>
      <c r="D8" s="349">
        <v>12500</v>
      </c>
      <c r="E8" s="349">
        <v>15625</v>
      </c>
      <c r="F8" s="350" t="s">
        <v>17</v>
      </c>
      <c r="G8" s="351" t="s">
        <v>12</v>
      </c>
      <c r="H8" s="351" t="s">
        <v>13</v>
      </c>
      <c r="I8" s="351" t="s">
        <v>18</v>
      </c>
      <c r="J8" s="351" t="s">
        <v>29</v>
      </c>
      <c r="K8" s="352" t="s">
        <v>592</v>
      </c>
    </row>
    <row r="9" spans="1:11" s="20" customFormat="1" ht="47.25" x14ac:dyDescent="0.2">
      <c r="A9" s="104" t="s">
        <v>595</v>
      </c>
      <c r="B9" s="105" t="s">
        <v>594</v>
      </c>
      <c r="C9" s="321" t="s">
        <v>23</v>
      </c>
      <c r="D9" s="42">
        <v>32000</v>
      </c>
      <c r="E9" s="42">
        <v>40000</v>
      </c>
      <c r="F9" s="66" t="s">
        <v>11</v>
      </c>
      <c r="G9" s="68" t="s">
        <v>12</v>
      </c>
      <c r="H9" s="68" t="s">
        <v>13</v>
      </c>
      <c r="I9" s="68" t="s">
        <v>18</v>
      </c>
      <c r="J9" s="68" t="s">
        <v>29</v>
      </c>
      <c r="K9" s="112" t="s">
        <v>715</v>
      </c>
    </row>
    <row r="10" spans="1:11" s="20" customFormat="1" ht="47.25" x14ac:dyDescent="0.2">
      <c r="A10" s="41" t="s">
        <v>802</v>
      </c>
      <c r="B10" s="106" t="s">
        <v>803</v>
      </c>
      <c r="C10" s="322" t="s">
        <v>23</v>
      </c>
      <c r="D10" s="36">
        <v>42400</v>
      </c>
      <c r="E10" s="36">
        <v>53000</v>
      </c>
      <c r="F10" s="107" t="s">
        <v>11</v>
      </c>
      <c r="G10" s="37" t="s">
        <v>12</v>
      </c>
      <c r="H10" s="108" t="s">
        <v>13</v>
      </c>
      <c r="I10" s="109" t="s">
        <v>18</v>
      </c>
      <c r="J10" s="37" t="s">
        <v>25</v>
      </c>
      <c r="K10" s="37" t="s">
        <v>804</v>
      </c>
    </row>
    <row r="11" spans="1:11" s="20" customFormat="1" ht="47.25" x14ac:dyDescent="0.2">
      <c r="A11" s="254" t="s">
        <v>988</v>
      </c>
      <c r="B11" s="290" t="s">
        <v>989</v>
      </c>
      <c r="C11" s="323" t="s">
        <v>990</v>
      </c>
      <c r="D11" s="247">
        <v>26539</v>
      </c>
      <c r="E11" s="247">
        <v>33173.75</v>
      </c>
      <c r="F11" s="248" t="s">
        <v>17</v>
      </c>
      <c r="G11" s="248" t="s">
        <v>12</v>
      </c>
      <c r="H11" s="248" t="s">
        <v>13</v>
      </c>
      <c r="I11" s="248" t="s">
        <v>18</v>
      </c>
      <c r="J11" s="248" t="s">
        <v>27</v>
      </c>
      <c r="K11" s="248" t="s">
        <v>981</v>
      </c>
    </row>
    <row r="12" spans="1:11" s="20" customFormat="1" ht="47.25" x14ac:dyDescent="0.2">
      <c r="A12" s="353" t="s">
        <v>1014</v>
      </c>
      <c r="B12" s="290" t="s">
        <v>1015</v>
      </c>
      <c r="C12" s="323" t="s">
        <v>990</v>
      </c>
      <c r="D12" s="247">
        <v>2654</v>
      </c>
      <c r="E12" s="247">
        <v>3317.5</v>
      </c>
      <c r="F12" s="248" t="s">
        <v>17</v>
      </c>
      <c r="G12" s="248" t="s">
        <v>12</v>
      </c>
      <c r="H12" s="248" t="s">
        <v>13</v>
      </c>
      <c r="I12" s="248" t="s">
        <v>18</v>
      </c>
      <c r="J12" s="248" t="s">
        <v>26</v>
      </c>
      <c r="K12" s="248" t="s">
        <v>1016</v>
      </c>
    </row>
    <row r="13" spans="1:11" s="20" customFormat="1" ht="24" customHeight="1" x14ac:dyDescent="0.2">
      <c r="A13" s="211" t="s">
        <v>744</v>
      </c>
      <c r="B13" s="212"/>
      <c r="C13" s="212"/>
      <c r="D13" s="213">
        <f>SUM(D8:D12)</f>
        <v>116093</v>
      </c>
      <c r="E13" s="213">
        <f>SUM(E8:E12)</f>
        <v>145116.25</v>
      </c>
      <c r="F13" s="212"/>
      <c r="G13" s="212"/>
      <c r="H13" s="212"/>
      <c r="I13" s="212"/>
      <c r="J13" s="412"/>
      <c r="K13" s="413"/>
    </row>
    <row r="14" spans="1:11" s="20" customFormat="1" ht="24" customHeight="1" x14ac:dyDescent="0.2">
      <c r="A14" s="206" t="s">
        <v>745</v>
      </c>
      <c r="B14" s="214"/>
      <c r="C14" s="214"/>
      <c r="D14" s="102">
        <f>SUM(D13)</f>
        <v>116093</v>
      </c>
      <c r="E14" s="102">
        <f>SUM(E13)</f>
        <v>145116.25</v>
      </c>
      <c r="F14" s="214"/>
      <c r="G14" s="214"/>
      <c r="H14" s="214"/>
      <c r="I14" s="214"/>
      <c r="J14" s="214"/>
      <c r="K14" s="215"/>
    </row>
    <row r="15" spans="1:11" s="20" customFormat="1" ht="17.25" customHeight="1" x14ac:dyDescent="0.2">
      <c r="A15" s="216"/>
      <c r="B15" s="217"/>
      <c r="C15" s="217"/>
      <c r="D15" s="218"/>
      <c r="E15" s="218"/>
      <c r="F15" s="217"/>
      <c r="G15" s="217"/>
      <c r="H15" s="217"/>
      <c r="I15" s="217"/>
      <c r="J15" s="219"/>
      <c r="K15" s="220"/>
    </row>
    <row r="16" spans="1:11" s="21" customFormat="1" ht="24" customHeight="1" x14ac:dyDescent="0.2">
      <c r="A16" s="206" t="s">
        <v>746</v>
      </c>
      <c r="B16" s="163"/>
      <c r="C16" s="155"/>
      <c r="D16" s="156"/>
      <c r="E16" s="156"/>
      <c r="F16" s="155"/>
      <c r="G16" s="155"/>
      <c r="H16" s="155"/>
      <c r="I16" s="155"/>
      <c r="J16" s="404"/>
      <c r="K16" s="405"/>
    </row>
    <row r="17" spans="1:11" s="21" customFormat="1" ht="24" customHeight="1" x14ac:dyDescent="0.2">
      <c r="A17" s="221" t="s">
        <v>747</v>
      </c>
      <c r="B17" s="222"/>
      <c r="C17" s="223"/>
      <c r="D17" s="224"/>
      <c r="E17" s="224"/>
      <c r="F17" s="223"/>
      <c r="G17" s="223"/>
      <c r="H17" s="223"/>
      <c r="I17" s="223"/>
      <c r="J17" s="414"/>
      <c r="K17" s="415"/>
    </row>
    <row r="18" spans="1:11" s="22" customFormat="1" ht="31.5" customHeight="1" x14ac:dyDescent="0.2">
      <c r="A18" s="29" t="s">
        <v>155</v>
      </c>
      <c r="B18" s="61" t="s">
        <v>156</v>
      </c>
      <c r="C18" s="31" t="s">
        <v>23</v>
      </c>
      <c r="D18" s="31">
        <v>13100</v>
      </c>
      <c r="E18" s="31">
        <v>16375</v>
      </c>
      <c r="F18" s="32" t="s">
        <v>17</v>
      </c>
      <c r="G18" s="33" t="s">
        <v>12</v>
      </c>
      <c r="H18" s="33" t="s">
        <v>13</v>
      </c>
      <c r="I18" s="33" t="s">
        <v>18</v>
      </c>
      <c r="J18" s="33" t="s">
        <v>24</v>
      </c>
      <c r="K18" s="32" t="s">
        <v>157</v>
      </c>
    </row>
    <row r="19" spans="1:11" s="22" customFormat="1" ht="50.25" customHeight="1" x14ac:dyDescent="0.2">
      <c r="A19" s="29" t="s">
        <v>158</v>
      </c>
      <c r="B19" s="61" t="s">
        <v>159</v>
      </c>
      <c r="C19" s="31" t="s">
        <v>21</v>
      </c>
      <c r="D19" s="31">
        <v>8000</v>
      </c>
      <c r="E19" s="31">
        <v>10000</v>
      </c>
      <c r="F19" s="32" t="s">
        <v>17</v>
      </c>
      <c r="G19" s="33" t="s">
        <v>12</v>
      </c>
      <c r="H19" s="33" t="s">
        <v>13</v>
      </c>
      <c r="I19" s="33" t="s">
        <v>18</v>
      </c>
      <c r="J19" s="33" t="s">
        <v>25</v>
      </c>
      <c r="K19" s="32" t="s">
        <v>160</v>
      </c>
    </row>
    <row r="20" spans="1:11" s="22" customFormat="1" ht="31.5" x14ac:dyDescent="0.2">
      <c r="A20" s="29" t="s">
        <v>161</v>
      </c>
      <c r="B20" s="61" t="s">
        <v>162</v>
      </c>
      <c r="C20" s="31" t="s">
        <v>28</v>
      </c>
      <c r="D20" s="31">
        <v>5000</v>
      </c>
      <c r="E20" s="31">
        <v>6250</v>
      </c>
      <c r="F20" s="32" t="s">
        <v>17</v>
      </c>
      <c r="G20" s="33" t="s">
        <v>12</v>
      </c>
      <c r="H20" s="33" t="s">
        <v>13</v>
      </c>
      <c r="I20" s="33" t="s">
        <v>18</v>
      </c>
      <c r="J20" s="33" t="s">
        <v>25</v>
      </c>
      <c r="K20" s="32" t="s">
        <v>163</v>
      </c>
    </row>
    <row r="21" spans="1:11" s="22" customFormat="1" ht="31.5" x14ac:dyDescent="0.2">
      <c r="A21" s="29" t="s">
        <v>164</v>
      </c>
      <c r="B21" s="61" t="s">
        <v>165</v>
      </c>
      <c r="C21" s="31" t="s">
        <v>20</v>
      </c>
      <c r="D21" s="31">
        <v>695980</v>
      </c>
      <c r="E21" s="31">
        <v>869975</v>
      </c>
      <c r="F21" s="32" t="s">
        <v>11</v>
      </c>
      <c r="G21" s="33" t="s">
        <v>12</v>
      </c>
      <c r="H21" s="33" t="s">
        <v>13</v>
      </c>
      <c r="I21" s="33" t="s">
        <v>18</v>
      </c>
      <c r="J21" s="33" t="s">
        <v>47</v>
      </c>
      <c r="K21" s="32" t="s">
        <v>163</v>
      </c>
    </row>
    <row r="22" spans="1:11" s="22" customFormat="1" ht="31.5" x14ac:dyDescent="0.2">
      <c r="A22" s="29" t="s">
        <v>166</v>
      </c>
      <c r="B22" s="61" t="s">
        <v>145</v>
      </c>
      <c r="C22" s="31" t="s">
        <v>23</v>
      </c>
      <c r="D22" s="31">
        <v>12000</v>
      </c>
      <c r="E22" s="31">
        <v>15000</v>
      </c>
      <c r="F22" s="32" t="s">
        <v>17</v>
      </c>
      <c r="G22" s="33" t="s">
        <v>12</v>
      </c>
      <c r="H22" s="33" t="s">
        <v>13</v>
      </c>
      <c r="I22" s="33" t="s">
        <v>18</v>
      </c>
      <c r="J22" s="33" t="s">
        <v>31</v>
      </c>
      <c r="K22" s="32" t="s">
        <v>167</v>
      </c>
    </row>
    <row r="23" spans="1:11" s="22" customFormat="1" ht="31.5" x14ac:dyDescent="0.2">
      <c r="A23" s="29" t="s">
        <v>168</v>
      </c>
      <c r="B23" s="61" t="s">
        <v>146</v>
      </c>
      <c r="C23" s="31" t="s">
        <v>28</v>
      </c>
      <c r="D23" s="31">
        <v>5500</v>
      </c>
      <c r="E23" s="31">
        <v>6875</v>
      </c>
      <c r="F23" s="32" t="s">
        <v>17</v>
      </c>
      <c r="G23" s="33" t="s">
        <v>12</v>
      </c>
      <c r="H23" s="33" t="s">
        <v>13</v>
      </c>
      <c r="I23" s="33" t="s">
        <v>18</v>
      </c>
      <c r="J23" s="33" t="s">
        <v>31</v>
      </c>
      <c r="K23" s="32" t="s">
        <v>167</v>
      </c>
    </row>
    <row r="24" spans="1:11" s="22" customFormat="1" ht="31.5" x14ac:dyDescent="0.2">
      <c r="A24" s="29" t="s">
        <v>169</v>
      </c>
      <c r="B24" s="61" t="s">
        <v>170</v>
      </c>
      <c r="C24" s="31" t="s">
        <v>20</v>
      </c>
      <c r="D24" s="31">
        <v>518380</v>
      </c>
      <c r="E24" s="31">
        <v>647975</v>
      </c>
      <c r="F24" s="32" t="s">
        <v>11</v>
      </c>
      <c r="G24" s="33" t="s">
        <v>12</v>
      </c>
      <c r="H24" s="33" t="s">
        <v>13</v>
      </c>
      <c r="I24" s="33" t="s">
        <v>18</v>
      </c>
      <c r="J24" s="33" t="s">
        <v>25</v>
      </c>
      <c r="K24" s="32" t="s">
        <v>176</v>
      </c>
    </row>
    <row r="25" spans="1:11" s="22" customFormat="1" ht="31.5" x14ac:dyDescent="0.2">
      <c r="A25" s="29" t="s">
        <v>171</v>
      </c>
      <c r="B25" s="61" t="s">
        <v>172</v>
      </c>
      <c r="C25" s="31" t="s">
        <v>21</v>
      </c>
      <c r="D25" s="31">
        <v>7000</v>
      </c>
      <c r="E25" s="31">
        <v>8750</v>
      </c>
      <c r="F25" s="32" t="s">
        <v>17</v>
      </c>
      <c r="G25" s="33" t="s">
        <v>12</v>
      </c>
      <c r="H25" s="33" t="s">
        <v>13</v>
      </c>
      <c r="I25" s="33" t="s">
        <v>18</v>
      </c>
      <c r="J25" s="33" t="s">
        <v>26</v>
      </c>
      <c r="K25" s="32" t="s">
        <v>176</v>
      </c>
    </row>
    <row r="26" spans="1:11" s="22" customFormat="1" ht="31.5" x14ac:dyDescent="0.2">
      <c r="A26" s="29" t="s">
        <v>173</v>
      </c>
      <c r="B26" s="61" t="s">
        <v>174</v>
      </c>
      <c r="C26" s="31" t="s">
        <v>28</v>
      </c>
      <c r="D26" s="31">
        <v>5500</v>
      </c>
      <c r="E26" s="31">
        <v>6875</v>
      </c>
      <c r="F26" s="32" t="s">
        <v>17</v>
      </c>
      <c r="G26" s="33" t="s">
        <v>12</v>
      </c>
      <c r="H26" s="33" t="s">
        <v>13</v>
      </c>
      <c r="I26" s="33" t="s">
        <v>18</v>
      </c>
      <c r="J26" s="33" t="s">
        <v>26</v>
      </c>
      <c r="K26" s="32" t="s">
        <v>176</v>
      </c>
    </row>
    <row r="27" spans="1:11" s="22" customFormat="1" ht="31.5" x14ac:dyDescent="0.2">
      <c r="A27" s="29" t="s">
        <v>175</v>
      </c>
      <c r="B27" s="61" t="s">
        <v>178</v>
      </c>
      <c r="C27" s="31" t="s">
        <v>20</v>
      </c>
      <c r="D27" s="31">
        <v>845500</v>
      </c>
      <c r="E27" s="31">
        <v>1056875</v>
      </c>
      <c r="F27" s="32" t="s">
        <v>11</v>
      </c>
      <c r="G27" s="33" t="s">
        <v>12</v>
      </c>
      <c r="H27" s="33" t="s">
        <v>13</v>
      </c>
      <c r="I27" s="33" t="s">
        <v>18</v>
      </c>
      <c r="J27" s="33" t="s">
        <v>15</v>
      </c>
      <c r="K27" s="32" t="s">
        <v>177</v>
      </c>
    </row>
    <row r="28" spans="1:11" s="22" customFormat="1" ht="31.5" x14ac:dyDescent="0.2">
      <c r="A28" s="29" t="s">
        <v>179</v>
      </c>
      <c r="B28" s="61" t="s">
        <v>466</v>
      </c>
      <c r="C28" s="31" t="s">
        <v>21</v>
      </c>
      <c r="D28" s="31">
        <v>16884</v>
      </c>
      <c r="E28" s="31">
        <v>21105</v>
      </c>
      <c r="F28" s="32" t="s">
        <v>17</v>
      </c>
      <c r="G28" s="33" t="s">
        <v>12</v>
      </c>
      <c r="H28" s="33" t="s">
        <v>13</v>
      </c>
      <c r="I28" s="33" t="s">
        <v>18</v>
      </c>
      <c r="J28" s="33" t="s">
        <v>22</v>
      </c>
      <c r="K28" s="32" t="s">
        <v>177</v>
      </c>
    </row>
    <row r="29" spans="1:11" s="22" customFormat="1" ht="31.5" x14ac:dyDescent="0.2">
      <c r="A29" s="29" t="s">
        <v>180</v>
      </c>
      <c r="B29" s="30" t="s">
        <v>464</v>
      </c>
      <c r="C29" s="31" t="s">
        <v>28</v>
      </c>
      <c r="D29" s="54">
        <v>13440</v>
      </c>
      <c r="E29" s="54">
        <v>16800</v>
      </c>
      <c r="F29" s="32" t="s">
        <v>17</v>
      </c>
      <c r="G29" s="33" t="s">
        <v>12</v>
      </c>
      <c r="H29" s="33" t="s">
        <v>13</v>
      </c>
      <c r="I29" s="33" t="s">
        <v>18</v>
      </c>
      <c r="J29" s="33" t="s">
        <v>22</v>
      </c>
      <c r="K29" s="32" t="s">
        <v>177</v>
      </c>
    </row>
    <row r="30" spans="1:11" s="22" customFormat="1" ht="31.5" customHeight="1" x14ac:dyDescent="0.2">
      <c r="A30" s="34" t="s">
        <v>597</v>
      </c>
      <c r="B30" s="30"/>
      <c r="C30" s="31"/>
      <c r="D30" s="31">
        <v>13280</v>
      </c>
      <c r="E30" s="31">
        <v>16600</v>
      </c>
      <c r="F30" s="32"/>
      <c r="G30" s="33"/>
      <c r="H30" s="33"/>
      <c r="I30" s="33"/>
      <c r="J30" s="33"/>
      <c r="K30" s="32"/>
    </row>
    <row r="31" spans="1:11" s="22" customFormat="1" ht="31.5" x14ac:dyDescent="0.2">
      <c r="A31" s="29" t="s">
        <v>181</v>
      </c>
      <c r="B31" s="61" t="s">
        <v>465</v>
      </c>
      <c r="C31" s="31" t="s">
        <v>21</v>
      </c>
      <c r="D31" s="31">
        <v>8500</v>
      </c>
      <c r="E31" s="31">
        <v>10625</v>
      </c>
      <c r="F31" s="32" t="s">
        <v>17</v>
      </c>
      <c r="G31" s="33" t="s">
        <v>12</v>
      </c>
      <c r="H31" s="33" t="s">
        <v>13</v>
      </c>
      <c r="I31" s="33" t="s">
        <v>18</v>
      </c>
      <c r="J31" s="33" t="s">
        <v>22</v>
      </c>
      <c r="K31" s="32" t="s">
        <v>177</v>
      </c>
    </row>
    <row r="32" spans="1:11" s="22" customFormat="1" ht="31.5" x14ac:dyDescent="0.2">
      <c r="A32" s="29" t="s">
        <v>182</v>
      </c>
      <c r="B32" s="61" t="s">
        <v>183</v>
      </c>
      <c r="C32" s="31" t="s">
        <v>20</v>
      </c>
      <c r="D32" s="31">
        <v>94760</v>
      </c>
      <c r="E32" s="31">
        <v>118450</v>
      </c>
      <c r="F32" s="32" t="s">
        <v>11</v>
      </c>
      <c r="G32" s="33" t="s">
        <v>12</v>
      </c>
      <c r="H32" s="33" t="s">
        <v>13</v>
      </c>
      <c r="I32" s="33" t="s">
        <v>18</v>
      </c>
      <c r="J32" s="33" t="s">
        <v>29</v>
      </c>
      <c r="K32" s="32" t="s">
        <v>190</v>
      </c>
    </row>
    <row r="33" spans="1:11" s="22" customFormat="1" ht="31.5" x14ac:dyDescent="0.2">
      <c r="A33" s="29" t="s">
        <v>184</v>
      </c>
      <c r="B33" s="61" t="s">
        <v>185</v>
      </c>
      <c r="C33" s="31" t="s">
        <v>21</v>
      </c>
      <c r="D33" s="31">
        <v>6000</v>
      </c>
      <c r="E33" s="31">
        <v>7500</v>
      </c>
      <c r="F33" s="32" t="s">
        <v>17</v>
      </c>
      <c r="G33" s="33" t="s">
        <v>12</v>
      </c>
      <c r="H33" s="33" t="s">
        <v>13</v>
      </c>
      <c r="I33" s="33" t="s">
        <v>18</v>
      </c>
      <c r="J33" s="33" t="s">
        <v>31</v>
      </c>
      <c r="K33" s="32" t="s">
        <v>190</v>
      </c>
    </row>
    <row r="34" spans="1:11" s="22" customFormat="1" ht="31.5" x14ac:dyDescent="0.2">
      <c r="A34" s="29" t="s">
        <v>186</v>
      </c>
      <c r="B34" s="30" t="s">
        <v>187</v>
      </c>
      <c r="C34" s="31" t="s">
        <v>28</v>
      </c>
      <c r="D34" s="31">
        <v>5000</v>
      </c>
      <c r="E34" s="31">
        <v>6250</v>
      </c>
      <c r="F34" s="32" t="s">
        <v>17</v>
      </c>
      <c r="G34" s="33" t="s">
        <v>12</v>
      </c>
      <c r="H34" s="33" t="s">
        <v>13</v>
      </c>
      <c r="I34" s="33" t="s">
        <v>18</v>
      </c>
      <c r="J34" s="33" t="s">
        <v>31</v>
      </c>
      <c r="K34" s="32" t="s">
        <v>190</v>
      </c>
    </row>
    <row r="35" spans="1:11" s="22" customFormat="1" ht="31.5" x14ac:dyDescent="0.2">
      <c r="A35" s="29" t="s">
        <v>188</v>
      </c>
      <c r="B35" s="30" t="s">
        <v>189</v>
      </c>
      <c r="C35" s="31" t="s">
        <v>23</v>
      </c>
      <c r="D35" s="31">
        <v>6800</v>
      </c>
      <c r="E35" s="31">
        <v>8500</v>
      </c>
      <c r="F35" s="32" t="s">
        <v>17</v>
      </c>
      <c r="G35" s="33" t="s">
        <v>12</v>
      </c>
      <c r="H35" s="33" t="s">
        <v>13</v>
      </c>
      <c r="I35" s="33" t="s">
        <v>18</v>
      </c>
      <c r="J35" s="33" t="s">
        <v>15</v>
      </c>
      <c r="K35" s="32" t="s">
        <v>191</v>
      </c>
    </row>
    <row r="36" spans="1:11" s="22" customFormat="1" ht="31.5" x14ac:dyDescent="0.2">
      <c r="A36" s="29" t="s">
        <v>192</v>
      </c>
      <c r="B36" s="30" t="s">
        <v>193</v>
      </c>
      <c r="C36" s="31" t="s">
        <v>20</v>
      </c>
      <c r="D36" s="31">
        <v>274600</v>
      </c>
      <c r="E36" s="31">
        <v>343250</v>
      </c>
      <c r="F36" s="32" t="s">
        <v>11</v>
      </c>
      <c r="G36" s="33" t="s">
        <v>12</v>
      </c>
      <c r="H36" s="33" t="s">
        <v>13</v>
      </c>
      <c r="I36" s="33" t="s">
        <v>18</v>
      </c>
      <c r="J36" s="33" t="s">
        <v>47</v>
      </c>
      <c r="K36" s="32" t="s">
        <v>205</v>
      </c>
    </row>
    <row r="37" spans="1:11" s="22" customFormat="1" ht="31.5" customHeight="1" x14ac:dyDescent="0.2">
      <c r="A37" s="29" t="s">
        <v>194</v>
      </c>
      <c r="B37" s="30" t="s">
        <v>195</v>
      </c>
      <c r="C37" s="31" t="s">
        <v>21</v>
      </c>
      <c r="D37" s="31">
        <v>6000</v>
      </c>
      <c r="E37" s="31">
        <v>7500</v>
      </c>
      <c r="F37" s="32" t="s">
        <v>17</v>
      </c>
      <c r="G37" s="33" t="s">
        <v>12</v>
      </c>
      <c r="H37" s="33" t="s">
        <v>13</v>
      </c>
      <c r="I37" s="33" t="s">
        <v>18</v>
      </c>
      <c r="J37" s="33" t="s">
        <v>31</v>
      </c>
      <c r="K37" s="32" t="s">
        <v>205</v>
      </c>
    </row>
    <row r="38" spans="1:11" s="22" customFormat="1" ht="31.5" x14ac:dyDescent="0.2">
      <c r="A38" s="29" t="s">
        <v>196</v>
      </c>
      <c r="B38" s="30" t="s">
        <v>197</v>
      </c>
      <c r="C38" s="31" t="s">
        <v>28</v>
      </c>
      <c r="D38" s="31">
        <v>5000</v>
      </c>
      <c r="E38" s="31">
        <v>6250</v>
      </c>
      <c r="F38" s="32" t="s">
        <v>17</v>
      </c>
      <c r="G38" s="33" t="s">
        <v>12</v>
      </c>
      <c r="H38" s="33" t="s">
        <v>13</v>
      </c>
      <c r="I38" s="33" t="s">
        <v>18</v>
      </c>
      <c r="J38" s="33" t="s">
        <v>31</v>
      </c>
      <c r="K38" s="32" t="s">
        <v>205</v>
      </c>
    </row>
    <row r="39" spans="1:11" s="22" customFormat="1" ht="31.5" customHeight="1" x14ac:dyDescent="0.2">
      <c r="A39" s="29" t="s">
        <v>198</v>
      </c>
      <c r="B39" s="61" t="s">
        <v>199</v>
      </c>
      <c r="C39" s="31" t="s">
        <v>23</v>
      </c>
      <c r="D39" s="31">
        <v>26280</v>
      </c>
      <c r="E39" s="31">
        <v>32850</v>
      </c>
      <c r="F39" s="32" t="s">
        <v>17</v>
      </c>
      <c r="G39" s="33" t="s">
        <v>12</v>
      </c>
      <c r="H39" s="33" t="s">
        <v>13</v>
      </c>
      <c r="I39" s="33" t="s">
        <v>18</v>
      </c>
      <c r="J39" s="33" t="s">
        <v>24</v>
      </c>
      <c r="K39" s="32" t="s">
        <v>206</v>
      </c>
    </row>
    <row r="40" spans="1:11" s="22" customFormat="1" ht="31.5" x14ac:dyDescent="0.2">
      <c r="A40" s="29" t="s">
        <v>200</v>
      </c>
      <c r="B40" s="30" t="s">
        <v>201</v>
      </c>
      <c r="C40" s="31" t="s">
        <v>20</v>
      </c>
      <c r="D40" s="31">
        <v>395440</v>
      </c>
      <c r="E40" s="31">
        <v>494300</v>
      </c>
      <c r="F40" s="32" t="s">
        <v>11</v>
      </c>
      <c r="G40" s="33" t="s">
        <v>12</v>
      </c>
      <c r="H40" s="33" t="s">
        <v>13</v>
      </c>
      <c r="I40" s="33" t="s">
        <v>18</v>
      </c>
      <c r="J40" s="33" t="s">
        <v>31</v>
      </c>
      <c r="K40" s="32" t="s">
        <v>207</v>
      </c>
    </row>
    <row r="41" spans="1:11" s="22" customFormat="1" ht="31.5" x14ac:dyDescent="0.2">
      <c r="A41" s="71" t="s">
        <v>202</v>
      </c>
      <c r="B41" s="86" t="s">
        <v>203</v>
      </c>
      <c r="C41" s="31" t="s">
        <v>21</v>
      </c>
      <c r="D41" s="31">
        <v>8000</v>
      </c>
      <c r="E41" s="31">
        <v>10000</v>
      </c>
      <c r="F41" s="32" t="s">
        <v>17</v>
      </c>
      <c r="G41" s="33" t="s">
        <v>12</v>
      </c>
      <c r="H41" s="33" t="s">
        <v>13</v>
      </c>
      <c r="I41" s="33" t="s">
        <v>18</v>
      </c>
      <c r="J41" s="33" t="s">
        <v>47</v>
      </c>
      <c r="K41" s="32" t="s">
        <v>207</v>
      </c>
    </row>
    <row r="42" spans="1:11" s="22" customFormat="1" ht="31.5" x14ac:dyDescent="0.2">
      <c r="A42" s="71" t="s">
        <v>204</v>
      </c>
      <c r="B42" s="51" t="s">
        <v>467</v>
      </c>
      <c r="C42" s="31" t="s">
        <v>28</v>
      </c>
      <c r="D42" s="31">
        <v>5600</v>
      </c>
      <c r="E42" s="31">
        <v>7000</v>
      </c>
      <c r="F42" s="32" t="s">
        <v>17</v>
      </c>
      <c r="G42" s="33" t="s">
        <v>12</v>
      </c>
      <c r="H42" s="33" t="s">
        <v>13</v>
      </c>
      <c r="I42" s="33" t="s">
        <v>18</v>
      </c>
      <c r="J42" s="33" t="s">
        <v>47</v>
      </c>
      <c r="K42" s="32" t="s">
        <v>207</v>
      </c>
    </row>
    <row r="43" spans="1:11" s="22" customFormat="1" ht="31.5" x14ac:dyDescent="0.2">
      <c r="A43" s="29" t="s">
        <v>208</v>
      </c>
      <c r="B43" s="30" t="s">
        <v>209</v>
      </c>
      <c r="C43" s="31" t="s">
        <v>30</v>
      </c>
      <c r="D43" s="31">
        <v>15920</v>
      </c>
      <c r="E43" s="31">
        <v>19900</v>
      </c>
      <c r="F43" s="32" t="s">
        <v>17</v>
      </c>
      <c r="G43" s="33" t="s">
        <v>12</v>
      </c>
      <c r="H43" s="33" t="s">
        <v>13</v>
      </c>
      <c r="I43" s="33" t="s">
        <v>18</v>
      </c>
      <c r="J43" s="33" t="s">
        <v>31</v>
      </c>
      <c r="K43" s="32" t="s">
        <v>213</v>
      </c>
    </row>
    <row r="44" spans="1:11" s="22" customFormat="1" ht="31.5" x14ac:dyDescent="0.2">
      <c r="A44" s="29" t="s">
        <v>210</v>
      </c>
      <c r="B44" s="30" t="s">
        <v>211</v>
      </c>
      <c r="C44" s="31" t="s">
        <v>212</v>
      </c>
      <c r="D44" s="54">
        <v>1025520</v>
      </c>
      <c r="E44" s="54">
        <v>1281900</v>
      </c>
      <c r="F44" s="32" t="s">
        <v>68</v>
      </c>
      <c r="G44" s="33" t="s">
        <v>12</v>
      </c>
      <c r="H44" s="33" t="s">
        <v>13</v>
      </c>
      <c r="I44" s="33" t="s">
        <v>18</v>
      </c>
      <c r="J44" s="33" t="s">
        <v>15</v>
      </c>
      <c r="K44" s="59" t="s">
        <v>214</v>
      </c>
    </row>
    <row r="45" spans="1:11" s="22" customFormat="1" ht="31.5" x14ac:dyDescent="0.2">
      <c r="A45" s="29" t="s">
        <v>469</v>
      </c>
      <c r="B45" s="30"/>
      <c r="C45" s="31"/>
      <c r="D45" s="54">
        <v>1556191.27</v>
      </c>
      <c r="E45" s="54">
        <v>1945239.09</v>
      </c>
      <c r="F45" s="32"/>
      <c r="G45" s="33"/>
      <c r="H45" s="33"/>
      <c r="I45" s="33"/>
      <c r="J45" s="33"/>
      <c r="K45" s="32" t="s">
        <v>470</v>
      </c>
    </row>
    <row r="46" spans="1:11" s="22" customFormat="1" ht="33" customHeight="1" x14ac:dyDescent="0.2">
      <c r="A46" s="254" t="s">
        <v>857</v>
      </c>
      <c r="B46" s="30"/>
      <c r="C46" s="31"/>
      <c r="D46" s="257">
        <v>1723100</v>
      </c>
      <c r="E46" s="257">
        <v>2153875</v>
      </c>
      <c r="F46" s="32"/>
      <c r="G46" s="33"/>
      <c r="H46" s="33"/>
      <c r="I46" s="33"/>
      <c r="J46" s="33"/>
      <c r="K46" s="32"/>
    </row>
    <row r="47" spans="1:11" s="22" customFormat="1" ht="47.25" x14ac:dyDescent="0.2">
      <c r="A47" s="29" t="s">
        <v>215</v>
      </c>
      <c r="B47" s="30" t="s">
        <v>216</v>
      </c>
      <c r="C47" s="31" t="s">
        <v>23</v>
      </c>
      <c r="D47" s="31">
        <v>13100</v>
      </c>
      <c r="E47" s="31">
        <v>16375</v>
      </c>
      <c r="F47" s="32" t="s">
        <v>17</v>
      </c>
      <c r="G47" s="33" t="s">
        <v>12</v>
      </c>
      <c r="H47" s="33" t="s">
        <v>13</v>
      </c>
      <c r="I47" s="33" t="s">
        <v>18</v>
      </c>
      <c r="J47" s="33" t="s">
        <v>24</v>
      </c>
      <c r="K47" s="32" t="s">
        <v>221</v>
      </c>
    </row>
    <row r="48" spans="1:11" s="22" customFormat="1" ht="31.5" x14ac:dyDescent="0.2">
      <c r="A48" s="29" t="s">
        <v>217</v>
      </c>
      <c r="B48" s="30" t="s">
        <v>218</v>
      </c>
      <c r="C48" s="31" t="s">
        <v>30</v>
      </c>
      <c r="D48" s="31">
        <v>150000</v>
      </c>
      <c r="E48" s="31">
        <v>187500</v>
      </c>
      <c r="F48" s="32" t="s">
        <v>11</v>
      </c>
      <c r="G48" s="33" t="s">
        <v>12</v>
      </c>
      <c r="H48" s="33" t="s">
        <v>13</v>
      </c>
      <c r="I48" s="33" t="s">
        <v>18</v>
      </c>
      <c r="J48" s="33" t="s">
        <v>31</v>
      </c>
      <c r="K48" s="32" t="s">
        <v>213</v>
      </c>
    </row>
    <row r="49" spans="1:11" s="22" customFormat="1" ht="47.25" x14ac:dyDescent="0.2">
      <c r="A49" s="29" t="s">
        <v>219</v>
      </c>
      <c r="B49" s="86" t="s">
        <v>220</v>
      </c>
      <c r="C49" s="87" t="s">
        <v>23</v>
      </c>
      <c r="D49" s="87">
        <v>8000</v>
      </c>
      <c r="E49" s="87">
        <v>10000</v>
      </c>
      <c r="F49" s="52" t="s">
        <v>17</v>
      </c>
      <c r="G49" s="53" t="s">
        <v>12</v>
      </c>
      <c r="H49" s="53" t="s">
        <v>13</v>
      </c>
      <c r="I49" s="53" t="s">
        <v>18</v>
      </c>
      <c r="J49" s="53" t="s">
        <v>22</v>
      </c>
      <c r="K49" s="52" t="s">
        <v>222</v>
      </c>
    </row>
    <row r="50" spans="1:11" s="22" customFormat="1" ht="31.5" x14ac:dyDescent="0.2">
      <c r="A50" s="29" t="s">
        <v>223</v>
      </c>
      <c r="B50" s="30" t="s">
        <v>224</v>
      </c>
      <c r="C50" s="31" t="s">
        <v>23</v>
      </c>
      <c r="D50" s="31">
        <v>25746.400000000001</v>
      </c>
      <c r="E50" s="31">
        <v>32183</v>
      </c>
      <c r="F50" s="32" t="s">
        <v>17</v>
      </c>
      <c r="G50" s="33" t="s">
        <v>12</v>
      </c>
      <c r="H50" s="33" t="s">
        <v>13</v>
      </c>
      <c r="I50" s="33" t="s">
        <v>18</v>
      </c>
      <c r="J50" s="33" t="s">
        <v>31</v>
      </c>
      <c r="K50" s="32" t="s">
        <v>231</v>
      </c>
    </row>
    <row r="51" spans="1:11" s="22" customFormat="1" ht="31.5" x14ac:dyDescent="0.2">
      <c r="A51" s="29" t="s">
        <v>225</v>
      </c>
      <c r="B51" s="30" t="s">
        <v>226</v>
      </c>
      <c r="C51" s="31" t="s">
        <v>28</v>
      </c>
      <c r="D51" s="31">
        <v>2700</v>
      </c>
      <c r="E51" s="31">
        <v>3375</v>
      </c>
      <c r="F51" s="32" t="s">
        <v>17</v>
      </c>
      <c r="G51" s="33" t="s">
        <v>12</v>
      </c>
      <c r="H51" s="33" t="s">
        <v>13</v>
      </c>
      <c r="I51" s="33" t="s">
        <v>18</v>
      </c>
      <c r="J51" s="33" t="s">
        <v>31</v>
      </c>
      <c r="K51" s="32" t="s">
        <v>232</v>
      </c>
    </row>
    <row r="52" spans="1:11" s="22" customFormat="1" ht="47.25" x14ac:dyDescent="0.2">
      <c r="A52" s="29" t="s">
        <v>227</v>
      </c>
      <c r="B52" s="138" t="s">
        <v>228</v>
      </c>
      <c r="C52" s="31" t="s">
        <v>28</v>
      </c>
      <c r="D52" s="31">
        <v>6700</v>
      </c>
      <c r="E52" s="31">
        <v>8375</v>
      </c>
      <c r="F52" s="32" t="s">
        <v>17</v>
      </c>
      <c r="G52" s="33" t="s">
        <v>12</v>
      </c>
      <c r="H52" s="33" t="s">
        <v>13</v>
      </c>
      <c r="I52" s="33" t="s">
        <v>18</v>
      </c>
      <c r="J52" s="58" t="s">
        <v>22</v>
      </c>
      <c r="K52" s="59" t="s">
        <v>233</v>
      </c>
    </row>
    <row r="53" spans="1:11" s="22" customFormat="1" ht="47.25" x14ac:dyDescent="0.2">
      <c r="A53" s="34" t="s">
        <v>597</v>
      </c>
      <c r="B53" s="30" t="s">
        <v>596</v>
      </c>
      <c r="C53" s="31"/>
      <c r="D53" s="31"/>
      <c r="E53" s="31"/>
      <c r="F53" s="32"/>
      <c r="G53" s="33"/>
      <c r="H53" s="33"/>
      <c r="I53" s="33"/>
      <c r="J53" s="53" t="s">
        <v>31</v>
      </c>
      <c r="K53" s="32" t="s">
        <v>712</v>
      </c>
    </row>
    <row r="54" spans="1:11" s="22" customFormat="1" ht="31.5" x14ac:dyDescent="0.2">
      <c r="A54" s="29" t="s">
        <v>229</v>
      </c>
      <c r="B54" s="138" t="s">
        <v>230</v>
      </c>
      <c r="C54" s="31" t="s">
        <v>20</v>
      </c>
      <c r="D54" s="31">
        <v>169200</v>
      </c>
      <c r="E54" s="31">
        <v>211500</v>
      </c>
      <c r="F54" s="32" t="s">
        <v>11</v>
      </c>
      <c r="G54" s="33" t="s">
        <v>12</v>
      </c>
      <c r="H54" s="33" t="s">
        <v>13</v>
      </c>
      <c r="I54" s="33" t="s">
        <v>18</v>
      </c>
      <c r="J54" s="58" t="s">
        <v>22</v>
      </c>
      <c r="K54" s="59" t="s">
        <v>234</v>
      </c>
    </row>
    <row r="55" spans="1:11" s="22" customFormat="1" ht="48" customHeight="1" x14ac:dyDescent="0.2">
      <c r="A55" s="34" t="s">
        <v>597</v>
      </c>
      <c r="B55" s="30" t="s">
        <v>714</v>
      </c>
      <c r="C55" s="31"/>
      <c r="D55" s="31"/>
      <c r="E55" s="31"/>
      <c r="F55" s="32"/>
      <c r="G55" s="33"/>
      <c r="H55" s="33"/>
      <c r="I55" s="33"/>
      <c r="J55" s="33" t="s">
        <v>31</v>
      </c>
      <c r="K55" s="32" t="s">
        <v>713</v>
      </c>
    </row>
    <row r="56" spans="1:11" s="22" customFormat="1" ht="47.25" x14ac:dyDescent="0.2">
      <c r="A56" s="29" t="s">
        <v>235</v>
      </c>
      <c r="B56" s="138" t="s">
        <v>236</v>
      </c>
      <c r="C56" s="31" t="s">
        <v>21</v>
      </c>
      <c r="D56" s="31">
        <v>5300</v>
      </c>
      <c r="E56" s="31">
        <v>6625</v>
      </c>
      <c r="F56" s="32" t="s">
        <v>17</v>
      </c>
      <c r="G56" s="33" t="s">
        <v>12</v>
      </c>
      <c r="H56" s="33" t="s">
        <v>13</v>
      </c>
      <c r="I56" s="33" t="s">
        <v>18</v>
      </c>
      <c r="J56" s="58" t="s">
        <v>19</v>
      </c>
      <c r="K56" s="59" t="s">
        <v>234</v>
      </c>
    </row>
    <row r="57" spans="1:11" s="22" customFormat="1" ht="47.25" x14ac:dyDescent="0.2">
      <c r="A57" s="254" t="s">
        <v>857</v>
      </c>
      <c r="B57" s="260" t="s">
        <v>982</v>
      </c>
      <c r="C57" s="31"/>
      <c r="D57" s="31"/>
      <c r="E57" s="31"/>
      <c r="F57" s="32"/>
      <c r="G57" s="33"/>
      <c r="H57" s="33"/>
      <c r="I57" s="33"/>
      <c r="J57" s="259" t="s">
        <v>27</v>
      </c>
      <c r="K57" s="258" t="s">
        <v>163</v>
      </c>
    </row>
    <row r="58" spans="1:11" s="22" customFormat="1" ht="31.5" x14ac:dyDescent="0.2">
      <c r="A58" s="29" t="s">
        <v>237</v>
      </c>
      <c r="B58" s="138" t="s">
        <v>238</v>
      </c>
      <c r="C58" s="31" t="s">
        <v>28</v>
      </c>
      <c r="D58" s="31">
        <v>5300</v>
      </c>
      <c r="E58" s="31">
        <v>6625</v>
      </c>
      <c r="F58" s="32" t="s">
        <v>17</v>
      </c>
      <c r="G58" s="33" t="s">
        <v>12</v>
      </c>
      <c r="H58" s="33" t="s">
        <v>13</v>
      </c>
      <c r="I58" s="33" t="s">
        <v>18</v>
      </c>
      <c r="J58" s="58" t="s">
        <v>19</v>
      </c>
      <c r="K58" s="59" t="s">
        <v>234</v>
      </c>
    </row>
    <row r="59" spans="1:11" s="22" customFormat="1" ht="47.25" x14ac:dyDescent="0.2">
      <c r="A59" s="254" t="s">
        <v>857</v>
      </c>
      <c r="B59" s="260" t="s">
        <v>983</v>
      </c>
      <c r="C59" s="31"/>
      <c r="D59" s="31"/>
      <c r="E59" s="31"/>
      <c r="F59" s="32"/>
      <c r="G59" s="33"/>
      <c r="H59" s="33"/>
      <c r="I59" s="33"/>
      <c r="J59" s="302" t="s">
        <v>36</v>
      </c>
      <c r="K59" s="300" t="s">
        <v>1000</v>
      </c>
    </row>
    <row r="60" spans="1:11" s="22" customFormat="1" ht="31.5" x14ac:dyDescent="0.2">
      <c r="A60" s="29" t="s">
        <v>239</v>
      </c>
      <c r="B60" s="30" t="s">
        <v>240</v>
      </c>
      <c r="C60" s="31" t="s">
        <v>20</v>
      </c>
      <c r="D60" s="31">
        <v>180000</v>
      </c>
      <c r="E60" s="31">
        <v>225000</v>
      </c>
      <c r="F60" s="32" t="s">
        <v>11</v>
      </c>
      <c r="G60" s="33" t="s">
        <v>12</v>
      </c>
      <c r="H60" s="33" t="s">
        <v>13</v>
      </c>
      <c r="I60" s="33" t="s">
        <v>18</v>
      </c>
      <c r="J60" s="33" t="s">
        <v>36</v>
      </c>
      <c r="K60" s="32" t="s">
        <v>241</v>
      </c>
    </row>
    <row r="61" spans="1:11" s="22" customFormat="1" ht="47.25" x14ac:dyDescent="0.2">
      <c r="A61" s="29" t="s">
        <v>242</v>
      </c>
      <c r="B61" s="138" t="s">
        <v>243</v>
      </c>
      <c r="C61" s="31" t="s">
        <v>23</v>
      </c>
      <c r="D61" s="31">
        <v>40000</v>
      </c>
      <c r="E61" s="31">
        <v>50000</v>
      </c>
      <c r="F61" s="32" t="s">
        <v>11</v>
      </c>
      <c r="G61" s="33" t="s">
        <v>12</v>
      </c>
      <c r="H61" s="33" t="s">
        <v>13</v>
      </c>
      <c r="I61" s="33" t="s">
        <v>18</v>
      </c>
      <c r="J61" s="33" t="s">
        <v>22</v>
      </c>
      <c r="K61" s="32" t="s">
        <v>246</v>
      </c>
    </row>
    <row r="62" spans="1:11" s="22" customFormat="1" ht="47.25" x14ac:dyDescent="0.2">
      <c r="A62" s="29" t="s">
        <v>469</v>
      </c>
      <c r="B62" s="30" t="s">
        <v>571</v>
      </c>
      <c r="C62" s="31"/>
      <c r="D62" s="31"/>
      <c r="E62" s="31"/>
      <c r="F62" s="32"/>
      <c r="G62" s="33"/>
      <c r="H62" s="33"/>
      <c r="I62" s="33"/>
      <c r="J62" s="33"/>
      <c r="K62" s="32"/>
    </row>
    <row r="63" spans="1:11" s="22" customFormat="1" ht="31.5" x14ac:dyDescent="0.2">
      <c r="A63" s="29" t="s">
        <v>244</v>
      </c>
      <c r="B63" s="75" t="s">
        <v>245</v>
      </c>
      <c r="C63" s="42" t="s">
        <v>23</v>
      </c>
      <c r="D63" s="42">
        <v>66360</v>
      </c>
      <c r="E63" s="42">
        <v>82950</v>
      </c>
      <c r="F63" s="66" t="s">
        <v>11</v>
      </c>
      <c r="G63" s="68" t="s">
        <v>12</v>
      </c>
      <c r="H63" s="68" t="s">
        <v>13</v>
      </c>
      <c r="I63" s="68" t="s">
        <v>18</v>
      </c>
      <c r="J63" s="68" t="s">
        <v>15</v>
      </c>
      <c r="K63" s="66" t="s">
        <v>247</v>
      </c>
    </row>
    <row r="64" spans="1:11" s="22" customFormat="1" ht="47.25" x14ac:dyDescent="0.2">
      <c r="A64" s="104" t="s">
        <v>598</v>
      </c>
      <c r="B64" s="75" t="s">
        <v>599</v>
      </c>
      <c r="C64" s="110" t="s">
        <v>600</v>
      </c>
      <c r="D64" s="111">
        <v>16900</v>
      </c>
      <c r="E64" s="110">
        <v>21125</v>
      </c>
      <c r="F64" s="66" t="s">
        <v>17</v>
      </c>
      <c r="G64" s="112" t="s">
        <v>12</v>
      </c>
      <c r="H64" s="113" t="s">
        <v>13</v>
      </c>
      <c r="I64" s="113" t="s">
        <v>18</v>
      </c>
      <c r="J64" s="113" t="s">
        <v>31</v>
      </c>
      <c r="K64" s="114" t="s">
        <v>231</v>
      </c>
    </row>
    <row r="65" spans="1:11" s="22" customFormat="1" ht="47.25" x14ac:dyDescent="0.2">
      <c r="A65" s="41" t="s">
        <v>716</v>
      </c>
      <c r="B65" s="35" t="s">
        <v>741</v>
      </c>
      <c r="C65" s="36" t="s">
        <v>23</v>
      </c>
      <c r="D65" s="36">
        <v>8000</v>
      </c>
      <c r="E65" s="36">
        <v>10000</v>
      </c>
      <c r="F65" s="37" t="s">
        <v>17</v>
      </c>
      <c r="G65" s="37" t="s">
        <v>12</v>
      </c>
      <c r="H65" s="37" t="s">
        <v>13</v>
      </c>
      <c r="I65" s="37" t="s">
        <v>18</v>
      </c>
      <c r="J65" s="37" t="s">
        <v>31</v>
      </c>
      <c r="K65" s="37" t="s">
        <v>725</v>
      </c>
    </row>
    <row r="66" spans="1:11" s="22" customFormat="1" ht="47.25" x14ac:dyDescent="0.2">
      <c r="A66" s="104" t="s">
        <v>720</v>
      </c>
      <c r="B66" s="115" t="s">
        <v>721</v>
      </c>
      <c r="C66" s="110" t="s">
        <v>600</v>
      </c>
      <c r="D66" s="47">
        <v>16900</v>
      </c>
      <c r="E66" s="110">
        <v>21125</v>
      </c>
      <c r="F66" s="66" t="s">
        <v>17</v>
      </c>
      <c r="G66" s="112" t="s">
        <v>12</v>
      </c>
      <c r="H66" s="113" t="s">
        <v>13</v>
      </c>
      <c r="I66" s="113" t="s">
        <v>18</v>
      </c>
      <c r="J66" s="43" t="s">
        <v>47</v>
      </c>
      <c r="K66" s="43" t="s">
        <v>726</v>
      </c>
    </row>
    <row r="67" spans="1:11" s="22" customFormat="1" ht="51" customHeight="1" x14ac:dyDescent="0.2">
      <c r="A67" s="254" t="s">
        <v>855</v>
      </c>
      <c r="B67" s="288" t="s">
        <v>868</v>
      </c>
      <c r="C67" s="247" t="s">
        <v>23</v>
      </c>
      <c r="D67" s="247">
        <v>8000</v>
      </c>
      <c r="E67" s="247">
        <v>10000</v>
      </c>
      <c r="F67" s="248" t="s">
        <v>17</v>
      </c>
      <c r="G67" s="248" t="s">
        <v>12</v>
      </c>
      <c r="H67" s="248" t="s">
        <v>13</v>
      </c>
      <c r="I67" s="248" t="s">
        <v>18</v>
      </c>
      <c r="J67" s="248" t="s">
        <v>26</v>
      </c>
      <c r="K67" s="248" t="s">
        <v>856</v>
      </c>
    </row>
    <row r="68" spans="1:11" s="22" customFormat="1" ht="51" customHeight="1" x14ac:dyDescent="0.2">
      <c r="A68" s="254" t="s">
        <v>877</v>
      </c>
      <c r="B68" s="268" t="s">
        <v>999</v>
      </c>
      <c r="C68" s="247" t="s">
        <v>21</v>
      </c>
      <c r="D68" s="247">
        <v>8500</v>
      </c>
      <c r="E68" s="247">
        <v>10625</v>
      </c>
      <c r="F68" s="248" t="s">
        <v>17</v>
      </c>
      <c r="G68" s="248" t="s">
        <v>12</v>
      </c>
      <c r="H68" s="248" t="s">
        <v>13</v>
      </c>
      <c r="I68" s="248" t="s">
        <v>18</v>
      </c>
      <c r="J68" s="248" t="s">
        <v>26</v>
      </c>
      <c r="K68" s="248" t="s">
        <v>878</v>
      </c>
    </row>
    <row r="69" spans="1:11" s="22" customFormat="1" ht="51" customHeight="1" x14ac:dyDescent="0.2">
      <c r="A69" s="254" t="s">
        <v>949</v>
      </c>
      <c r="B69" s="268" t="s">
        <v>984</v>
      </c>
      <c r="C69" s="247" t="s">
        <v>23</v>
      </c>
      <c r="D69" s="247">
        <v>13000</v>
      </c>
      <c r="E69" s="247">
        <v>16250</v>
      </c>
      <c r="F69" s="248" t="s">
        <v>17</v>
      </c>
      <c r="G69" s="248" t="s">
        <v>12</v>
      </c>
      <c r="H69" s="248" t="s">
        <v>13</v>
      </c>
      <c r="I69" s="248" t="s">
        <v>18</v>
      </c>
      <c r="J69" s="248" t="s">
        <v>36</v>
      </c>
      <c r="K69" s="248" t="s">
        <v>950</v>
      </c>
    </row>
    <row r="70" spans="1:11" s="21" customFormat="1" ht="24" customHeight="1" x14ac:dyDescent="0.2">
      <c r="A70" s="264" t="s">
        <v>748</v>
      </c>
      <c r="B70" s="265"/>
      <c r="C70" s="265"/>
      <c r="D70" s="266">
        <f>SUM(D18:D28,D30:D43,D46:D69)</f>
        <v>5470830.4000000004</v>
      </c>
      <c r="E70" s="266">
        <f>SUM(E18:E28,E30:E43,E46:E69)</f>
        <v>6838538</v>
      </c>
      <c r="F70" s="265"/>
      <c r="G70" s="265"/>
      <c r="H70" s="265"/>
      <c r="I70" s="265"/>
      <c r="J70" s="265"/>
      <c r="K70" s="267"/>
    </row>
    <row r="71" spans="1:11" s="21" customFormat="1" ht="21" customHeight="1" x14ac:dyDescent="0.2">
      <c r="A71" s="225"/>
      <c r="B71" s="226"/>
      <c r="C71" s="227"/>
      <c r="D71" s="228"/>
      <c r="E71" s="228"/>
      <c r="F71" s="227"/>
      <c r="G71" s="227"/>
      <c r="H71" s="227"/>
      <c r="I71" s="227"/>
      <c r="J71" s="227"/>
      <c r="K71" s="229"/>
    </row>
    <row r="72" spans="1:11" s="21" customFormat="1" ht="24" customHeight="1" x14ac:dyDescent="0.2">
      <c r="A72" s="416" t="s">
        <v>749</v>
      </c>
      <c r="B72" s="417"/>
      <c r="C72" s="417"/>
      <c r="D72" s="417"/>
      <c r="E72" s="417"/>
      <c r="F72" s="417"/>
      <c r="G72" s="417"/>
      <c r="H72" s="417"/>
      <c r="I72" s="417"/>
      <c r="J72" s="417"/>
      <c r="K72" s="418"/>
    </row>
    <row r="73" spans="1:11" s="22" customFormat="1" ht="31.5" customHeight="1" x14ac:dyDescent="0.2">
      <c r="A73" s="29" t="s">
        <v>248</v>
      </c>
      <c r="B73" s="30" t="s">
        <v>32</v>
      </c>
      <c r="C73" s="31" t="s">
        <v>33</v>
      </c>
      <c r="D73" s="31">
        <v>4568</v>
      </c>
      <c r="E73" s="31">
        <v>5710</v>
      </c>
      <c r="F73" s="32" t="s">
        <v>17</v>
      </c>
      <c r="G73" s="33" t="s">
        <v>12</v>
      </c>
      <c r="H73" s="33" t="s">
        <v>13</v>
      </c>
      <c r="I73" s="33" t="s">
        <v>18</v>
      </c>
      <c r="J73" s="33" t="s">
        <v>22</v>
      </c>
      <c r="K73" s="32" t="s">
        <v>252</v>
      </c>
    </row>
    <row r="74" spans="1:11" s="22" customFormat="1" ht="31.5" customHeight="1" x14ac:dyDescent="0.2">
      <c r="A74" s="29" t="s">
        <v>249</v>
      </c>
      <c r="B74" s="138" t="s">
        <v>34</v>
      </c>
      <c r="C74" s="31" t="s">
        <v>35</v>
      </c>
      <c r="D74" s="54">
        <v>22320</v>
      </c>
      <c r="E74" s="54">
        <v>27900</v>
      </c>
      <c r="F74" s="59" t="s">
        <v>17</v>
      </c>
      <c r="G74" s="33" t="s">
        <v>12</v>
      </c>
      <c r="H74" s="33" t="s">
        <v>13</v>
      </c>
      <c r="I74" s="33" t="s">
        <v>18</v>
      </c>
      <c r="J74" s="33" t="s">
        <v>36</v>
      </c>
      <c r="K74" s="32" t="s">
        <v>253</v>
      </c>
    </row>
    <row r="75" spans="1:11" s="22" customFormat="1" ht="31.5" customHeight="1" x14ac:dyDescent="0.2">
      <c r="A75" s="29" t="s">
        <v>469</v>
      </c>
      <c r="B75" s="316" t="s">
        <v>471</v>
      </c>
      <c r="C75" s="31"/>
      <c r="D75" s="31"/>
      <c r="E75" s="31"/>
      <c r="F75" s="32"/>
      <c r="G75" s="33"/>
      <c r="H75" s="33"/>
      <c r="I75" s="33"/>
      <c r="J75" s="33"/>
      <c r="K75" s="32"/>
    </row>
    <row r="76" spans="1:11" s="22" customFormat="1" ht="31.5" customHeight="1" x14ac:dyDescent="0.2">
      <c r="A76" s="256" t="s">
        <v>847</v>
      </c>
      <c r="B76" s="317" t="s">
        <v>1023</v>
      </c>
      <c r="C76" s="31"/>
      <c r="D76" s="257">
        <v>32800</v>
      </c>
      <c r="E76" s="257">
        <v>41000</v>
      </c>
      <c r="F76" s="258" t="s">
        <v>11</v>
      </c>
      <c r="G76" s="33"/>
      <c r="H76" s="33"/>
      <c r="I76" s="33"/>
      <c r="J76" s="33"/>
      <c r="K76" s="32"/>
    </row>
    <row r="77" spans="1:11" s="21" customFormat="1" ht="30" customHeight="1" x14ac:dyDescent="0.2">
      <c r="A77" s="29" t="s">
        <v>250</v>
      </c>
      <c r="B77" s="30" t="s">
        <v>251</v>
      </c>
      <c r="C77" s="31" t="s">
        <v>37</v>
      </c>
      <c r="D77" s="54">
        <v>26544</v>
      </c>
      <c r="E77" s="54">
        <v>33180</v>
      </c>
      <c r="F77" s="59" t="s">
        <v>11</v>
      </c>
      <c r="G77" s="33" t="s">
        <v>12</v>
      </c>
      <c r="H77" s="33" t="s">
        <v>13</v>
      </c>
      <c r="I77" s="33" t="s">
        <v>18</v>
      </c>
      <c r="J77" s="58" t="s">
        <v>15</v>
      </c>
      <c r="K77" s="59" t="s">
        <v>254</v>
      </c>
    </row>
    <row r="78" spans="1:11" s="21" customFormat="1" ht="31.5" x14ac:dyDescent="0.2">
      <c r="A78" s="256" t="s">
        <v>847</v>
      </c>
      <c r="B78" s="30"/>
      <c r="C78" s="31"/>
      <c r="D78" s="257">
        <v>26500</v>
      </c>
      <c r="E78" s="257">
        <v>33125</v>
      </c>
      <c r="F78" s="258" t="s">
        <v>17</v>
      </c>
      <c r="G78" s="33"/>
      <c r="H78" s="33"/>
      <c r="I78" s="33"/>
      <c r="J78" s="259" t="s">
        <v>24</v>
      </c>
      <c r="K78" s="258" t="s">
        <v>848</v>
      </c>
    </row>
    <row r="79" spans="1:11" s="25" customFormat="1" ht="47.25" x14ac:dyDescent="0.2">
      <c r="A79" s="77" t="s">
        <v>255</v>
      </c>
      <c r="B79" s="138" t="s">
        <v>976</v>
      </c>
      <c r="C79" s="54" t="s">
        <v>28</v>
      </c>
      <c r="D79" s="54">
        <v>10620</v>
      </c>
      <c r="E79" s="54">
        <v>13275</v>
      </c>
      <c r="F79" s="59" t="s">
        <v>17</v>
      </c>
      <c r="G79" s="58" t="s">
        <v>12</v>
      </c>
      <c r="H79" s="58" t="s">
        <v>13</v>
      </c>
      <c r="I79" s="58" t="s">
        <v>18</v>
      </c>
      <c r="J79" s="58" t="s">
        <v>31</v>
      </c>
      <c r="K79" s="59" t="s">
        <v>231</v>
      </c>
    </row>
    <row r="80" spans="1:11" s="25" customFormat="1" ht="31.5" customHeight="1" x14ac:dyDescent="0.2">
      <c r="A80" s="29" t="s">
        <v>256</v>
      </c>
      <c r="B80" s="30" t="s">
        <v>468</v>
      </c>
      <c r="C80" s="31" t="s">
        <v>38</v>
      </c>
      <c r="D80" s="31">
        <v>31840</v>
      </c>
      <c r="E80" s="31">
        <v>39800</v>
      </c>
      <c r="F80" s="32" t="s">
        <v>17</v>
      </c>
      <c r="G80" s="33" t="s">
        <v>12</v>
      </c>
      <c r="H80" s="33" t="s">
        <v>13</v>
      </c>
      <c r="I80" s="33" t="s">
        <v>18</v>
      </c>
      <c r="J80" s="33" t="s">
        <v>15</v>
      </c>
      <c r="K80" s="32" t="s">
        <v>262</v>
      </c>
    </row>
    <row r="81" spans="1:12" s="25" customFormat="1" ht="31.5" x14ac:dyDescent="0.2">
      <c r="A81" s="29" t="s">
        <v>257</v>
      </c>
      <c r="B81" s="30" t="s">
        <v>258</v>
      </c>
      <c r="C81" s="31" t="s">
        <v>261</v>
      </c>
      <c r="D81" s="54">
        <v>61400</v>
      </c>
      <c r="E81" s="54">
        <v>76750</v>
      </c>
      <c r="F81" s="32" t="s">
        <v>17</v>
      </c>
      <c r="G81" s="33" t="s">
        <v>12</v>
      </c>
      <c r="H81" s="33" t="s">
        <v>13</v>
      </c>
      <c r="I81" s="33" t="s">
        <v>18</v>
      </c>
      <c r="J81" s="33" t="s">
        <v>25</v>
      </c>
      <c r="K81" s="32" t="s">
        <v>263</v>
      </c>
    </row>
    <row r="82" spans="1:12" s="25" customFormat="1" ht="31.5" x14ac:dyDescent="0.2">
      <c r="A82" s="256" t="s">
        <v>847</v>
      </c>
      <c r="B82" s="30"/>
      <c r="C82" s="31"/>
      <c r="D82" s="257">
        <v>59840</v>
      </c>
      <c r="E82" s="257">
        <v>74800</v>
      </c>
      <c r="F82" s="32"/>
      <c r="G82" s="33"/>
      <c r="H82" s="33"/>
      <c r="I82" s="68"/>
      <c r="J82" s="68"/>
      <c r="K82" s="66"/>
    </row>
    <row r="83" spans="1:12" s="25" customFormat="1" ht="32.25" customHeight="1" x14ac:dyDescent="0.2">
      <c r="A83" s="77" t="s">
        <v>259</v>
      </c>
      <c r="B83" s="138" t="s">
        <v>977</v>
      </c>
      <c r="C83" s="54" t="s">
        <v>42</v>
      </c>
      <c r="D83" s="54">
        <v>16000</v>
      </c>
      <c r="E83" s="54">
        <v>20000</v>
      </c>
      <c r="F83" s="59" t="s">
        <v>17</v>
      </c>
      <c r="G83" s="58" t="s">
        <v>12</v>
      </c>
      <c r="H83" s="58" t="s">
        <v>13</v>
      </c>
      <c r="I83" s="136" t="s">
        <v>18</v>
      </c>
      <c r="J83" s="136" t="s">
        <v>25</v>
      </c>
      <c r="K83" s="135" t="s">
        <v>213</v>
      </c>
    </row>
    <row r="84" spans="1:12" s="25" customFormat="1" ht="31.5" customHeight="1" x14ac:dyDescent="0.2">
      <c r="A84" s="77" t="s">
        <v>469</v>
      </c>
      <c r="B84" s="138"/>
      <c r="C84" s="54"/>
      <c r="D84" s="54"/>
      <c r="E84" s="54"/>
      <c r="F84" s="59"/>
      <c r="G84" s="58"/>
      <c r="H84" s="58"/>
      <c r="I84" s="63"/>
      <c r="J84" s="282" t="s">
        <v>19</v>
      </c>
      <c r="K84" s="282" t="s">
        <v>588</v>
      </c>
    </row>
    <row r="85" spans="1:12" s="25" customFormat="1" ht="31.5" x14ac:dyDescent="0.2">
      <c r="A85" s="77" t="s">
        <v>260</v>
      </c>
      <c r="B85" s="138" t="s">
        <v>978</v>
      </c>
      <c r="C85" s="54" t="s">
        <v>44</v>
      </c>
      <c r="D85" s="54">
        <v>8496</v>
      </c>
      <c r="E85" s="54">
        <v>10620</v>
      </c>
      <c r="F85" s="59" t="s">
        <v>17</v>
      </c>
      <c r="G85" s="58" t="s">
        <v>12</v>
      </c>
      <c r="H85" s="58" t="s">
        <v>13</v>
      </c>
      <c r="I85" s="140" t="s">
        <v>18</v>
      </c>
      <c r="J85" s="140" t="s">
        <v>19</v>
      </c>
      <c r="K85" s="141" t="s">
        <v>264</v>
      </c>
    </row>
    <row r="86" spans="1:12" s="25" customFormat="1" ht="31.5" customHeight="1" x14ac:dyDescent="0.2">
      <c r="A86" s="29" t="s">
        <v>265</v>
      </c>
      <c r="B86" s="30" t="s">
        <v>62</v>
      </c>
      <c r="C86" s="31" t="s">
        <v>35</v>
      </c>
      <c r="D86" s="54">
        <v>11160</v>
      </c>
      <c r="E86" s="54">
        <v>13950</v>
      </c>
      <c r="F86" s="32" t="s">
        <v>17</v>
      </c>
      <c r="G86" s="33" t="s">
        <v>12</v>
      </c>
      <c r="H86" s="33" t="s">
        <v>13</v>
      </c>
      <c r="I86" s="33" t="s">
        <v>18</v>
      </c>
      <c r="J86" s="58" t="s">
        <v>27</v>
      </c>
      <c r="K86" s="32" t="s">
        <v>253</v>
      </c>
    </row>
    <row r="87" spans="1:12" s="25" customFormat="1" ht="31.5" customHeight="1" x14ac:dyDescent="0.2">
      <c r="A87" s="256" t="s">
        <v>847</v>
      </c>
      <c r="B87" s="86"/>
      <c r="C87" s="87"/>
      <c r="D87" s="303">
        <v>13800</v>
      </c>
      <c r="E87" s="303">
        <v>17250</v>
      </c>
      <c r="F87" s="52"/>
      <c r="G87" s="53"/>
      <c r="H87" s="53"/>
      <c r="I87" s="53"/>
      <c r="J87" s="302" t="s">
        <v>36</v>
      </c>
      <c r="K87" s="52"/>
      <c r="L87" s="314"/>
    </row>
    <row r="88" spans="1:12" s="25" customFormat="1" ht="31.5" customHeight="1" x14ac:dyDescent="0.2">
      <c r="A88" s="29" t="s">
        <v>266</v>
      </c>
      <c r="B88" s="30" t="s">
        <v>50</v>
      </c>
      <c r="C88" s="31" t="s">
        <v>51</v>
      </c>
      <c r="D88" s="54">
        <v>26320</v>
      </c>
      <c r="E88" s="54">
        <v>32900</v>
      </c>
      <c r="F88" s="59" t="s">
        <v>17</v>
      </c>
      <c r="G88" s="33" t="s">
        <v>12</v>
      </c>
      <c r="H88" s="33" t="s">
        <v>13</v>
      </c>
      <c r="I88" s="33" t="s">
        <v>18</v>
      </c>
      <c r="J88" s="58" t="s">
        <v>47</v>
      </c>
      <c r="K88" s="32" t="s">
        <v>253</v>
      </c>
    </row>
    <row r="89" spans="1:12" s="25" customFormat="1" ht="31.5" customHeight="1" x14ac:dyDescent="0.2">
      <c r="A89" s="256" t="s">
        <v>847</v>
      </c>
      <c r="B89" s="30"/>
      <c r="C89" s="31"/>
      <c r="D89" s="257">
        <v>29856</v>
      </c>
      <c r="E89" s="257">
        <v>37320</v>
      </c>
      <c r="F89" s="258" t="s">
        <v>11</v>
      </c>
      <c r="G89" s="33"/>
      <c r="H89" s="33"/>
      <c r="I89" s="33"/>
      <c r="J89" s="259" t="s">
        <v>26</v>
      </c>
      <c r="K89" s="32"/>
    </row>
    <row r="90" spans="1:12" s="25" customFormat="1" ht="65.25" customHeight="1" x14ac:dyDescent="0.2">
      <c r="A90" s="29" t="s">
        <v>267</v>
      </c>
      <c r="B90" s="30" t="s">
        <v>39</v>
      </c>
      <c r="C90" s="31" t="s">
        <v>40</v>
      </c>
      <c r="D90" s="31">
        <v>43888</v>
      </c>
      <c r="E90" s="31">
        <v>54860</v>
      </c>
      <c r="F90" s="32" t="s">
        <v>17</v>
      </c>
      <c r="G90" s="33" t="s">
        <v>12</v>
      </c>
      <c r="H90" s="33" t="s">
        <v>13</v>
      </c>
      <c r="I90" s="33" t="s">
        <v>18</v>
      </c>
      <c r="J90" s="33" t="s">
        <v>15</v>
      </c>
      <c r="K90" s="32" t="s">
        <v>269</v>
      </c>
    </row>
    <row r="91" spans="1:12" s="25" customFormat="1" ht="31.5" customHeight="1" x14ac:dyDescent="0.2">
      <c r="A91" s="29" t="s">
        <v>268</v>
      </c>
      <c r="B91" s="61" t="s">
        <v>41</v>
      </c>
      <c r="C91" s="31" t="s">
        <v>28</v>
      </c>
      <c r="D91" s="31">
        <v>5520</v>
      </c>
      <c r="E91" s="31">
        <v>6900</v>
      </c>
      <c r="F91" s="32" t="s">
        <v>17</v>
      </c>
      <c r="G91" s="33" t="s">
        <v>12</v>
      </c>
      <c r="H91" s="33" t="s">
        <v>13</v>
      </c>
      <c r="I91" s="33" t="s">
        <v>18</v>
      </c>
      <c r="J91" s="33" t="s">
        <v>15</v>
      </c>
      <c r="K91" s="32" t="s">
        <v>269</v>
      </c>
    </row>
    <row r="92" spans="1:12" s="22" customFormat="1" ht="31.5" customHeight="1" x14ac:dyDescent="0.2">
      <c r="A92" s="29" t="s">
        <v>292</v>
      </c>
      <c r="B92" s="30" t="s">
        <v>275</v>
      </c>
      <c r="C92" s="31" t="s">
        <v>43</v>
      </c>
      <c r="D92" s="31">
        <f>SUM(D93:D97)</f>
        <v>33127.199999999997</v>
      </c>
      <c r="E92" s="31">
        <f>SUM(E93:E97)</f>
        <v>41409</v>
      </c>
      <c r="F92" s="32" t="s">
        <v>11</v>
      </c>
      <c r="G92" s="33" t="s">
        <v>16</v>
      </c>
      <c r="H92" s="33" t="s">
        <v>13</v>
      </c>
      <c r="I92" s="33" t="s">
        <v>18</v>
      </c>
      <c r="J92" s="33" t="s">
        <v>22</v>
      </c>
      <c r="K92" s="32" t="s">
        <v>289</v>
      </c>
    </row>
    <row r="93" spans="1:12" s="22" customFormat="1" ht="31.5" customHeight="1" x14ac:dyDescent="0.2">
      <c r="A93" s="84"/>
      <c r="B93" s="75" t="s">
        <v>270</v>
      </c>
      <c r="C93" s="42"/>
      <c r="D93" s="42">
        <v>7432</v>
      </c>
      <c r="E93" s="42">
        <v>9290</v>
      </c>
      <c r="F93" s="66"/>
      <c r="G93" s="68"/>
      <c r="H93" s="68"/>
      <c r="I93" s="68"/>
      <c r="J93" s="68"/>
      <c r="K93" s="66"/>
    </row>
    <row r="94" spans="1:12" s="22" customFormat="1" ht="31.5" customHeight="1" x14ac:dyDescent="0.2">
      <c r="A94" s="354"/>
      <c r="B94" s="355" t="s">
        <v>271</v>
      </c>
      <c r="C94" s="349"/>
      <c r="D94" s="349">
        <v>7432</v>
      </c>
      <c r="E94" s="349">
        <v>9290</v>
      </c>
      <c r="F94" s="350"/>
      <c r="G94" s="351"/>
      <c r="H94" s="351"/>
      <c r="I94" s="351"/>
      <c r="J94" s="351"/>
      <c r="K94" s="352"/>
    </row>
    <row r="95" spans="1:12" s="22" customFormat="1" ht="31.5" customHeight="1" x14ac:dyDescent="0.2">
      <c r="A95" s="338"/>
      <c r="B95" s="30" t="s">
        <v>272</v>
      </c>
      <c r="C95" s="31"/>
      <c r="D95" s="31">
        <v>5840</v>
      </c>
      <c r="E95" s="31">
        <v>7300</v>
      </c>
      <c r="F95" s="32"/>
      <c r="G95" s="33"/>
      <c r="H95" s="33"/>
      <c r="I95" s="33"/>
      <c r="J95" s="33"/>
      <c r="K95" s="340"/>
    </row>
    <row r="96" spans="1:12" s="22" customFormat="1" ht="31.5" customHeight="1" x14ac:dyDescent="0.2">
      <c r="A96" s="341"/>
      <c r="B96" s="356" t="s">
        <v>273</v>
      </c>
      <c r="C96" s="357"/>
      <c r="D96" s="357">
        <v>5840</v>
      </c>
      <c r="E96" s="357">
        <v>7300</v>
      </c>
      <c r="F96" s="358"/>
      <c r="G96" s="344"/>
      <c r="H96" s="344"/>
      <c r="I96" s="344"/>
      <c r="J96" s="344"/>
      <c r="K96" s="109"/>
    </row>
    <row r="97" spans="1:11" s="22" customFormat="1" ht="31.5" customHeight="1" x14ac:dyDescent="0.2">
      <c r="A97" s="176"/>
      <c r="B97" s="177" t="s">
        <v>274</v>
      </c>
      <c r="C97" s="142"/>
      <c r="D97" s="142">
        <v>6583.2</v>
      </c>
      <c r="E97" s="142">
        <v>8229</v>
      </c>
      <c r="F97" s="165"/>
      <c r="G97" s="144"/>
      <c r="H97" s="144"/>
      <c r="I97" s="144"/>
      <c r="J97" s="144"/>
      <c r="K97" s="165"/>
    </row>
    <row r="98" spans="1:11" s="25" customFormat="1" ht="31.5" customHeight="1" x14ac:dyDescent="0.2">
      <c r="A98" s="29" t="s">
        <v>293</v>
      </c>
      <c r="B98" s="61" t="s">
        <v>276</v>
      </c>
      <c r="C98" s="31" t="s">
        <v>277</v>
      </c>
      <c r="D98" s="31">
        <v>2654.4</v>
      </c>
      <c r="E98" s="31">
        <v>3318</v>
      </c>
      <c r="F98" s="32" t="s">
        <v>17</v>
      </c>
      <c r="G98" s="33" t="s">
        <v>12</v>
      </c>
      <c r="H98" s="33" t="s">
        <v>13</v>
      </c>
      <c r="I98" s="33" t="s">
        <v>18</v>
      </c>
      <c r="J98" s="33" t="s">
        <v>24</v>
      </c>
      <c r="K98" s="32" t="s">
        <v>221</v>
      </c>
    </row>
    <row r="99" spans="1:11" s="25" customFormat="1" ht="31.5" customHeight="1" x14ac:dyDescent="0.2">
      <c r="A99" s="29" t="s">
        <v>294</v>
      </c>
      <c r="B99" s="30" t="s">
        <v>52</v>
      </c>
      <c r="C99" s="31" t="s">
        <v>53</v>
      </c>
      <c r="D99" s="31">
        <v>53088</v>
      </c>
      <c r="E99" s="31">
        <v>66360</v>
      </c>
      <c r="F99" s="32" t="s">
        <v>11</v>
      </c>
      <c r="G99" s="33" t="s">
        <v>12</v>
      </c>
      <c r="H99" s="33" t="s">
        <v>13</v>
      </c>
      <c r="I99" s="33" t="s">
        <v>18</v>
      </c>
      <c r="J99" s="33" t="s">
        <v>15</v>
      </c>
      <c r="K99" s="32" t="s">
        <v>262</v>
      </c>
    </row>
    <row r="100" spans="1:11" s="25" customFormat="1" ht="31.5" customHeight="1" x14ac:dyDescent="0.2">
      <c r="A100" s="29" t="s">
        <v>295</v>
      </c>
      <c r="B100" s="30" t="s">
        <v>54</v>
      </c>
      <c r="C100" s="31" t="s">
        <v>55</v>
      </c>
      <c r="D100" s="31">
        <v>8480</v>
      </c>
      <c r="E100" s="31">
        <v>10600</v>
      </c>
      <c r="F100" s="32" t="s">
        <v>17</v>
      </c>
      <c r="G100" s="33" t="s">
        <v>12</v>
      </c>
      <c r="H100" s="33" t="s">
        <v>13</v>
      </c>
      <c r="I100" s="33" t="s">
        <v>18</v>
      </c>
      <c r="J100" s="33" t="s">
        <v>24</v>
      </c>
      <c r="K100" s="32" t="s">
        <v>278</v>
      </c>
    </row>
    <row r="101" spans="1:11" s="25" customFormat="1" ht="50.25" customHeight="1" x14ac:dyDescent="0.2">
      <c r="A101" s="29" t="s">
        <v>296</v>
      </c>
      <c r="B101" s="61" t="s">
        <v>279</v>
      </c>
      <c r="C101" s="31" t="s">
        <v>23</v>
      </c>
      <c r="D101" s="31">
        <v>3716</v>
      </c>
      <c r="E101" s="31">
        <v>4645</v>
      </c>
      <c r="F101" s="32" t="s">
        <v>17</v>
      </c>
      <c r="G101" s="33" t="s">
        <v>12</v>
      </c>
      <c r="H101" s="33" t="s">
        <v>13</v>
      </c>
      <c r="I101" s="33" t="s">
        <v>18</v>
      </c>
      <c r="J101" s="33" t="s">
        <v>24</v>
      </c>
      <c r="K101" s="32" t="s">
        <v>278</v>
      </c>
    </row>
    <row r="102" spans="1:11" s="25" customFormat="1" ht="31.5" customHeight="1" x14ac:dyDescent="0.2">
      <c r="A102" s="29" t="s">
        <v>297</v>
      </c>
      <c r="B102" s="30" t="s">
        <v>45</v>
      </c>
      <c r="C102" s="31" t="s">
        <v>46</v>
      </c>
      <c r="D102" s="54">
        <v>96080</v>
      </c>
      <c r="E102" s="54">
        <v>120100</v>
      </c>
      <c r="F102" s="32" t="s">
        <v>11</v>
      </c>
      <c r="G102" s="33" t="s">
        <v>12</v>
      </c>
      <c r="H102" s="33" t="s">
        <v>13</v>
      </c>
      <c r="I102" s="33" t="s">
        <v>18</v>
      </c>
      <c r="J102" s="58" t="s">
        <v>47</v>
      </c>
      <c r="K102" s="59" t="s">
        <v>280</v>
      </c>
    </row>
    <row r="103" spans="1:11" s="25" customFormat="1" ht="31.5" customHeight="1" x14ac:dyDescent="0.2">
      <c r="A103" s="256" t="s">
        <v>847</v>
      </c>
      <c r="B103" s="260"/>
      <c r="C103" s="257"/>
      <c r="D103" s="257">
        <v>112080</v>
      </c>
      <c r="E103" s="257">
        <v>140100</v>
      </c>
      <c r="F103" s="258"/>
      <c r="G103" s="259"/>
      <c r="H103" s="259"/>
      <c r="I103" s="259"/>
      <c r="J103" s="259" t="s">
        <v>25</v>
      </c>
      <c r="K103" s="258" t="s">
        <v>817</v>
      </c>
    </row>
    <row r="104" spans="1:11" s="25" customFormat="1" ht="31.5" customHeight="1" x14ac:dyDescent="0.2">
      <c r="A104" s="29" t="s">
        <v>298</v>
      </c>
      <c r="B104" s="61" t="s">
        <v>48</v>
      </c>
      <c r="C104" s="31" t="s">
        <v>49</v>
      </c>
      <c r="D104" s="31">
        <v>58440</v>
      </c>
      <c r="E104" s="31">
        <v>73050</v>
      </c>
      <c r="F104" s="32" t="s">
        <v>11</v>
      </c>
      <c r="G104" s="33" t="s">
        <v>12</v>
      </c>
      <c r="H104" s="33" t="s">
        <v>13</v>
      </c>
      <c r="I104" s="33" t="s">
        <v>18</v>
      </c>
      <c r="J104" s="33" t="s">
        <v>47</v>
      </c>
      <c r="K104" s="32" t="s">
        <v>253</v>
      </c>
    </row>
    <row r="105" spans="1:11" s="25" customFormat="1" ht="31.5" x14ac:dyDescent="0.2">
      <c r="A105" s="77" t="s">
        <v>299</v>
      </c>
      <c r="B105" s="138" t="s">
        <v>979</v>
      </c>
      <c r="C105" s="54" t="s">
        <v>63</v>
      </c>
      <c r="D105" s="54">
        <v>3184</v>
      </c>
      <c r="E105" s="54">
        <v>3980</v>
      </c>
      <c r="F105" s="59" t="s">
        <v>17</v>
      </c>
      <c r="G105" s="58" t="s">
        <v>12</v>
      </c>
      <c r="H105" s="58" t="s">
        <v>13</v>
      </c>
      <c r="I105" s="58" t="s">
        <v>18</v>
      </c>
      <c r="J105" s="58" t="s">
        <v>24</v>
      </c>
      <c r="K105" s="59" t="s">
        <v>281</v>
      </c>
    </row>
    <row r="106" spans="1:11" s="25" customFormat="1" ht="31.5" customHeight="1" x14ac:dyDescent="0.2">
      <c r="A106" s="29" t="s">
        <v>300</v>
      </c>
      <c r="B106" s="30" t="s">
        <v>56</v>
      </c>
      <c r="C106" s="31" t="s">
        <v>57</v>
      </c>
      <c r="D106" s="31">
        <v>31856</v>
      </c>
      <c r="E106" s="31">
        <v>39820</v>
      </c>
      <c r="F106" s="32" t="s">
        <v>17</v>
      </c>
      <c r="G106" s="33" t="s">
        <v>12</v>
      </c>
      <c r="H106" s="33" t="s">
        <v>13</v>
      </c>
      <c r="I106" s="33" t="s">
        <v>18</v>
      </c>
      <c r="J106" s="136" t="s">
        <v>22</v>
      </c>
      <c r="K106" s="32" t="s">
        <v>282</v>
      </c>
    </row>
    <row r="107" spans="1:11" s="25" customFormat="1" ht="31.5" customHeight="1" x14ac:dyDescent="0.2">
      <c r="A107" s="29" t="s">
        <v>469</v>
      </c>
      <c r="B107" s="30"/>
      <c r="C107" s="31"/>
      <c r="D107" s="31"/>
      <c r="E107" s="31"/>
      <c r="F107" s="32"/>
      <c r="G107" s="33"/>
      <c r="H107" s="33"/>
      <c r="I107" s="33"/>
      <c r="J107" s="39" t="s">
        <v>24</v>
      </c>
      <c r="K107" s="40"/>
    </row>
    <row r="108" spans="1:11" s="25" customFormat="1" ht="31.5" customHeight="1" x14ac:dyDescent="0.2">
      <c r="A108" s="29" t="s">
        <v>301</v>
      </c>
      <c r="B108" s="30" t="s">
        <v>58</v>
      </c>
      <c r="C108" s="31" t="s">
        <v>57</v>
      </c>
      <c r="D108" s="31">
        <v>42480</v>
      </c>
      <c r="E108" s="31">
        <v>53100</v>
      </c>
      <c r="F108" s="32" t="s">
        <v>17</v>
      </c>
      <c r="G108" s="33" t="s">
        <v>12</v>
      </c>
      <c r="H108" s="33" t="s">
        <v>13</v>
      </c>
      <c r="I108" s="33" t="s">
        <v>18</v>
      </c>
      <c r="J108" s="230" t="s">
        <v>22</v>
      </c>
      <c r="K108" s="32" t="s">
        <v>283</v>
      </c>
    </row>
    <row r="109" spans="1:11" s="25" customFormat="1" ht="31.5" customHeight="1" x14ac:dyDescent="0.2">
      <c r="A109" s="29" t="s">
        <v>469</v>
      </c>
      <c r="B109" s="30"/>
      <c r="C109" s="31"/>
      <c r="D109" s="31"/>
      <c r="E109" s="31"/>
      <c r="F109" s="32"/>
      <c r="G109" s="33"/>
      <c r="H109" s="33"/>
      <c r="I109" s="33"/>
      <c r="J109" s="39" t="s">
        <v>24</v>
      </c>
      <c r="K109" s="40"/>
    </row>
    <row r="110" spans="1:11" s="25" customFormat="1" ht="31.5" customHeight="1" x14ac:dyDescent="0.2">
      <c r="A110" s="29" t="s">
        <v>302</v>
      </c>
      <c r="B110" s="30" t="s">
        <v>284</v>
      </c>
      <c r="C110" s="31" t="s">
        <v>57</v>
      </c>
      <c r="D110" s="31">
        <v>31840</v>
      </c>
      <c r="E110" s="31">
        <v>39800</v>
      </c>
      <c r="F110" s="32" t="s">
        <v>17</v>
      </c>
      <c r="G110" s="33" t="s">
        <v>12</v>
      </c>
      <c r="H110" s="33" t="s">
        <v>13</v>
      </c>
      <c r="I110" s="33" t="s">
        <v>18</v>
      </c>
      <c r="J110" s="144" t="s">
        <v>24</v>
      </c>
      <c r="K110" s="32" t="s">
        <v>285</v>
      </c>
    </row>
    <row r="111" spans="1:11" s="25" customFormat="1" ht="31.5" customHeight="1" x14ac:dyDescent="0.2">
      <c r="A111" s="29" t="s">
        <v>303</v>
      </c>
      <c r="B111" s="30" t="s">
        <v>59</v>
      </c>
      <c r="C111" s="31" t="s">
        <v>57</v>
      </c>
      <c r="D111" s="31">
        <v>19120</v>
      </c>
      <c r="E111" s="31">
        <v>23900</v>
      </c>
      <c r="F111" s="32" t="s">
        <v>17</v>
      </c>
      <c r="G111" s="33" t="s">
        <v>12</v>
      </c>
      <c r="H111" s="33" t="s">
        <v>13</v>
      </c>
      <c r="I111" s="33" t="s">
        <v>18</v>
      </c>
      <c r="J111" s="33" t="s">
        <v>24</v>
      </c>
      <c r="K111" s="32" t="s">
        <v>282</v>
      </c>
    </row>
    <row r="112" spans="1:11" s="25" customFormat="1" ht="31.5" customHeight="1" x14ac:dyDescent="0.2">
      <c r="A112" s="84" t="s">
        <v>304</v>
      </c>
      <c r="B112" s="231" t="s">
        <v>286</v>
      </c>
      <c r="C112" s="187" t="s">
        <v>287</v>
      </c>
      <c r="D112" s="232">
        <v>3984257.97</v>
      </c>
      <c r="E112" s="232">
        <v>4502211.49</v>
      </c>
      <c r="F112" s="132" t="s">
        <v>102</v>
      </c>
      <c r="G112" s="131" t="s">
        <v>12</v>
      </c>
      <c r="H112" s="131" t="s">
        <v>61</v>
      </c>
      <c r="I112" s="131" t="s">
        <v>18</v>
      </c>
      <c r="J112" s="233" t="s">
        <v>22</v>
      </c>
      <c r="K112" s="137" t="s">
        <v>288</v>
      </c>
    </row>
    <row r="113" spans="1:11" s="25" customFormat="1" ht="35.25" customHeight="1" x14ac:dyDescent="0.2">
      <c r="A113" s="41" t="s">
        <v>469</v>
      </c>
      <c r="B113" s="35" t="s">
        <v>572</v>
      </c>
      <c r="C113" s="100"/>
      <c r="D113" s="36">
        <v>4103539.07</v>
      </c>
      <c r="E113" s="36">
        <v>4636999.1500000004</v>
      </c>
      <c r="F113" s="101"/>
      <c r="G113" s="101"/>
      <c r="H113" s="101"/>
      <c r="I113" s="101"/>
      <c r="J113" s="37" t="s">
        <v>19</v>
      </c>
      <c r="K113" s="37" t="s">
        <v>569</v>
      </c>
    </row>
    <row r="114" spans="1:11" s="25" customFormat="1" ht="47.25" x14ac:dyDescent="0.2">
      <c r="A114" s="41" t="s">
        <v>800</v>
      </c>
      <c r="B114" s="85" t="s">
        <v>472</v>
      </c>
      <c r="C114" s="36" t="s">
        <v>35</v>
      </c>
      <c r="D114" s="79">
        <v>22320</v>
      </c>
      <c r="E114" s="79">
        <v>27900</v>
      </c>
      <c r="F114" s="39" t="s">
        <v>17</v>
      </c>
      <c r="G114" s="37" t="s">
        <v>12</v>
      </c>
      <c r="H114" s="39" t="s">
        <v>13</v>
      </c>
      <c r="I114" s="37" t="s">
        <v>18</v>
      </c>
      <c r="J114" s="39" t="s">
        <v>15</v>
      </c>
      <c r="K114" s="39" t="s">
        <v>269</v>
      </c>
    </row>
    <row r="115" spans="1:11" s="25" customFormat="1" ht="47.25" x14ac:dyDescent="0.2">
      <c r="A115" s="34" t="s">
        <v>573</v>
      </c>
      <c r="B115" s="361" t="s">
        <v>473</v>
      </c>
      <c r="C115" s="44" t="s">
        <v>38</v>
      </c>
      <c r="D115" s="45">
        <v>31840</v>
      </c>
      <c r="E115" s="45">
        <v>39800</v>
      </c>
      <c r="F115" s="362" t="s">
        <v>17</v>
      </c>
      <c r="G115" s="46" t="s">
        <v>12</v>
      </c>
      <c r="H115" s="362" t="s">
        <v>13</v>
      </c>
      <c r="I115" s="46" t="s">
        <v>18</v>
      </c>
      <c r="J115" s="360" t="s">
        <v>24</v>
      </c>
      <c r="K115" s="360" t="s">
        <v>474</v>
      </c>
    </row>
    <row r="116" spans="1:11" s="25" customFormat="1" ht="47.25" x14ac:dyDescent="0.2">
      <c r="A116" s="34" t="s">
        <v>601</v>
      </c>
      <c r="B116" s="359" t="s">
        <v>606</v>
      </c>
      <c r="C116" s="44" t="s">
        <v>610</v>
      </c>
      <c r="D116" s="96">
        <v>17360</v>
      </c>
      <c r="E116" s="96">
        <v>21700</v>
      </c>
      <c r="F116" s="99" t="s">
        <v>17</v>
      </c>
      <c r="G116" s="98" t="s">
        <v>12</v>
      </c>
      <c r="H116" s="97" t="s">
        <v>13</v>
      </c>
      <c r="I116" s="98" t="s">
        <v>18</v>
      </c>
      <c r="J116" s="99" t="s">
        <v>19</v>
      </c>
      <c r="K116" s="360" t="s">
        <v>614</v>
      </c>
    </row>
    <row r="117" spans="1:11" s="25" customFormat="1" ht="47.25" x14ac:dyDescent="0.2">
      <c r="A117" s="34" t="s">
        <v>602</v>
      </c>
      <c r="B117" s="116" t="s">
        <v>607</v>
      </c>
      <c r="C117" s="36" t="s">
        <v>57</v>
      </c>
      <c r="D117" s="48">
        <v>42480</v>
      </c>
      <c r="E117" s="48">
        <v>53100</v>
      </c>
      <c r="F117" s="117" t="s">
        <v>17</v>
      </c>
      <c r="G117" s="43" t="s">
        <v>12</v>
      </c>
      <c r="H117" s="118" t="s">
        <v>13</v>
      </c>
      <c r="I117" s="43" t="s">
        <v>18</v>
      </c>
      <c r="J117" s="49" t="s">
        <v>19</v>
      </c>
      <c r="K117" s="39" t="s">
        <v>615</v>
      </c>
    </row>
    <row r="118" spans="1:11" s="25" customFormat="1" ht="47.25" x14ac:dyDescent="0.2">
      <c r="A118" s="57" t="s">
        <v>603</v>
      </c>
      <c r="B118" s="119" t="s">
        <v>722</v>
      </c>
      <c r="C118" s="36" t="s">
        <v>611</v>
      </c>
      <c r="D118" s="120">
        <v>406552.8</v>
      </c>
      <c r="E118" s="120">
        <v>508191</v>
      </c>
      <c r="F118" s="121" t="s">
        <v>68</v>
      </c>
      <c r="G118" s="43" t="s">
        <v>12</v>
      </c>
      <c r="H118" s="122" t="s">
        <v>13</v>
      </c>
      <c r="I118" s="43" t="s">
        <v>18</v>
      </c>
      <c r="J118" s="123" t="s">
        <v>15</v>
      </c>
      <c r="K118" s="124" t="s">
        <v>616</v>
      </c>
    </row>
    <row r="119" spans="1:11" s="25" customFormat="1" ht="47.25" x14ac:dyDescent="0.2">
      <c r="A119" s="34" t="s">
        <v>604</v>
      </c>
      <c r="B119" s="116" t="s">
        <v>608</v>
      </c>
      <c r="C119" s="36" t="s">
        <v>21</v>
      </c>
      <c r="D119" s="48">
        <v>9296</v>
      </c>
      <c r="E119" s="48">
        <v>11620</v>
      </c>
      <c r="F119" s="117" t="s">
        <v>17</v>
      </c>
      <c r="G119" s="43" t="s">
        <v>12</v>
      </c>
      <c r="H119" s="118" t="s">
        <v>13</v>
      </c>
      <c r="I119" s="43" t="s">
        <v>18</v>
      </c>
      <c r="J119" s="49" t="s">
        <v>15</v>
      </c>
      <c r="K119" s="39" t="s">
        <v>616</v>
      </c>
    </row>
    <row r="120" spans="1:11" s="25" customFormat="1" ht="47.25" x14ac:dyDescent="0.2">
      <c r="A120" s="34" t="s">
        <v>605</v>
      </c>
      <c r="B120" s="125" t="s">
        <v>609</v>
      </c>
      <c r="C120" s="36" t="s">
        <v>612</v>
      </c>
      <c r="D120" s="79">
        <v>254400</v>
      </c>
      <c r="E120" s="79">
        <v>318000</v>
      </c>
      <c r="F120" s="126" t="s">
        <v>613</v>
      </c>
      <c r="G120" s="37" t="s">
        <v>12</v>
      </c>
      <c r="H120" s="126" t="s">
        <v>61</v>
      </c>
      <c r="I120" s="37" t="s">
        <v>18</v>
      </c>
      <c r="J120" s="39" t="s">
        <v>29</v>
      </c>
      <c r="K120" s="39" t="s">
        <v>569</v>
      </c>
    </row>
    <row r="121" spans="1:11" s="25" customFormat="1" ht="47.25" x14ac:dyDescent="0.2">
      <c r="A121" s="41" t="s">
        <v>807</v>
      </c>
      <c r="B121" s="127" t="s">
        <v>830</v>
      </c>
      <c r="C121" s="36" t="s">
        <v>806</v>
      </c>
      <c r="D121" s="128">
        <v>4800</v>
      </c>
      <c r="E121" s="128">
        <v>6000</v>
      </c>
      <c r="F121" s="124" t="s">
        <v>17</v>
      </c>
      <c r="G121" s="37" t="s">
        <v>12</v>
      </c>
      <c r="H121" s="124" t="s">
        <v>13</v>
      </c>
      <c r="I121" s="37" t="s">
        <v>18</v>
      </c>
      <c r="J121" s="124" t="s">
        <v>25</v>
      </c>
      <c r="K121" s="124" t="s">
        <v>808</v>
      </c>
    </row>
    <row r="122" spans="1:11" s="25" customFormat="1" ht="47.25" x14ac:dyDescent="0.2">
      <c r="A122" s="254" t="s">
        <v>860</v>
      </c>
      <c r="B122" s="253" t="s">
        <v>852</v>
      </c>
      <c r="C122" s="247" t="s">
        <v>30</v>
      </c>
      <c r="D122" s="255">
        <v>386064</v>
      </c>
      <c r="E122" s="261">
        <v>482580</v>
      </c>
      <c r="F122" s="273" t="s">
        <v>60</v>
      </c>
      <c r="G122" s="248" t="s">
        <v>12</v>
      </c>
      <c r="H122" s="263" t="s">
        <v>61</v>
      </c>
      <c r="I122" s="248" t="s">
        <v>18</v>
      </c>
      <c r="J122" s="262" t="s">
        <v>27</v>
      </c>
      <c r="K122" s="262" t="s">
        <v>853</v>
      </c>
    </row>
    <row r="123" spans="1:11" s="25" customFormat="1" ht="47.25" x14ac:dyDescent="0.2">
      <c r="A123" s="254" t="s">
        <v>861</v>
      </c>
      <c r="B123" s="253" t="s">
        <v>985</v>
      </c>
      <c r="C123" s="247" t="s">
        <v>38</v>
      </c>
      <c r="D123" s="261">
        <v>64000</v>
      </c>
      <c r="E123" s="261">
        <v>80000</v>
      </c>
      <c r="F123" s="262" t="s">
        <v>17</v>
      </c>
      <c r="G123" s="248" t="s">
        <v>12</v>
      </c>
      <c r="H123" s="262" t="s">
        <v>13</v>
      </c>
      <c r="I123" s="248" t="s">
        <v>18</v>
      </c>
      <c r="J123" s="262" t="s">
        <v>27</v>
      </c>
      <c r="K123" s="262" t="s">
        <v>854</v>
      </c>
    </row>
    <row r="124" spans="1:11" s="25" customFormat="1" ht="47.25" x14ac:dyDescent="0.2">
      <c r="A124" s="254" t="s">
        <v>891</v>
      </c>
      <c r="B124" s="253" t="s">
        <v>986</v>
      </c>
      <c r="C124" s="247" t="s">
        <v>806</v>
      </c>
      <c r="D124" s="261">
        <v>4800</v>
      </c>
      <c r="E124" s="261">
        <v>6000</v>
      </c>
      <c r="F124" s="262" t="s">
        <v>17</v>
      </c>
      <c r="G124" s="248" t="s">
        <v>12</v>
      </c>
      <c r="H124" s="262" t="s">
        <v>13</v>
      </c>
      <c r="I124" s="248" t="s">
        <v>18</v>
      </c>
      <c r="J124" s="262" t="s">
        <v>26</v>
      </c>
      <c r="K124" s="262" t="s">
        <v>892</v>
      </c>
    </row>
    <row r="125" spans="1:11" s="25" customFormat="1" ht="47.25" x14ac:dyDescent="0.2">
      <c r="A125" s="254" t="s">
        <v>972</v>
      </c>
      <c r="B125" s="253" t="s">
        <v>974</v>
      </c>
      <c r="C125" s="247" t="s">
        <v>23</v>
      </c>
      <c r="D125" s="261">
        <v>6400</v>
      </c>
      <c r="E125" s="261">
        <v>8000</v>
      </c>
      <c r="F125" s="262" t="s">
        <v>17</v>
      </c>
      <c r="G125" s="248" t="s">
        <v>12</v>
      </c>
      <c r="H125" s="262" t="s">
        <v>13</v>
      </c>
      <c r="I125" s="248" t="s">
        <v>18</v>
      </c>
      <c r="J125" s="262" t="s">
        <v>36</v>
      </c>
      <c r="K125" s="273" t="s">
        <v>981</v>
      </c>
    </row>
    <row r="126" spans="1:11" s="25" customFormat="1" ht="47.25" x14ac:dyDescent="0.2">
      <c r="A126" s="254" t="s">
        <v>973</v>
      </c>
      <c r="B126" s="253" t="s">
        <v>975</v>
      </c>
      <c r="C126" s="247" t="s">
        <v>37</v>
      </c>
      <c r="D126" s="261">
        <v>8000</v>
      </c>
      <c r="E126" s="261">
        <v>10000</v>
      </c>
      <c r="F126" s="262" t="s">
        <v>17</v>
      </c>
      <c r="G126" s="248" t="s">
        <v>12</v>
      </c>
      <c r="H126" s="262" t="s">
        <v>13</v>
      </c>
      <c r="I126" s="248" t="s">
        <v>18</v>
      </c>
      <c r="J126" s="262" t="s">
        <v>36</v>
      </c>
      <c r="K126" s="273" t="s">
        <v>981</v>
      </c>
    </row>
    <row r="127" spans="1:11" s="25" customFormat="1" ht="47.25" x14ac:dyDescent="0.2">
      <c r="A127" s="254" t="s">
        <v>980</v>
      </c>
      <c r="B127" s="253" t="s">
        <v>987</v>
      </c>
      <c r="C127" s="247" t="s">
        <v>57</v>
      </c>
      <c r="D127" s="261">
        <v>20000</v>
      </c>
      <c r="E127" s="261">
        <v>25000</v>
      </c>
      <c r="F127" s="262" t="s">
        <v>17</v>
      </c>
      <c r="G127" s="248" t="s">
        <v>12</v>
      </c>
      <c r="H127" s="262" t="s">
        <v>13</v>
      </c>
      <c r="I127" s="248" t="s">
        <v>18</v>
      </c>
      <c r="J127" s="262" t="s">
        <v>36</v>
      </c>
      <c r="K127" s="273" t="s">
        <v>981</v>
      </c>
    </row>
    <row r="128" spans="1:11" s="21" customFormat="1" ht="24" customHeight="1" x14ac:dyDescent="0.2">
      <c r="A128" s="153" t="s">
        <v>750</v>
      </c>
      <c r="B128" s="318"/>
      <c r="C128" s="318"/>
      <c r="D128" s="154">
        <f>SUM(D73,D76,D78,D80,D82,D87,D89:D92,D98:D101,D103:D104,D106:D111,D113:D127)</f>
        <v>6027345.4699999997</v>
      </c>
      <c r="E128" s="154">
        <f>SUM(E73,E76,E78,E80,E82,E87,E89:E92,E98:E101,E103:E104,E106:E111,E113:E127)</f>
        <v>7041757.1500000004</v>
      </c>
      <c r="F128" s="318"/>
      <c r="G128" s="318"/>
      <c r="H128" s="318"/>
      <c r="I128" s="318"/>
      <c r="J128" s="318"/>
      <c r="K128" s="319"/>
    </row>
    <row r="129" spans="1:11" s="21" customFormat="1" ht="14.25" customHeight="1" x14ac:dyDescent="0.2">
      <c r="A129" s="225"/>
      <c r="B129" s="226"/>
      <c r="C129" s="227"/>
      <c r="D129" s="228"/>
      <c r="E129" s="228"/>
      <c r="F129" s="227"/>
      <c r="G129" s="227"/>
      <c r="H129" s="227"/>
      <c r="I129" s="227"/>
      <c r="J129" s="227"/>
      <c r="K129" s="229"/>
    </row>
    <row r="130" spans="1:11" s="21" customFormat="1" ht="24" customHeight="1" x14ac:dyDescent="0.2">
      <c r="A130" s="419" t="s">
        <v>942</v>
      </c>
      <c r="B130" s="420"/>
      <c r="C130" s="420"/>
      <c r="D130" s="420"/>
      <c r="E130" s="420"/>
      <c r="F130" s="420"/>
      <c r="G130" s="420"/>
      <c r="H130" s="420"/>
      <c r="I130" s="420"/>
      <c r="J130" s="420"/>
      <c r="K130" s="421"/>
    </row>
    <row r="131" spans="1:11" s="21" customFormat="1" ht="47.25" x14ac:dyDescent="0.2">
      <c r="A131" s="254" t="s">
        <v>944</v>
      </c>
      <c r="B131" s="253" t="s">
        <v>945</v>
      </c>
      <c r="C131" s="247" t="s">
        <v>946</v>
      </c>
      <c r="D131" s="261">
        <v>5280</v>
      </c>
      <c r="E131" s="261">
        <v>6600</v>
      </c>
      <c r="F131" s="262" t="s">
        <v>17</v>
      </c>
      <c r="G131" s="248" t="s">
        <v>12</v>
      </c>
      <c r="H131" s="262" t="s">
        <v>13</v>
      </c>
      <c r="I131" s="248" t="s">
        <v>18</v>
      </c>
      <c r="J131" s="262" t="s">
        <v>36</v>
      </c>
      <c r="K131" s="262" t="s">
        <v>253</v>
      </c>
    </row>
    <row r="132" spans="1:11" s="21" customFormat="1" ht="24" customHeight="1" x14ac:dyDescent="0.2">
      <c r="A132" s="153" t="s">
        <v>943</v>
      </c>
      <c r="B132" s="286"/>
      <c r="C132" s="286"/>
      <c r="D132" s="154">
        <f>SUM(D131)</f>
        <v>5280</v>
      </c>
      <c r="E132" s="154">
        <f>SUM(E131)</f>
        <v>6600</v>
      </c>
      <c r="F132" s="286"/>
      <c r="G132" s="286"/>
      <c r="H132" s="286"/>
      <c r="I132" s="286"/>
      <c r="J132" s="286"/>
      <c r="K132" s="287"/>
    </row>
    <row r="133" spans="1:11" s="21" customFormat="1" ht="15" customHeight="1" x14ac:dyDescent="0.2">
      <c r="A133" s="234"/>
      <c r="B133" s="235"/>
      <c r="C133" s="236"/>
      <c r="D133" s="237"/>
      <c r="E133" s="237"/>
      <c r="F133" s="236"/>
      <c r="G133" s="236"/>
      <c r="H133" s="236"/>
      <c r="I133" s="236"/>
      <c r="J133" s="236"/>
      <c r="K133" s="238"/>
    </row>
    <row r="134" spans="1:11" s="21" customFormat="1" ht="24" customHeight="1" x14ac:dyDescent="0.2">
      <c r="A134" s="419" t="s">
        <v>751</v>
      </c>
      <c r="B134" s="420"/>
      <c r="C134" s="420"/>
      <c r="D134" s="420"/>
      <c r="E134" s="420"/>
      <c r="F134" s="420"/>
      <c r="G134" s="420"/>
      <c r="H134" s="420"/>
      <c r="I134" s="420"/>
      <c r="J134" s="420"/>
      <c r="K134" s="421"/>
    </row>
    <row r="135" spans="1:11" s="21" customFormat="1" ht="47.25" x14ac:dyDescent="0.2">
      <c r="A135" s="34" t="s">
        <v>574</v>
      </c>
      <c r="B135" s="50" t="s">
        <v>570</v>
      </c>
      <c r="C135" s="37" t="s">
        <v>63</v>
      </c>
      <c r="D135" s="36">
        <v>5310</v>
      </c>
      <c r="E135" s="36">
        <v>6637.5</v>
      </c>
      <c r="F135" s="37" t="s">
        <v>17</v>
      </c>
      <c r="G135" s="37" t="s">
        <v>12</v>
      </c>
      <c r="H135" s="37" t="s">
        <v>13</v>
      </c>
      <c r="I135" s="37" t="s">
        <v>18</v>
      </c>
      <c r="J135" s="37" t="s">
        <v>24</v>
      </c>
      <c r="K135" s="37" t="s">
        <v>221</v>
      </c>
    </row>
    <row r="136" spans="1:11" s="21" customFormat="1" ht="24" customHeight="1" x14ac:dyDescent="0.2">
      <c r="A136" s="153" t="s">
        <v>752</v>
      </c>
      <c r="B136" s="269"/>
      <c r="C136" s="269"/>
      <c r="D136" s="154">
        <f>SUM(D135)</f>
        <v>5310</v>
      </c>
      <c r="E136" s="154">
        <f>SUM(E135)</f>
        <v>6637.5</v>
      </c>
      <c r="F136" s="269"/>
      <c r="G136" s="269"/>
      <c r="H136" s="269"/>
      <c r="I136" s="269"/>
      <c r="J136" s="269"/>
      <c r="K136" s="270"/>
    </row>
    <row r="137" spans="1:11" s="21" customFormat="1" ht="24" customHeight="1" x14ac:dyDescent="0.2">
      <c r="A137" s="239" t="s">
        <v>753</v>
      </c>
      <c r="B137" s="163"/>
      <c r="C137" s="155"/>
      <c r="D137" s="156">
        <f>D70+D128+D132+D136</f>
        <v>11508765.870000001</v>
      </c>
      <c r="E137" s="156">
        <f>E70+E128+E132+E136</f>
        <v>13893532.65</v>
      </c>
      <c r="F137" s="155"/>
      <c r="G137" s="155"/>
      <c r="H137" s="155"/>
      <c r="I137" s="155"/>
      <c r="J137" s="157"/>
      <c r="K137" s="158"/>
    </row>
    <row r="138" spans="1:11" s="21" customFormat="1" ht="15" customHeight="1" x14ac:dyDescent="0.2">
      <c r="A138" s="159"/>
      <c r="B138" s="160"/>
      <c r="C138" s="161"/>
      <c r="D138" s="162"/>
      <c r="E138" s="162"/>
      <c r="F138" s="161"/>
      <c r="G138" s="161"/>
      <c r="H138" s="161"/>
      <c r="I138" s="161"/>
      <c r="J138" s="161"/>
      <c r="K138" s="40"/>
    </row>
    <row r="139" spans="1:11" s="21" customFormat="1" ht="24" customHeight="1" x14ac:dyDescent="0.2">
      <c r="A139" s="163" t="s">
        <v>754</v>
      </c>
      <c r="B139" s="163"/>
      <c r="C139" s="155"/>
      <c r="D139" s="156"/>
      <c r="E139" s="156"/>
      <c r="F139" s="155"/>
      <c r="G139" s="155"/>
      <c r="H139" s="155"/>
      <c r="I139" s="155"/>
      <c r="J139" s="157"/>
      <c r="K139" s="158"/>
    </row>
    <row r="140" spans="1:11" s="25" customFormat="1" ht="48.75" customHeight="1" x14ac:dyDescent="0.2">
      <c r="A140" s="29" t="s">
        <v>291</v>
      </c>
      <c r="B140" s="61" t="s">
        <v>64</v>
      </c>
      <c r="C140" s="31" t="s">
        <v>65</v>
      </c>
      <c r="D140" s="31">
        <v>10620</v>
      </c>
      <c r="E140" s="31">
        <v>13275</v>
      </c>
      <c r="F140" s="32" t="s">
        <v>17</v>
      </c>
      <c r="G140" s="33" t="s">
        <v>12</v>
      </c>
      <c r="H140" s="33" t="s">
        <v>13</v>
      </c>
      <c r="I140" s="33" t="s">
        <v>14</v>
      </c>
      <c r="J140" s="58" t="s">
        <v>19</v>
      </c>
      <c r="K140" s="59" t="s">
        <v>290</v>
      </c>
    </row>
    <row r="141" spans="1:11" s="25" customFormat="1" ht="31.5" x14ac:dyDescent="0.2">
      <c r="A141" s="34" t="s">
        <v>617</v>
      </c>
      <c r="B141" s="61"/>
      <c r="C141" s="31"/>
      <c r="D141" s="31"/>
      <c r="E141" s="31"/>
      <c r="F141" s="32"/>
      <c r="G141" s="33"/>
      <c r="H141" s="33"/>
      <c r="I141" s="33"/>
      <c r="J141" s="33" t="s">
        <v>26</v>
      </c>
      <c r="K141" s="52" t="s">
        <v>618</v>
      </c>
    </row>
    <row r="142" spans="1:11" s="25" customFormat="1" ht="31.5" customHeight="1" x14ac:dyDescent="0.2">
      <c r="A142" s="29" t="s">
        <v>305</v>
      </c>
      <c r="B142" s="51" t="s">
        <v>69</v>
      </c>
      <c r="C142" s="87" t="s">
        <v>70</v>
      </c>
      <c r="D142" s="87">
        <f>SUM(D145:D148)</f>
        <v>180387</v>
      </c>
      <c r="E142" s="87">
        <f>SUM(E145:E148)</f>
        <v>225483.75</v>
      </c>
      <c r="F142" s="52" t="s">
        <v>11</v>
      </c>
      <c r="G142" s="53" t="s">
        <v>16</v>
      </c>
      <c r="H142" s="53" t="s">
        <v>13</v>
      </c>
      <c r="I142" s="53" t="s">
        <v>14</v>
      </c>
      <c r="J142" s="55" t="s">
        <v>24</v>
      </c>
      <c r="K142" s="56" t="s">
        <v>307</v>
      </c>
    </row>
    <row r="143" spans="1:11" s="25" customFormat="1" ht="31.5" customHeight="1" x14ac:dyDescent="0.2">
      <c r="A143" s="57" t="s">
        <v>532</v>
      </c>
      <c r="B143" s="51"/>
      <c r="C143" s="31"/>
      <c r="D143" s="31"/>
      <c r="E143" s="31"/>
      <c r="F143" s="52"/>
      <c r="G143" s="53"/>
      <c r="H143" s="53"/>
      <c r="I143" s="53"/>
      <c r="J143" s="55" t="s">
        <v>31</v>
      </c>
      <c r="K143" s="56" t="s">
        <v>533</v>
      </c>
    </row>
    <row r="144" spans="1:11" s="25" customFormat="1" ht="31.5" customHeight="1" x14ac:dyDescent="0.2">
      <c r="A144" s="34" t="s">
        <v>617</v>
      </c>
      <c r="B144" s="51"/>
      <c r="C144" s="31"/>
      <c r="D144" s="31"/>
      <c r="E144" s="31"/>
      <c r="F144" s="52"/>
      <c r="G144" s="53"/>
      <c r="H144" s="53"/>
      <c r="I144" s="53"/>
      <c r="J144" s="53" t="s">
        <v>47</v>
      </c>
      <c r="K144" s="52" t="s">
        <v>727</v>
      </c>
    </row>
    <row r="145" spans="1:11" s="25" customFormat="1" ht="31.5" customHeight="1" x14ac:dyDescent="0.2">
      <c r="A145" s="71"/>
      <c r="B145" s="51" t="s">
        <v>337</v>
      </c>
      <c r="C145" s="31" t="s">
        <v>70</v>
      </c>
      <c r="D145" s="87">
        <v>121710</v>
      </c>
      <c r="E145" s="87">
        <v>152137.5</v>
      </c>
      <c r="F145" s="52"/>
      <c r="G145" s="53"/>
      <c r="H145" s="53"/>
      <c r="I145" s="53"/>
      <c r="J145" s="53"/>
      <c r="K145" s="52"/>
    </row>
    <row r="146" spans="1:11" s="25" customFormat="1" ht="31.5" customHeight="1" x14ac:dyDescent="0.2">
      <c r="A146" s="71"/>
      <c r="B146" s="51" t="s">
        <v>336</v>
      </c>
      <c r="C146" s="31" t="s">
        <v>71</v>
      </c>
      <c r="D146" s="87">
        <v>29840</v>
      </c>
      <c r="E146" s="87">
        <v>37300</v>
      </c>
      <c r="F146" s="52"/>
      <c r="G146" s="53"/>
      <c r="H146" s="53"/>
      <c r="I146" s="53"/>
      <c r="J146" s="53"/>
      <c r="K146" s="52"/>
    </row>
    <row r="147" spans="1:11" s="25" customFormat="1" ht="31.5" customHeight="1" x14ac:dyDescent="0.2">
      <c r="A147" s="71"/>
      <c r="B147" s="51" t="s">
        <v>335</v>
      </c>
      <c r="C147" s="31" t="s">
        <v>71</v>
      </c>
      <c r="D147" s="87">
        <v>3982</v>
      </c>
      <c r="E147" s="87">
        <v>4977.5</v>
      </c>
      <c r="F147" s="52"/>
      <c r="G147" s="53"/>
      <c r="H147" s="53"/>
      <c r="I147" s="53"/>
      <c r="J147" s="53"/>
      <c r="K147" s="52"/>
    </row>
    <row r="148" spans="1:11" s="25" customFormat="1" ht="31.5" customHeight="1" x14ac:dyDescent="0.2">
      <c r="A148" s="71"/>
      <c r="B148" s="51" t="s">
        <v>334</v>
      </c>
      <c r="C148" s="31" t="s">
        <v>306</v>
      </c>
      <c r="D148" s="87">
        <v>24855</v>
      </c>
      <c r="E148" s="87">
        <v>31068.75</v>
      </c>
      <c r="F148" s="52"/>
      <c r="G148" s="53"/>
      <c r="H148" s="53"/>
      <c r="I148" s="53"/>
      <c r="J148" s="53"/>
      <c r="K148" s="52"/>
    </row>
    <row r="149" spans="1:11" s="25" customFormat="1" ht="63" x14ac:dyDescent="0.2">
      <c r="A149" s="29" t="s">
        <v>314</v>
      </c>
      <c r="B149" s="129" t="s">
        <v>338</v>
      </c>
      <c r="C149" s="31" t="s">
        <v>78</v>
      </c>
      <c r="D149" s="54">
        <f>SUM(D152+D154+D156+D158+D160)</f>
        <v>295076</v>
      </c>
      <c r="E149" s="54">
        <f>SUM(E152+E154+E156+E158+E160)</f>
        <v>368845</v>
      </c>
      <c r="F149" s="32" t="s">
        <v>68</v>
      </c>
      <c r="G149" s="33" t="s">
        <v>16</v>
      </c>
      <c r="H149" s="33" t="s">
        <v>13</v>
      </c>
      <c r="I149" s="33" t="s">
        <v>14</v>
      </c>
      <c r="J149" s="58" t="s">
        <v>15</v>
      </c>
      <c r="K149" s="59" t="s">
        <v>157</v>
      </c>
    </row>
    <row r="150" spans="1:11" s="25" customFormat="1" ht="78.75" x14ac:dyDescent="0.2">
      <c r="A150" s="34" t="s">
        <v>532</v>
      </c>
      <c r="B150" s="30" t="s">
        <v>585</v>
      </c>
      <c r="C150" s="31"/>
      <c r="D150" s="31">
        <f>D153+D155+D157+D159+D161</f>
        <v>295076</v>
      </c>
      <c r="E150" s="31">
        <f>E153+E155+E157+E159+E161</f>
        <v>368845</v>
      </c>
      <c r="F150" s="32"/>
      <c r="G150" s="33"/>
      <c r="H150" s="33"/>
      <c r="I150" s="33"/>
      <c r="J150" s="58" t="s">
        <v>24</v>
      </c>
      <c r="K150" s="59" t="s">
        <v>578</v>
      </c>
    </row>
    <row r="151" spans="1:11" s="25" customFormat="1" ht="31.5" x14ac:dyDescent="0.2">
      <c r="A151" s="34" t="s">
        <v>617</v>
      </c>
      <c r="B151" s="30"/>
      <c r="C151" s="31"/>
      <c r="D151" s="31"/>
      <c r="E151" s="31"/>
      <c r="F151" s="32"/>
      <c r="G151" s="33"/>
      <c r="H151" s="33"/>
      <c r="I151" s="33"/>
      <c r="J151" s="33" t="s">
        <v>47</v>
      </c>
      <c r="K151" s="32" t="s">
        <v>728</v>
      </c>
    </row>
    <row r="152" spans="1:11" s="25" customFormat="1" ht="34.5" customHeight="1" x14ac:dyDescent="0.2">
      <c r="A152" s="29"/>
      <c r="B152" s="30" t="s">
        <v>339</v>
      </c>
      <c r="C152" s="31" t="s">
        <v>78</v>
      </c>
      <c r="D152" s="54">
        <v>86934</v>
      </c>
      <c r="E152" s="54">
        <v>108667.5</v>
      </c>
      <c r="F152" s="32"/>
      <c r="G152" s="33"/>
      <c r="H152" s="33"/>
      <c r="I152" s="33"/>
      <c r="J152" s="33"/>
      <c r="K152" s="32"/>
    </row>
    <row r="153" spans="1:11" s="25" customFormat="1" ht="33" customHeight="1" x14ac:dyDescent="0.2">
      <c r="A153" s="29"/>
      <c r="B153" s="30"/>
      <c r="C153" s="31"/>
      <c r="D153" s="31">
        <v>62000</v>
      </c>
      <c r="E153" s="31">
        <v>77500</v>
      </c>
      <c r="F153" s="32"/>
      <c r="G153" s="33"/>
      <c r="H153" s="33"/>
      <c r="I153" s="33"/>
      <c r="J153" s="58" t="s">
        <v>24</v>
      </c>
      <c r="K153" s="59" t="s">
        <v>579</v>
      </c>
    </row>
    <row r="154" spans="1:11" s="25" customFormat="1" ht="31.5" customHeight="1" x14ac:dyDescent="0.2">
      <c r="A154" s="29"/>
      <c r="B154" s="30" t="s">
        <v>340</v>
      </c>
      <c r="C154" s="31" t="s">
        <v>72</v>
      </c>
      <c r="D154" s="54">
        <v>4380</v>
      </c>
      <c r="E154" s="54">
        <v>5475</v>
      </c>
      <c r="F154" s="32"/>
      <c r="G154" s="33"/>
      <c r="H154" s="33"/>
      <c r="I154" s="33"/>
      <c r="J154" s="33" t="s">
        <v>47</v>
      </c>
      <c r="K154" s="32" t="s">
        <v>728</v>
      </c>
    </row>
    <row r="155" spans="1:11" s="25" customFormat="1" ht="31.5" customHeight="1" x14ac:dyDescent="0.2">
      <c r="A155" s="29"/>
      <c r="B155" s="30"/>
      <c r="C155" s="31"/>
      <c r="D155" s="31">
        <v>2130</v>
      </c>
      <c r="E155" s="31">
        <v>2662.49</v>
      </c>
      <c r="F155" s="32"/>
      <c r="G155" s="33"/>
      <c r="H155" s="33"/>
      <c r="I155" s="33"/>
      <c r="J155" s="58" t="s">
        <v>24</v>
      </c>
      <c r="K155" s="59" t="s">
        <v>580</v>
      </c>
    </row>
    <row r="156" spans="1:11" s="25" customFormat="1" ht="31.5" customHeight="1" x14ac:dyDescent="0.2">
      <c r="A156" s="29"/>
      <c r="B156" s="30" t="s">
        <v>344</v>
      </c>
      <c r="C156" s="31" t="s">
        <v>73</v>
      </c>
      <c r="D156" s="54">
        <v>21304</v>
      </c>
      <c r="E156" s="54">
        <v>26630</v>
      </c>
      <c r="F156" s="32"/>
      <c r="G156" s="33"/>
      <c r="H156" s="33"/>
      <c r="I156" s="33"/>
      <c r="J156" s="33" t="s">
        <v>47</v>
      </c>
      <c r="K156" s="32" t="s">
        <v>728</v>
      </c>
    </row>
    <row r="157" spans="1:11" s="25" customFormat="1" ht="31.5" customHeight="1" x14ac:dyDescent="0.2">
      <c r="A157" s="29"/>
      <c r="B157" s="30"/>
      <c r="C157" s="31"/>
      <c r="D157" s="31">
        <v>24867</v>
      </c>
      <c r="E157" s="31">
        <v>31083.75</v>
      </c>
      <c r="F157" s="32"/>
      <c r="G157" s="33"/>
      <c r="H157" s="33"/>
      <c r="I157" s="33"/>
      <c r="J157" s="58" t="s">
        <v>24</v>
      </c>
      <c r="K157" s="59" t="s">
        <v>578</v>
      </c>
    </row>
    <row r="158" spans="1:11" s="25" customFormat="1" ht="31.5" customHeight="1" x14ac:dyDescent="0.2">
      <c r="A158" s="29"/>
      <c r="B158" s="30" t="s">
        <v>341</v>
      </c>
      <c r="C158" s="31" t="s">
        <v>78</v>
      </c>
      <c r="D158" s="54">
        <v>120688</v>
      </c>
      <c r="E158" s="54">
        <v>150860</v>
      </c>
      <c r="F158" s="32"/>
      <c r="G158" s="33"/>
      <c r="H158" s="33"/>
      <c r="I158" s="33"/>
      <c r="J158" s="33" t="s">
        <v>47</v>
      </c>
      <c r="K158" s="32" t="s">
        <v>728</v>
      </c>
    </row>
    <row r="159" spans="1:11" s="25" customFormat="1" ht="31.5" customHeight="1" x14ac:dyDescent="0.2">
      <c r="A159" s="29"/>
      <c r="B159" s="30"/>
      <c r="C159" s="31"/>
      <c r="D159" s="31">
        <v>128597</v>
      </c>
      <c r="E159" s="31">
        <v>160746.25</v>
      </c>
      <c r="F159" s="32"/>
      <c r="G159" s="33"/>
      <c r="H159" s="33"/>
      <c r="I159" s="33"/>
      <c r="J159" s="58" t="s">
        <v>24</v>
      </c>
      <c r="K159" s="59" t="s">
        <v>579</v>
      </c>
    </row>
    <row r="160" spans="1:11" s="25" customFormat="1" ht="31.5" customHeight="1" x14ac:dyDescent="0.2">
      <c r="A160" s="29"/>
      <c r="B160" s="30" t="s">
        <v>342</v>
      </c>
      <c r="C160" s="31" t="s">
        <v>343</v>
      </c>
      <c r="D160" s="54">
        <v>61770</v>
      </c>
      <c r="E160" s="54">
        <v>77212.5</v>
      </c>
      <c r="F160" s="32"/>
      <c r="G160" s="33"/>
      <c r="H160" s="33"/>
      <c r="I160" s="33"/>
      <c r="J160" s="33" t="s">
        <v>47</v>
      </c>
      <c r="K160" s="32" t="s">
        <v>728</v>
      </c>
    </row>
    <row r="161" spans="1:11" s="25" customFormat="1" ht="31.5" customHeight="1" x14ac:dyDescent="0.2">
      <c r="A161" s="29"/>
      <c r="B161" s="61"/>
      <c r="C161" s="31"/>
      <c r="D161" s="31">
        <v>77482</v>
      </c>
      <c r="E161" s="31">
        <v>96852.51</v>
      </c>
      <c r="F161" s="32"/>
      <c r="G161" s="33"/>
      <c r="H161" s="33"/>
      <c r="I161" s="33"/>
      <c r="J161" s="58" t="s">
        <v>24</v>
      </c>
      <c r="K161" s="59" t="s">
        <v>581</v>
      </c>
    </row>
    <row r="162" spans="1:11" s="25" customFormat="1" ht="31.5" customHeight="1" x14ac:dyDescent="0.2">
      <c r="A162" s="29"/>
      <c r="B162" s="61"/>
      <c r="C162" s="31"/>
      <c r="D162" s="31"/>
      <c r="E162" s="31"/>
      <c r="F162" s="32"/>
      <c r="G162" s="33"/>
      <c r="H162" s="33"/>
      <c r="I162" s="33"/>
      <c r="J162" s="33" t="s">
        <v>47</v>
      </c>
      <c r="K162" s="32" t="s">
        <v>728</v>
      </c>
    </row>
    <row r="163" spans="1:11" s="25" customFormat="1" ht="51" customHeight="1" x14ac:dyDescent="0.2">
      <c r="A163" s="29" t="s">
        <v>313</v>
      </c>
      <c r="B163" s="61" t="s">
        <v>74</v>
      </c>
      <c r="C163" s="31" t="s">
        <v>75</v>
      </c>
      <c r="D163" s="31">
        <f>SUM(D166:D170)</f>
        <v>268100</v>
      </c>
      <c r="E163" s="31">
        <f>SUM(E166:E170)</f>
        <v>335125</v>
      </c>
      <c r="F163" s="32" t="s">
        <v>68</v>
      </c>
      <c r="G163" s="33" t="s">
        <v>16</v>
      </c>
      <c r="H163" s="33" t="s">
        <v>13</v>
      </c>
      <c r="I163" s="33" t="s">
        <v>14</v>
      </c>
      <c r="J163" s="58" t="s">
        <v>15</v>
      </c>
      <c r="K163" s="59" t="s">
        <v>221</v>
      </c>
    </row>
    <row r="164" spans="1:11" s="25" customFormat="1" ht="35.25" customHeight="1" x14ac:dyDescent="0.2">
      <c r="A164" s="60" t="s">
        <v>532</v>
      </c>
      <c r="B164" s="61"/>
      <c r="C164" s="31"/>
      <c r="D164" s="31"/>
      <c r="E164" s="31"/>
      <c r="F164" s="32"/>
      <c r="G164" s="33"/>
      <c r="H164" s="33"/>
      <c r="I164" s="33"/>
      <c r="J164" s="58" t="s">
        <v>19</v>
      </c>
      <c r="K164" s="59" t="s">
        <v>534</v>
      </c>
    </row>
    <row r="165" spans="1:11" s="25" customFormat="1" ht="35.25" customHeight="1" x14ac:dyDescent="0.2">
      <c r="A165" s="34" t="s">
        <v>617</v>
      </c>
      <c r="B165" s="61"/>
      <c r="C165" s="31"/>
      <c r="D165" s="31"/>
      <c r="E165" s="31"/>
      <c r="F165" s="32"/>
      <c r="G165" s="33"/>
      <c r="H165" s="33"/>
      <c r="I165" s="33"/>
      <c r="J165" s="33" t="s">
        <v>27</v>
      </c>
      <c r="K165" s="32" t="s">
        <v>729</v>
      </c>
    </row>
    <row r="166" spans="1:11" s="25" customFormat="1" ht="31.5" x14ac:dyDescent="0.2">
      <c r="A166" s="29"/>
      <c r="B166" s="61" t="s">
        <v>345</v>
      </c>
      <c r="C166" s="31"/>
      <c r="D166" s="31">
        <v>9290</v>
      </c>
      <c r="E166" s="31">
        <v>11612.5</v>
      </c>
      <c r="F166" s="32"/>
      <c r="G166" s="33"/>
      <c r="H166" s="33"/>
      <c r="I166" s="33"/>
      <c r="J166" s="33"/>
      <c r="K166" s="32"/>
    </row>
    <row r="167" spans="1:11" s="25" customFormat="1" ht="31.5" x14ac:dyDescent="0.2">
      <c r="A167" s="29"/>
      <c r="B167" s="30" t="s">
        <v>346</v>
      </c>
      <c r="C167" s="31"/>
      <c r="D167" s="31">
        <v>127414</v>
      </c>
      <c r="E167" s="31">
        <v>159267.5</v>
      </c>
      <c r="F167" s="32"/>
      <c r="G167" s="33"/>
      <c r="H167" s="33"/>
      <c r="I167" s="33"/>
      <c r="J167" s="33"/>
      <c r="K167" s="32"/>
    </row>
    <row r="168" spans="1:11" s="25" customFormat="1" ht="31.5" x14ac:dyDescent="0.2">
      <c r="A168" s="29"/>
      <c r="B168" s="30" t="s">
        <v>347</v>
      </c>
      <c r="C168" s="31"/>
      <c r="D168" s="31">
        <v>39816</v>
      </c>
      <c r="E168" s="31">
        <v>49770</v>
      </c>
      <c r="F168" s="32"/>
      <c r="G168" s="33"/>
      <c r="H168" s="33"/>
      <c r="I168" s="33"/>
      <c r="J168" s="33"/>
      <c r="K168" s="32"/>
    </row>
    <row r="169" spans="1:11" s="25" customFormat="1" ht="31.5" x14ac:dyDescent="0.2">
      <c r="A169" s="29"/>
      <c r="B169" s="30" t="s">
        <v>348</v>
      </c>
      <c r="C169" s="31"/>
      <c r="D169" s="31">
        <v>66362</v>
      </c>
      <c r="E169" s="31">
        <v>82952.5</v>
      </c>
      <c r="F169" s="32"/>
      <c r="G169" s="33"/>
      <c r="H169" s="33"/>
      <c r="I169" s="33"/>
      <c r="J169" s="33"/>
      <c r="K169" s="32"/>
    </row>
    <row r="170" spans="1:11" s="25" customFormat="1" ht="30.75" customHeight="1" x14ac:dyDescent="0.2">
      <c r="A170" s="29"/>
      <c r="B170" s="30" t="s">
        <v>349</v>
      </c>
      <c r="C170" s="31"/>
      <c r="D170" s="31">
        <v>25218</v>
      </c>
      <c r="E170" s="31">
        <v>31522.5</v>
      </c>
      <c r="F170" s="32"/>
      <c r="G170" s="33"/>
      <c r="H170" s="33"/>
      <c r="I170" s="33"/>
      <c r="J170" s="33"/>
      <c r="K170" s="32"/>
    </row>
    <row r="171" spans="1:11" s="26" customFormat="1" ht="31.5" x14ac:dyDescent="0.2">
      <c r="A171" s="29" t="s">
        <v>312</v>
      </c>
      <c r="B171" s="30" t="s">
        <v>77</v>
      </c>
      <c r="C171" s="31" t="s">
        <v>78</v>
      </c>
      <c r="D171" s="31">
        <f>SUM(D174:D176)</f>
        <v>550800</v>
      </c>
      <c r="E171" s="31">
        <f>SUM(E174:E176)</f>
        <v>688500</v>
      </c>
      <c r="F171" s="32" t="s">
        <v>68</v>
      </c>
      <c r="G171" s="33" t="s">
        <v>16</v>
      </c>
      <c r="H171" s="33" t="s">
        <v>13</v>
      </c>
      <c r="I171" s="33" t="s">
        <v>14</v>
      </c>
      <c r="J171" s="58" t="s">
        <v>15</v>
      </c>
      <c r="K171" s="59" t="s">
        <v>308</v>
      </c>
    </row>
    <row r="172" spans="1:11" s="26" customFormat="1" ht="31.5" x14ac:dyDescent="0.2">
      <c r="A172" s="29" t="s">
        <v>532</v>
      </c>
      <c r="B172" s="30"/>
      <c r="C172" s="31"/>
      <c r="D172" s="31"/>
      <c r="E172" s="31"/>
      <c r="F172" s="32"/>
      <c r="G172" s="33"/>
      <c r="H172" s="33"/>
      <c r="I172" s="33"/>
      <c r="J172" s="58" t="s">
        <v>19</v>
      </c>
      <c r="K172" s="59" t="s">
        <v>535</v>
      </c>
    </row>
    <row r="173" spans="1:11" s="26" customFormat="1" ht="31.5" x14ac:dyDescent="0.2">
      <c r="A173" s="34" t="s">
        <v>617</v>
      </c>
      <c r="B173" s="30"/>
      <c r="C173" s="31"/>
      <c r="D173" s="31"/>
      <c r="E173" s="31"/>
      <c r="F173" s="32"/>
      <c r="G173" s="33"/>
      <c r="H173" s="33"/>
      <c r="I173" s="33"/>
      <c r="J173" s="33" t="s">
        <v>47</v>
      </c>
      <c r="K173" s="32" t="s">
        <v>730</v>
      </c>
    </row>
    <row r="174" spans="1:11" s="26" customFormat="1" ht="31.5" x14ac:dyDescent="0.2">
      <c r="A174" s="29"/>
      <c r="B174" s="61" t="s">
        <v>350</v>
      </c>
      <c r="C174" s="31" t="s">
        <v>78</v>
      </c>
      <c r="D174" s="31">
        <v>272082</v>
      </c>
      <c r="E174" s="31">
        <v>340102.5</v>
      </c>
      <c r="F174" s="32"/>
      <c r="G174" s="33"/>
      <c r="H174" s="33"/>
      <c r="I174" s="33"/>
      <c r="J174" s="33"/>
      <c r="K174" s="32"/>
    </row>
    <row r="175" spans="1:11" s="26" customFormat="1" ht="26.25" customHeight="1" x14ac:dyDescent="0.2">
      <c r="A175" s="29"/>
      <c r="B175" s="30" t="s">
        <v>351</v>
      </c>
      <c r="C175" s="31" t="s">
        <v>79</v>
      </c>
      <c r="D175" s="31">
        <v>87598</v>
      </c>
      <c r="E175" s="31">
        <v>109497.5</v>
      </c>
      <c r="F175" s="32"/>
      <c r="G175" s="33"/>
      <c r="H175" s="33"/>
      <c r="I175" s="33"/>
      <c r="J175" s="33"/>
      <c r="K175" s="32"/>
    </row>
    <row r="176" spans="1:11" s="26" customFormat="1" ht="31.5" x14ac:dyDescent="0.2">
      <c r="A176" s="29"/>
      <c r="B176" s="30" t="s">
        <v>352</v>
      </c>
      <c r="C176" s="31" t="s">
        <v>78</v>
      </c>
      <c r="D176" s="31">
        <v>191120</v>
      </c>
      <c r="E176" s="31">
        <v>238900</v>
      </c>
      <c r="F176" s="32"/>
      <c r="G176" s="33"/>
      <c r="H176" s="33"/>
      <c r="I176" s="33"/>
      <c r="J176" s="33"/>
      <c r="K176" s="32"/>
    </row>
    <row r="177" spans="1:11" s="25" customFormat="1" ht="51" customHeight="1" x14ac:dyDescent="0.2">
      <c r="A177" s="29" t="s">
        <v>311</v>
      </c>
      <c r="B177" s="61" t="s">
        <v>309</v>
      </c>
      <c r="C177" s="31" t="s">
        <v>310</v>
      </c>
      <c r="D177" s="31">
        <v>212384</v>
      </c>
      <c r="E177" s="31">
        <v>265480</v>
      </c>
      <c r="F177" s="32" t="s">
        <v>11</v>
      </c>
      <c r="G177" s="33" t="s">
        <v>12</v>
      </c>
      <c r="H177" s="33" t="s">
        <v>13</v>
      </c>
      <c r="I177" s="33" t="s">
        <v>14</v>
      </c>
      <c r="J177" s="58" t="s">
        <v>24</v>
      </c>
      <c r="K177" s="59" t="s">
        <v>264</v>
      </c>
    </row>
    <row r="178" spans="1:11" s="25" customFormat="1" ht="31.5" x14ac:dyDescent="0.2">
      <c r="A178" s="29" t="s">
        <v>532</v>
      </c>
      <c r="B178" s="61"/>
      <c r="C178" s="31"/>
      <c r="D178" s="31"/>
      <c r="E178" s="31"/>
      <c r="F178" s="32"/>
      <c r="G178" s="33"/>
      <c r="H178" s="33"/>
      <c r="I178" s="33"/>
      <c r="J178" s="58" t="s">
        <v>19</v>
      </c>
      <c r="K178" s="59" t="s">
        <v>231</v>
      </c>
    </row>
    <row r="179" spans="1:11" s="25" customFormat="1" ht="31.5" x14ac:dyDescent="0.2">
      <c r="A179" s="34" t="s">
        <v>617</v>
      </c>
      <c r="B179" s="61"/>
      <c r="C179" s="31"/>
      <c r="D179" s="31"/>
      <c r="E179" s="31"/>
      <c r="F179" s="32"/>
      <c r="G179" s="33"/>
      <c r="H179" s="33"/>
      <c r="I179" s="33"/>
      <c r="J179" s="33" t="s">
        <v>26</v>
      </c>
      <c r="K179" s="32" t="s">
        <v>731</v>
      </c>
    </row>
    <row r="180" spans="1:11" s="25" customFormat="1" ht="31.5" customHeight="1" x14ac:dyDescent="0.2">
      <c r="A180" s="29" t="s">
        <v>315</v>
      </c>
      <c r="B180" s="61" t="s">
        <v>316</v>
      </c>
      <c r="C180" s="31" t="s">
        <v>317</v>
      </c>
      <c r="D180" s="31">
        <v>13272</v>
      </c>
      <c r="E180" s="31">
        <v>16590</v>
      </c>
      <c r="F180" s="32" t="s">
        <v>17</v>
      </c>
      <c r="G180" s="33" t="s">
        <v>12</v>
      </c>
      <c r="H180" s="33" t="s">
        <v>13</v>
      </c>
      <c r="I180" s="33" t="s">
        <v>14</v>
      </c>
      <c r="J180" s="33" t="s">
        <v>27</v>
      </c>
      <c r="K180" s="32" t="s">
        <v>318</v>
      </c>
    </row>
    <row r="181" spans="1:11" s="25" customFormat="1" ht="51" customHeight="1" x14ac:dyDescent="0.2">
      <c r="A181" s="29" t="s">
        <v>319</v>
      </c>
      <c r="B181" s="61" t="s">
        <v>320</v>
      </c>
      <c r="C181" s="31" t="s">
        <v>321</v>
      </c>
      <c r="D181" s="31">
        <v>3982</v>
      </c>
      <c r="E181" s="31">
        <v>4977.5</v>
      </c>
      <c r="F181" s="32" t="s">
        <v>17</v>
      </c>
      <c r="G181" s="33" t="s">
        <v>12</v>
      </c>
      <c r="H181" s="33" t="s">
        <v>13</v>
      </c>
      <c r="I181" s="33" t="s">
        <v>14</v>
      </c>
      <c r="J181" s="55" t="s">
        <v>22</v>
      </c>
      <c r="K181" s="56" t="s">
        <v>322</v>
      </c>
    </row>
    <row r="182" spans="1:11" s="25" customFormat="1" ht="31.5" x14ac:dyDescent="0.2">
      <c r="A182" s="29" t="s">
        <v>532</v>
      </c>
      <c r="B182" s="61"/>
      <c r="C182" s="31"/>
      <c r="D182" s="31"/>
      <c r="E182" s="31"/>
      <c r="F182" s="32"/>
      <c r="G182" s="33"/>
      <c r="H182" s="33"/>
      <c r="I182" s="33"/>
      <c r="J182" s="55" t="s">
        <v>29</v>
      </c>
      <c r="K182" s="56" t="s">
        <v>536</v>
      </c>
    </row>
    <row r="183" spans="1:11" s="25" customFormat="1" ht="31.5" x14ac:dyDescent="0.2">
      <c r="A183" s="34" t="s">
        <v>617</v>
      </c>
      <c r="B183" s="130"/>
      <c r="C183" s="42"/>
      <c r="D183" s="42"/>
      <c r="E183" s="42"/>
      <c r="F183" s="66"/>
      <c r="G183" s="68"/>
      <c r="H183" s="68"/>
      <c r="I183" s="68"/>
      <c r="J183" s="131" t="s">
        <v>27</v>
      </c>
      <c r="K183" s="132" t="s">
        <v>729</v>
      </c>
    </row>
    <row r="184" spans="1:11" s="26" customFormat="1" ht="47.25" x14ac:dyDescent="0.2">
      <c r="A184" s="84" t="s">
        <v>323</v>
      </c>
      <c r="B184" s="133" t="s">
        <v>463</v>
      </c>
      <c r="C184" s="42" t="s">
        <v>324</v>
      </c>
      <c r="D184" s="134">
        <v>17520</v>
      </c>
      <c r="E184" s="134">
        <v>21900</v>
      </c>
      <c r="F184" s="135" t="s">
        <v>17</v>
      </c>
      <c r="G184" s="68" t="s">
        <v>12</v>
      </c>
      <c r="H184" s="68" t="s">
        <v>13</v>
      </c>
      <c r="I184" s="68" t="s">
        <v>18</v>
      </c>
      <c r="J184" s="136" t="s">
        <v>22</v>
      </c>
      <c r="K184" s="135" t="s">
        <v>325</v>
      </c>
    </row>
    <row r="185" spans="1:11" s="26" customFormat="1" ht="50.25" customHeight="1" x14ac:dyDescent="0.2">
      <c r="A185" s="41" t="s">
        <v>532</v>
      </c>
      <c r="B185" s="62" t="s">
        <v>537</v>
      </c>
      <c r="C185" s="36"/>
      <c r="D185" s="36">
        <v>15000</v>
      </c>
      <c r="E185" s="36">
        <v>18750</v>
      </c>
      <c r="F185" s="37" t="s">
        <v>11</v>
      </c>
      <c r="G185" s="37"/>
      <c r="H185" s="37"/>
      <c r="I185" s="37"/>
      <c r="J185" s="63" t="s">
        <v>19</v>
      </c>
      <c r="K185" s="63" t="s">
        <v>234</v>
      </c>
    </row>
    <row r="186" spans="1:11" s="26" customFormat="1" ht="31.5" x14ac:dyDescent="0.2">
      <c r="A186" s="34" t="s">
        <v>617</v>
      </c>
      <c r="B186" s="62"/>
      <c r="C186" s="36"/>
      <c r="D186" s="36"/>
      <c r="E186" s="36"/>
      <c r="F186" s="37"/>
      <c r="G186" s="37"/>
      <c r="H186" s="37"/>
      <c r="I186" s="37"/>
      <c r="J186" s="37" t="s">
        <v>47</v>
      </c>
      <c r="K186" s="37" t="s">
        <v>726</v>
      </c>
    </row>
    <row r="187" spans="1:11" s="26" customFormat="1" ht="47.25" x14ac:dyDescent="0.2">
      <c r="A187" s="41" t="s">
        <v>575</v>
      </c>
      <c r="B187" s="35" t="s">
        <v>538</v>
      </c>
      <c r="C187" s="36" t="s">
        <v>539</v>
      </c>
      <c r="D187" s="36">
        <v>434004</v>
      </c>
      <c r="E187" s="36">
        <v>542505</v>
      </c>
      <c r="F187" s="37" t="s">
        <v>68</v>
      </c>
      <c r="G187" s="37" t="s">
        <v>12</v>
      </c>
      <c r="H187" s="37" t="s">
        <v>13</v>
      </c>
      <c r="I187" s="37" t="s">
        <v>14</v>
      </c>
      <c r="J187" s="37" t="s">
        <v>24</v>
      </c>
      <c r="K187" s="37" t="s">
        <v>540</v>
      </c>
    </row>
    <row r="188" spans="1:11" s="26" customFormat="1" ht="51" customHeight="1" x14ac:dyDescent="0.2">
      <c r="A188" s="41" t="s">
        <v>576</v>
      </c>
      <c r="B188" s="62" t="s">
        <v>541</v>
      </c>
      <c r="C188" s="36" t="s">
        <v>542</v>
      </c>
      <c r="D188" s="36">
        <v>26545</v>
      </c>
      <c r="E188" s="36">
        <v>33181.25</v>
      </c>
      <c r="F188" s="37" t="s">
        <v>11</v>
      </c>
      <c r="G188" s="37" t="s">
        <v>12</v>
      </c>
      <c r="H188" s="37" t="s">
        <v>13</v>
      </c>
      <c r="I188" s="37" t="s">
        <v>14</v>
      </c>
      <c r="J188" s="37" t="s">
        <v>24</v>
      </c>
      <c r="K188" s="37" t="s">
        <v>543</v>
      </c>
    </row>
    <row r="189" spans="1:11" s="26" customFormat="1" ht="47.25" x14ac:dyDescent="0.2">
      <c r="A189" s="41" t="s">
        <v>577</v>
      </c>
      <c r="B189" s="35" t="s">
        <v>544</v>
      </c>
      <c r="C189" s="36" t="s">
        <v>545</v>
      </c>
      <c r="D189" s="36">
        <v>9290</v>
      </c>
      <c r="E189" s="36">
        <v>11612.5</v>
      </c>
      <c r="F189" s="37" t="s">
        <v>17</v>
      </c>
      <c r="G189" s="37" t="s">
        <v>12</v>
      </c>
      <c r="H189" s="37" t="s">
        <v>13</v>
      </c>
      <c r="I189" s="37" t="s">
        <v>14</v>
      </c>
      <c r="J189" s="37" t="s">
        <v>22</v>
      </c>
      <c r="K189" s="37" t="s">
        <v>546</v>
      </c>
    </row>
    <row r="190" spans="1:11" s="26" customFormat="1" ht="47.25" x14ac:dyDescent="0.2">
      <c r="A190" s="41" t="s">
        <v>619</v>
      </c>
      <c r="B190" s="50" t="s">
        <v>622</v>
      </c>
      <c r="C190" s="37" t="s">
        <v>625</v>
      </c>
      <c r="D190" s="36">
        <v>11600</v>
      </c>
      <c r="E190" s="36">
        <v>14500</v>
      </c>
      <c r="F190" s="37" t="s">
        <v>17</v>
      </c>
      <c r="G190" s="37" t="s">
        <v>12</v>
      </c>
      <c r="H190" s="37" t="s">
        <v>13</v>
      </c>
      <c r="I190" s="37" t="s">
        <v>18</v>
      </c>
      <c r="J190" s="37" t="s">
        <v>29</v>
      </c>
      <c r="K190" s="37" t="s">
        <v>732</v>
      </c>
    </row>
    <row r="191" spans="1:11" s="26" customFormat="1" ht="47.25" x14ac:dyDescent="0.2">
      <c r="A191" s="41" t="s">
        <v>620</v>
      </c>
      <c r="B191" s="35" t="s">
        <v>623</v>
      </c>
      <c r="C191" s="36" t="s">
        <v>563</v>
      </c>
      <c r="D191" s="36">
        <v>44000</v>
      </c>
      <c r="E191" s="36">
        <v>55000</v>
      </c>
      <c r="F191" s="37" t="s">
        <v>17</v>
      </c>
      <c r="G191" s="37" t="s">
        <v>12</v>
      </c>
      <c r="H191" s="37" t="s">
        <v>13</v>
      </c>
      <c r="I191" s="37" t="s">
        <v>18</v>
      </c>
      <c r="J191" s="37" t="s">
        <v>31</v>
      </c>
      <c r="K191" s="37" t="s">
        <v>733</v>
      </c>
    </row>
    <row r="192" spans="1:11" s="26" customFormat="1" ht="47.25" x14ac:dyDescent="0.2">
      <c r="A192" s="41" t="s">
        <v>621</v>
      </c>
      <c r="B192" s="35" t="s">
        <v>624</v>
      </c>
      <c r="C192" s="36" t="s">
        <v>539</v>
      </c>
      <c r="D192" s="36">
        <v>434004</v>
      </c>
      <c r="E192" s="36">
        <v>542505</v>
      </c>
      <c r="F192" s="37" t="s">
        <v>68</v>
      </c>
      <c r="G192" s="37" t="s">
        <v>12</v>
      </c>
      <c r="H192" s="37" t="s">
        <v>13</v>
      </c>
      <c r="I192" s="101" t="s">
        <v>14</v>
      </c>
      <c r="J192" s="37" t="s">
        <v>31</v>
      </c>
      <c r="K192" s="37" t="s">
        <v>734</v>
      </c>
    </row>
    <row r="193" spans="1:11" s="26" customFormat="1" ht="47.25" x14ac:dyDescent="0.2">
      <c r="A193" s="41" t="s">
        <v>818</v>
      </c>
      <c r="B193" s="35" t="s">
        <v>831</v>
      </c>
      <c r="C193" s="36" t="s">
        <v>819</v>
      </c>
      <c r="D193" s="36">
        <v>7500</v>
      </c>
      <c r="E193" s="36">
        <v>9375</v>
      </c>
      <c r="F193" s="37" t="s">
        <v>17</v>
      </c>
      <c r="G193" s="37" t="s">
        <v>12</v>
      </c>
      <c r="H193" s="37" t="s">
        <v>13</v>
      </c>
      <c r="I193" s="101" t="s">
        <v>18</v>
      </c>
      <c r="J193" s="37" t="s">
        <v>25</v>
      </c>
      <c r="K193" s="37" t="s">
        <v>820</v>
      </c>
    </row>
    <row r="194" spans="1:11" s="26" customFormat="1" ht="63" x14ac:dyDescent="0.25">
      <c r="A194" s="254" t="s">
        <v>875</v>
      </c>
      <c r="B194" s="278" t="s">
        <v>876</v>
      </c>
      <c r="C194" s="247" t="s">
        <v>819</v>
      </c>
      <c r="D194" s="247">
        <v>4500</v>
      </c>
      <c r="E194" s="247">
        <v>5625</v>
      </c>
      <c r="F194" s="248" t="s">
        <v>17</v>
      </c>
      <c r="G194" s="248" t="s">
        <v>12</v>
      </c>
      <c r="H194" s="248" t="s">
        <v>13</v>
      </c>
      <c r="I194" s="277" t="s">
        <v>18</v>
      </c>
      <c r="J194" s="248" t="s">
        <v>27</v>
      </c>
      <c r="K194" s="248" t="s">
        <v>890</v>
      </c>
    </row>
    <row r="195" spans="1:11" s="26" customFormat="1" ht="47.25" x14ac:dyDescent="0.2">
      <c r="A195" s="254" t="s">
        <v>888</v>
      </c>
      <c r="B195" s="268" t="s">
        <v>889</v>
      </c>
      <c r="C195" s="247" t="s">
        <v>28</v>
      </c>
      <c r="D195" s="247">
        <v>5500</v>
      </c>
      <c r="E195" s="247">
        <v>6875</v>
      </c>
      <c r="F195" s="248" t="s">
        <v>17</v>
      </c>
      <c r="G195" s="248" t="s">
        <v>12</v>
      </c>
      <c r="H195" s="248" t="s">
        <v>13</v>
      </c>
      <c r="I195" s="277" t="s">
        <v>18</v>
      </c>
      <c r="J195" s="248" t="s">
        <v>27</v>
      </c>
      <c r="K195" s="248" t="s">
        <v>890</v>
      </c>
    </row>
    <row r="196" spans="1:11" s="26" customFormat="1" ht="47.25" x14ac:dyDescent="0.2">
      <c r="A196" s="254" t="s">
        <v>893</v>
      </c>
      <c r="B196" s="268" t="s">
        <v>894</v>
      </c>
      <c r="C196" s="247" t="s">
        <v>563</v>
      </c>
      <c r="D196" s="247">
        <v>44000</v>
      </c>
      <c r="E196" s="247">
        <v>55000</v>
      </c>
      <c r="F196" s="248" t="s">
        <v>17</v>
      </c>
      <c r="G196" s="248" t="s">
        <v>12</v>
      </c>
      <c r="H196" s="248" t="s">
        <v>13</v>
      </c>
      <c r="I196" s="248" t="s">
        <v>18</v>
      </c>
      <c r="J196" s="248" t="s">
        <v>27</v>
      </c>
      <c r="K196" s="248" t="s">
        <v>895</v>
      </c>
    </row>
    <row r="197" spans="1:11" s="21" customFormat="1" ht="23.25" customHeight="1" x14ac:dyDescent="0.2">
      <c r="A197" s="169" t="s">
        <v>755</v>
      </c>
      <c r="B197" s="169"/>
      <c r="C197" s="170"/>
      <c r="D197" s="95">
        <f>D140+D142+D150+D163+D171+D177+D180+D181+D185+D187+D188+D189+D190+D191+D192+D193+D194+D195+D196</f>
        <v>2570564</v>
      </c>
      <c r="E197" s="95">
        <f>E140+E142+E150+E163+E171+E177+E180+E181+E185+E187+E188+E189+E190+E191+E192+E193+E194+E195+E196</f>
        <v>3213205</v>
      </c>
      <c r="F197" s="170"/>
      <c r="G197" s="170"/>
      <c r="H197" s="170"/>
      <c r="I197" s="170"/>
      <c r="J197" s="171"/>
      <c r="K197" s="172"/>
    </row>
    <row r="198" spans="1:11" s="21" customFormat="1" ht="15.75" customHeight="1" x14ac:dyDescent="0.2">
      <c r="A198" s="240"/>
      <c r="B198" s="241"/>
      <c r="C198" s="242"/>
      <c r="D198" s="243"/>
      <c r="E198" s="243"/>
      <c r="F198" s="242"/>
      <c r="G198" s="242"/>
      <c r="H198" s="242"/>
      <c r="I198" s="242"/>
      <c r="J198" s="242"/>
      <c r="K198" s="324"/>
    </row>
    <row r="199" spans="1:11" s="21" customFormat="1" ht="24" customHeight="1" x14ac:dyDescent="0.2">
      <c r="A199" s="329" t="s">
        <v>879</v>
      </c>
      <c r="B199" s="330"/>
      <c r="C199" s="331"/>
      <c r="D199" s="332"/>
      <c r="E199" s="332"/>
      <c r="F199" s="331"/>
      <c r="G199" s="331"/>
      <c r="H199" s="331"/>
      <c r="I199" s="331"/>
      <c r="J199" s="333"/>
      <c r="K199" s="334"/>
    </row>
    <row r="200" spans="1:11" s="22" customFormat="1" ht="31.5" customHeight="1" x14ac:dyDescent="0.2">
      <c r="A200" s="335" t="s">
        <v>326</v>
      </c>
      <c r="B200" s="75" t="s">
        <v>80</v>
      </c>
      <c r="C200" s="42" t="s">
        <v>66</v>
      </c>
      <c r="D200" s="42">
        <v>15000</v>
      </c>
      <c r="E200" s="42">
        <v>15000</v>
      </c>
      <c r="F200" s="66" t="s">
        <v>17</v>
      </c>
      <c r="G200" s="68" t="s">
        <v>12</v>
      </c>
      <c r="H200" s="68" t="s">
        <v>13</v>
      </c>
      <c r="I200" s="68" t="s">
        <v>18</v>
      </c>
      <c r="J200" s="68" t="s">
        <v>15</v>
      </c>
      <c r="K200" s="112" t="s">
        <v>327</v>
      </c>
    </row>
    <row r="201" spans="1:11" s="21" customFormat="1" ht="24" customHeight="1" x14ac:dyDescent="0.2">
      <c r="A201" s="188" t="s">
        <v>880</v>
      </c>
      <c r="B201" s="271"/>
      <c r="C201" s="190"/>
      <c r="D201" s="191">
        <f>SUM(D200:D200)</f>
        <v>15000</v>
      </c>
      <c r="E201" s="191">
        <f>SUM(E200:E200)</f>
        <v>15000</v>
      </c>
      <c r="F201" s="190"/>
      <c r="G201" s="190"/>
      <c r="H201" s="190"/>
      <c r="I201" s="190"/>
      <c r="J201" s="190"/>
      <c r="K201" s="192"/>
    </row>
    <row r="202" spans="1:11" s="21" customFormat="1" ht="15.75" customHeight="1" x14ac:dyDescent="0.2">
      <c r="A202" s="336"/>
      <c r="B202" s="241"/>
      <c r="C202" s="242"/>
      <c r="D202" s="243"/>
      <c r="E202" s="243"/>
      <c r="F202" s="242"/>
      <c r="G202" s="242"/>
      <c r="H202" s="242"/>
      <c r="I202" s="242"/>
      <c r="J202" s="242"/>
      <c r="K202" s="337"/>
    </row>
    <row r="203" spans="1:11" s="21" customFormat="1" ht="21" customHeight="1" x14ac:dyDescent="0.2">
      <c r="A203" s="363" t="s">
        <v>756</v>
      </c>
      <c r="B203" s="364"/>
      <c r="C203" s="365"/>
      <c r="D203" s="366"/>
      <c r="E203" s="366"/>
      <c r="F203" s="365"/>
      <c r="G203" s="365"/>
      <c r="H203" s="365"/>
      <c r="I203" s="365"/>
      <c r="J203" s="365"/>
      <c r="K203" s="367"/>
    </row>
    <row r="204" spans="1:11" s="21" customFormat="1" ht="21" customHeight="1" x14ac:dyDescent="0.2">
      <c r="A204" s="422" t="s">
        <v>757</v>
      </c>
      <c r="B204" s="423"/>
      <c r="C204" s="423"/>
      <c r="D204" s="423"/>
      <c r="E204" s="423"/>
      <c r="F204" s="423"/>
      <c r="G204" s="423"/>
      <c r="H204" s="423"/>
      <c r="I204" s="423"/>
      <c r="J204" s="423"/>
      <c r="K204" s="424"/>
    </row>
    <row r="205" spans="1:11" s="22" customFormat="1" ht="31.5" customHeight="1" x14ac:dyDescent="0.2">
      <c r="A205" s="338" t="s">
        <v>328</v>
      </c>
      <c r="B205" s="30" t="s">
        <v>83</v>
      </c>
      <c r="C205" s="31" t="s">
        <v>84</v>
      </c>
      <c r="D205" s="54">
        <v>530892</v>
      </c>
      <c r="E205" s="54">
        <v>663615</v>
      </c>
      <c r="F205" s="32" t="s">
        <v>68</v>
      </c>
      <c r="G205" s="33" t="s">
        <v>12</v>
      </c>
      <c r="H205" s="33" t="s">
        <v>13</v>
      </c>
      <c r="I205" s="33" t="s">
        <v>18</v>
      </c>
      <c r="J205" s="58" t="s">
        <v>24</v>
      </c>
      <c r="K205" s="339" t="s">
        <v>234</v>
      </c>
    </row>
    <row r="206" spans="1:11" s="22" customFormat="1" ht="33" customHeight="1" x14ac:dyDescent="0.2">
      <c r="A206" s="41" t="s">
        <v>597</v>
      </c>
      <c r="B206" s="30"/>
      <c r="C206" s="31"/>
      <c r="D206" s="31">
        <v>664000</v>
      </c>
      <c r="E206" s="31">
        <v>830000</v>
      </c>
      <c r="F206" s="32"/>
      <c r="G206" s="33"/>
      <c r="H206" s="33"/>
      <c r="I206" s="33"/>
      <c r="J206" s="68" t="s">
        <v>31</v>
      </c>
      <c r="K206" s="340" t="s">
        <v>809</v>
      </c>
    </row>
    <row r="207" spans="1:11" s="22" customFormat="1" ht="31.5" x14ac:dyDescent="0.2">
      <c r="A207" s="338" t="s">
        <v>330</v>
      </c>
      <c r="B207" s="138" t="s">
        <v>329</v>
      </c>
      <c r="C207" s="31" t="s">
        <v>23</v>
      </c>
      <c r="D207" s="31">
        <v>9292</v>
      </c>
      <c r="E207" s="31">
        <v>11615</v>
      </c>
      <c r="F207" s="32" t="s">
        <v>17</v>
      </c>
      <c r="G207" s="33" t="s">
        <v>12</v>
      </c>
      <c r="H207" s="33" t="s">
        <v>13</v>
      </c>
      <c r="I207" s="33" t="s">
        <v>18</v>
      </c>
      <c r="J207" s="131" t="s">
        <v>15</v>
      </c>
      <c r="K207" s="339" t="s">
        <v>269</v>
      </c>
    </row>
    <row r="208" spans="1:11" s="22" customFormat="1" ht="47.25" x14ac:dyDescent="0.2">
      <c r="A208" s="338" t="s">
        <v>469</v>
      </c>
      <c r="B208" s="69" t="s">
        <v>475</v>
      </c>
      <c r="C208" s="31"/>
      <c r="D208" s="42"/>
      <c r="E208" s="42"/>
      <c r="F208" s="32"/>
      <c r="G208" s="33"/>
      <c r="H208" s="33"/>
      <c r="I208" s="33"/>
      <c r="J208" s="70"/>
      <c r="K208" s="70" t="s">
        <v>476</v>
      </c>
    </row>
    <row r="209" spans="1:18" s="22" customFormat="1" ht="31.5" x14ac:dyDescent="0.2">
      <c r="A209" s="341" t="s">
        <v>332</v>
      </c>
      <c r="B209" s="342" t="s">
        <v>331</v>
      </c>
      <c r="C209" s="139" t="s">
        <v>85</v>
      </c>
      <c r="D209" s="139">
        <v>16656.8</v>
      </c>
      <c r="E209" s="139">
        <v>20821</v>
      </c>
      <c r="F209" s="343" t="s">
        <v>17</v>
      </c>
      <c r="G209" s="344" t="s">
        <v>12</v>
      </c>
      <c r="H209" s="344" t="s">
        <v>13</v>
      </c>
      <c r="I209" s="344" t="s">
        <v>18</v>
      </c>
      <c r="J209" s="345" t="s">
        <v>22</v>
      </c>
      <c r="K209" s="346" t="s">
        <v>833</v>
      </c>
    </row>
    <row r="210" spans="1:18" s="22" customFormat="1" ht="31.5" x14ac:dyDescent="0.2">
      <c r="A210" s="368" t="s">
        <v>469</v>
      </c>
      <c r="B210" s="325" t="s">
        <v>587</v>
      </c>
      <c r="C210" s="326" t="s">
        <v>73</v>
      </c>
      <c r="D210" s="327">
        <v>34000</v>
      </c>
      <c r="E210" s="327">
        <v>42500</v>
      </c>
      <c r="F210" s="328" t="s">
        <v>11</v>
      </c>
      <c r="G210" s="72"/>
      <c r="H210" s="72"/>
      <c r="I210" s="72"/>
      <c r="J210" s="72" t="s">
        <v>24</v>
      </c>
      <c r="K210" s="369" t="s">
        <v>548</v>
      </c>
    </row>
    <row r="211" spans="1:18" s="22" customFormat="1" ht="31.5" x14ac:dyDescent="0.2">
      <c r="A211" s="338" t="s">
        <v>333</v>
      </c>
      <c r="B211" s="30" t="s">
        <v>81</v>
      </c>
      <c r="C211" s="31" t="s">
        <v>82</v>
      </c>
      <c r="D211" s="142">
        <v>4247.2</v>
      </c>
      <c r="E211" s="142">
        <v>5309</v>
      </c>
      <c r="F211" s="32" t="s">
        <v>17</v>
      </c>
      <c r="G211" s="33" t="s">
        <v>12</v>
      </c>
      <c r="H211" s="33" t="s">
        <v>13</v>
      </c>
      <c r="I211" s="33" t="s">
        <v>18</v>
      </c>
      <c r="J211" s="33" t="s">
        <v>47</v>
      </c>
      <c r="K211" s="340" t="s">
        <v>452</v>
      </c>
    </row>
    <row r="212" spans="1:18" s="21" customFormat="1" ht="47.25" x14ac:dyDescent="0.2">
      <c r="A212" s="338" t="s">
        <v>354</v>
      </c>
      <c r="B212" s="61" t="s">
        <v>353</v>
      </c>
      <c r="C212" s="31" t="s">
        <v>317</v>
      </c>
      <c r="D212" s="54">
        <v>15926.4</v>
      </c>
      <c r="E212" s="54">
        <v>19908</v>
      </c>
      <c r="F212" s="32" t="s">
        <v>17</v>
      </c>
      <c r="G212" s="33" t="s">
        <v>12</v>
      </c>
      <c r="H212" s="33" t="s">
        <v>13</v>
      </c>
      <c r="I212" s="33" t="s">
        <v>14</v>
      </c>
      <c r="J212" s="136" t="s">
        <v>19</v>
      </c>
      <c r="K212" s="370" t="s">
        <v>264</v>
      </c>
    </row>
    <row r="213" spans="1:18" s="21" customFormat="1" ht="47.25" x14ac:dyDescent="0.2">
      <c r="A213" s="254" t="s">
        <v>857</v>
      </c>
      <c r="B213" s="61"/>
      <c r="C213" s="31"/>
      <c r="D213" s="303">
        <v>25000</v>
      </c>
      <c r="E213" s="303">
        <v>31250</v>
      </c>
      <c r="F213" s="32"/>
      <c r="G213" s="33"/>
      <c r="H213" s="33"/>
      <c r="I213" s="33"/>
      <c r="J213" s="304" t="s">
        <v>36</v>
      </c>
      <c r="K213" s="304" t="s">
        <v>1018</v>
      </c>
    </row>
    <row r="214" spans="1:18" s="22" customFormat="1" ht="47.25" x14ac:dyDescent="0.2">
      <c r="A214" s="338" t="s">
        <v>357</v>
      </c>
      <c r="B214" s="61" t="s">
        <v>355</v>
      </c>
      <c r="C214" s="31" t="s">
        <v>356</v>
      </c>
      <c r="D214" s="31">
        <v>11280</v>
      </c>
      <c r="E214" s="31">
        <v>14100</v>
      </c>
      <c r="F214" s="32" t="s">
        <v>17</v>
      </c>
      <c r="G214" s="33" t="s">
        <v>12</v>
      </c>
      <c r="H214" s="33" t="s">
        <v>13</v>
      </c>
      <c r="I214" s="33" t="s">
        <v>18</v>
      </c>
      <c r="J214" s="140" t="s">
        <v>15</v>
      </c>
      <c r="K214" s="371" t="s">
        <v>453</v>
      </c>
    </row>
    <row r="215" spans="1:18" s="22" customFormat="1" ht="31.5" x14ac:dyDescent="0.2">
      <c r="A215" s="338" t="s">
        <v>469</v>
      </c>
      <c r="B215" s="61"/>
      <c r="C215" s="31"/>
      <c r="D215" s="31"/>
      <c r="E215" s="31"/>
      <c r="F215" s="32"/>
      <c r="G215" s="33"/>
      <c r="H215" s="33"/>
      <c r="I215" s="33"/>
      <c r="J215" s="33" t="s">
        <v>19</v>
      </c>
      <c r="K215" s="112" t="s">
        <v>549</v>
      </c>
    </row>
    <row r="216" spans="1:18" s="22" customFormat="1" ht="31.5" customHeight="1" x14ac:dyDescent="0.2">
      <c r="A216" s="338" t="s">
        <v>359</v>
      </c>
      <c r="B216" s="30" t="s">
        <v>358</v>
      </c>
      <c r="C216" s="31" t="s">
        <v>23</v>
      </c>
      <c r="D216" s="54">
        <v>3185.6</v>
      </c>
      <c r="E216" s="54">
        <v>3982</v>
      </c>
      <c r="F216" s="32" t="s">
        <v>17</v>
      </c>
      <c r="G216" s="33" t="s">
        <v>12</v>
      </c>
      <c r="H216" s="33" t="s">
        <v>13</v>
      </c>
      <c r="I216" s="33" t="s">
        <v>18</v>
      </c>
      <c r="J216" s="33" t="s">
        <v>15</v>
      </c>
      <c r="K216" s="370" t="s">
        <v>269</v>
      </c>
    </row>
    <row r="217" spans="1:18" s="22" customFormat="1" ht="31.5" customHeight="1" x14ac:dyDescent="0.2">
      <c r="A217" s="338" t="s">
        <v>469</v>
      </c>
      <c r="B217" s="61"/>
      <c r="C217" s="31"/>
      <c r="D217" s="31"/>
      <c r="E217" s="31"/>
      <c r="F217" s="32"/>
      <c r="G217" s="33"/>
      <c r="H217" s="33"/>
      <c r="I217" s="33"/>
      <c r="J217" s="68"/>
      <c r="K217" s="73" t="s">
        <v>477</v>
      </c>
    </row>
    <row r="218" spans="1:18" s="22" customFormat="1" ht="31.5" customHeight="1" x14ac:dyDescent="0.2">
      <c r="A218" s="41" t="s">
        <v>597</v>
      </c>
      <c r="B218" s="61"/>
      <c r="C218" s="31"/>
      <c r="D218" s="31">
        <v>5500</v>
      </c>
      <c r="E218" s="31">
        <v>6875</v>
      </c>
      <c r="F218" s="32"/>
      <c r="G218" s="33"/>
      <c r="H218" s="33"/>
      <c r="I218" s="33"/>
      <c r="J218" s="37" t="s">
        <v>31</v>
      </c>
      <c r="K218" s="143" t="s">
        <v>735</v>
      </c>
    </row>
    <row r="219" spans="1:18" s="22" customFormat="1" ht="31.5" customHeight="1" x14ac:dyDescent="0.2">
      <c r="A219" s="338" t="s">
        <v>362</v>
      </c>
      <c r="B219" s="138" t="s">
        <v>360</v>
      </c>
      <c r="C219" s="31" t="s">
        <v>361</v>
      </c>
      <c r="D219" s="31">
        <v>18050.400000000001</v>
      </c>
      <c r="E219" s="31">
        <v>22563</v>
      </c>
      <c r="F219" s="32" t="s">
        <v>17</v>
      </c>
      <c r="G219" s="33" t="s">
        <v>12</v>
      </c>
      <c r="H219" s="33" t="s">
        <v>13</v>
      </c>
      <c r="I219" s="33" t="s">
        <v>18</v>
      </c>
      <c r="J219" s="144" t="s">
        <v>31</v>
      </c>
      <c r="K219" s="372" t="s">
        <v>231</v>
      </c>
    </row>
    <row r="220" spans="1:18" s="22" customFormat="1" ht="31.5" customHeight="1" x14ac:dyDescent="0.2">
      <c r="A220" s="338" t="s">
        <v>469</v>
      </c>
      <c r="B220" s="74" t="s">
        <v>478</v>
      </c>
      <c r="C220" s="31"/>
      <c r="D220" s="31"/>
      <c r="E220" s="31"/>
      <c r="F220" s="32"/>
      <c r="G220" s="33"/>
      <c r="H220" s="33"/>
      <c r="I220" s="33"/>
      <c r="J220" s="33"/>
      <c r="K220" s="70" t="s">
        <v>479</v>
      </c>
    </row>
    <row r="221" spans="1:18" s="22" customFormat="1" ht="47.25" x14ac:dyDescent="0.2">
      <c r="A221" s="338" t="s">
        <v>364</v>
      </c>
      <c r="B221" s="61" t="s">
        <v>363</v>
      </c>
      <c r="C221" s="31" t="s">
        <v>365</v>
      </c>
      <c r="D221" s="54">
        <v>236989.6</v>
      </c>
      <c r="E221" s="54">
        <v>296237</v>
      </c>
      <c r="F221" s="32" t="s">
        <v>11</v>
      </c>
      <c r="G221" s="33" t="s">
        <v>12</v>
      </c>
      <c r="H221" s="33" t="s">
        <v>13</v>
      </c>
      <c r="I221" s="33" t="s">
        <v>14</v>
      </c>
      <c r="J221" s="58" t="s">
        <v>15</v>
      </c>
      <c r="K221" s="371" t="s">
        <v>366</v>
      </c>
    </row>
    <row r="222" spans="1:18" s="22" customFormat="1" ht="31.5" x14ac:dyDescent="0.2">
      <c r="A222" s="338" t="s">
        <v>469</v>
      </c>
      <c r="B222" s="61"/>
      <c r="C222" s="31"/>
      <c r="D222" s="31"/>
      <c r="E222" s="31"/>
      <c r="F222" s="32"/>
      <c r="G222" s="33"/>
      <c r="H222" s="33"/>
      <c r="I222" s="33"/>
      <c r="J222" s="58" t="s">
        <v>19</v>
      </c>
      <c r="K222" s="371" t="s">
        <v>550</v>
      </c>
    </row>
    <row r="223" spans="1:18" s="22" customFormat="1" ht="47.25" x14ac:dyDescent="0.2">
      <c r="A223" s="41" t="s">
        <v>597</v>
      </c>
      <c r="B223" s="61"/>
      <c r="C223" s="31"/>
      <c r="D223" s="31">
        <v>292000</v>
      </c>
      <c r="E223" s="31">
        <v>365000</v>
      </c>
      <c r="F223" s="32"/>
      <c r="G223" s="33"/>
      <c r="H223" s="33"/>
      <c r="I223" s="33"/>
      <c r="J223" s="136"/>
      <c r="K223" s="301" t="s">
        <v>821</v>
      </c>
    </row>
    <row r="224" spans="1:18" s="22" customFormat="1" ht="31.5" x14ac:dyDescent="0.25">
      <c r="A224" s="373" t="s">
        <v>847</v>
      </c>
      <c r="B224" s="305"/>
      <c r="C224" s="306"/>
      <c r="D224" s="306"/>
      <c r="E224" s="306"/>
      <c r="F224" s="307"/>
      <c r="G224" s="308"/>
      <c r="H224" s="308"/>
      <c r="I224" s="308"/>
      <c r="J224" s="309" t="s">
        <v>36</v>
      </c>
      <c r="K224" s="310" t="s">
        <v>1022</v>
      </c>
      <c r="L224" s="294"/>
      <c r="M224" s="292"/>
      <c r="N224" s="292"/>
      <c r="O224" s="292"/>
      <c r="P224" s="293"/>
      <c r="Q224" s="291"/>
      <c r="R224" s="291"/>
    </row>
    <row r="225" spans="1:12" s="22" customFormat="1" ht="31.5" customHeight="1" x14ac:dyDescent="0.2">
      <c r="A225" s="338" t="s">
        <v>367</v>
      </c>
      <c r="B225" s="61" t="s">
        <v>368</v>
      </c>
      <c r="C225" s="31" t="s">
        <v>79</v>
      </c>
      <c r="D225" s="54">
        <v>53088.800000000003</v>
      </c>
      <c r="E225" s="54">
        <v>66361</v>
      </c>
      <c r="F225" s="32" t="s">
        <v>11</v>
      </c>
      <c r="G225" s="33" t="s">
        <v>12</v>
      </c>
      <c r="H225" s="33" t="s">
        <v>13</v>
      </c>
      <c r="I225" s="33" t="s">
        <v>14</v>
      </c>
      <c r="J225" s="140" t="s">
        <v>15</v>
      </c>
      <c r="K225" s="371" t="s">
        <v>454</v>
      </c>
    </row>
    <row r="226" spans="1:12" s="22" customFormat="1" ht="31.5" customHeight="1" x14ac:dyDescent="0.2">
      <c r="A226" s="338" t="s">
        <v>469</v>
      </c>
      <c r="B226" s="61"/>
      <c r="C226" s="31"/>
      <c r="D226" s="31"/>
      <c r="E226" s="31"/>
      <c r="F226" s="32"/>
      <c r="G226" s="33"/>
      <c r="H226" s="33"/>
      <c r="I226" s="33"/>
      <c r="J226" s="58" t="s">
        <v>19</v>
      </c>
      <c r="K226" s="374" t="s">
        <v>550</v>
      </c>
    </row>
    <row r="227" spans="1:12" s="22" customFormat="1" ht="31.5" customHeight="1" x14ac:dyDescent="0.2">
      <c r="A227" s="375" t="s">
        <v>857</v>
      </c>
      <c r="B227" s="51"/>
      <c r="C227" s="87"/>
      <c r="D227" s="303">
        <v>214999</v>
      </c>
      <c r="E227" s="303">
        <v>268748.75</v>
      </c>
      <c r="F227" s="300"/>
      <c r="G227" s="53"/>
      <c r="H227" s="53"/>
      <c r="I227" s="53"/>
      <c r="J227" s="302" t="s">
        <v>36</v>
      </c>
      <c r="K227" s="376" t="s">
        <v>1019</v>
      </c>
    </row>
    <row r="228" spans="1:12" s="22" customFormat="1" ht="31.5" customHeight="1" x14ac:dyDescent="0.2">
      <c r="A228" s="338" t="s">
        <v>369</v>
      </c>
      <c r="B228" s="61" t="s">
        <v>370</v>
      </c>
      <c r="C228" s="31" t="s">
        <v>376</v>
      </c>
      <c r="D228" s="54">
        <f>SUM(D230:D232)</f>
        <v>37694.400000000001</v>
      </c>
      <c r="E228" s="54">
        <f>SUM(E230:E232)</f>
        <v>47118</v>
      </c>
      <c r="F228" s="32" t="s">
        <v>17</v>
      </c>
      <c r="G228" s="33" t="s">
        <v>16</v>
      </c>
      <c r="H228" s="33" t="s">
        <v>13</v>
      </c>
      <c r="I228" s="33" t="s">
        <v>18</v>
      </c>
      <c r="J228" s="58" t="s">
        <v>15</v>
      </c>
      <c r="K228" s="374" t="s">
        <v>455</v>
      </c>
    </row>
    <row r="229" spans="1:12" s="22" customFormat="1" ht="31.5" customHeight="1" x14ac:dyDescent="0.2">
      <c r="A229" s="41" t="s">
        <v>597</v>
      </c>
      <c r="B229" s="61"/>
      <c r="C229" s="31"/>
      <c r="D229" s="31">
        <f>SUM(D230+D231+D233)</f>
        <v>41183.199999999997</v>
      </c>
      <c r="E229" s="31">
        <f>SUM(E230+E231+E233)</f>
        <v>51479</v>
      </c>
      <c r="F229" s="32"/>
      <c r="G229" s="33"/>
      <c r="H229" s="33"/>
      <c r="I229" s="33"/>
      <c r="J229" s="53" t="s">
        <v>31</v>
      </c>
      <c r="K229" s="377" t="s">
        <v>822</v>
      </c>
      <c r="L229" s="25"/>
    </row>
    <row r="230" spans="1:12" s="22" customFormat="1" ht="31.5" customHeight="1" x14ac:dyDescent="0.2">
      <c r="A230" s="338"/>
      <c r="B230" s="61" t="s">
        <v>371</v>
      </c>
      <c r="C230" s="31" t="s">
        <v>374</v>
      </c>
      <c r="D230" s="31">
        <v>8760</v>
      </c>
      <c r="E230" s="31">
        <v>10950</v>
      </c>
      <c r="F230" s="32"/>
      <c r="G230" s="33"/>
      <c r="H230" s="33"/>
      <c r="I230" s="33"/>
      <c r="J230" s="33"/>
      <c r="K230" s="340"/>
    </row>
    <row r="231" spans="1:12" s="22" customFormat="1" ht="31.5" customHeight="1" x14ac:dyDescent="0.2">
      <c r="A231" s="338"/>
      <c r="B231" s="61" t="s">
        <v>373</v>
      </c>
      <c r="C231" s="31" t="s">
        <v>375</v>
      </c>
      <c r="D231" s="31">
        <v>3451.2</v>
      </c>
      <c r="E231" s="31">
        <v>4314</v>
      </c>
      <c r="F231" s="32"/>
      <c r="G231" s="33"/>
      <c r="H231" s="33"/>
      <c r="I231" s="33"/>
      <c r="J231" s="33"/>
      <c r="K231" s="340"/>
    </row>
    <row r="232" spans="1:12" s="22" customFormat="1" ht="31.5" customHeight="1" x14ac:dyDescent="0.2">
      <c r="A232" s="338"/>
      <c r="B232" s="61" t="s">
        <v>372</v>
      </c>
      <c r="C232" s="31" t="s">
        <v>376</v>
      </c>
      <c r="D232" s="54">
        <v>25483.200000000001</v>
      </c>
      <c r="E232" s="54">
        <v>31854</v>
      </c>
      <c r="F232" s="32"/>
      <c r="G232" s="33"/>
      <c r="H232" s="33"/>
      <c r="I232" s="33"/>
      <c r="J232" s="33"/>
      <c r="K232" s="340"/>
    </row>
    <row r="233" spans="1:12" s="22" customFormat="1" ht="31.5" customHeight="1" x14ac:dyDescent="0.2">
      <c r="A233" s="338"/>
      <c r="B233" s="61"/>
      <c r="C233" s="31"/>
      <c r="D233" s="31">
        <v>28972</v>
      </c>
      <c r="E233" s="31">
        <v>36215</v>
      </c>
      <c r="F233" s="32"/>
      <c r="G233" s="33"/>
      <c r="H233" s="33"/>
      <c r="I233" s="33"/>
      <c r="J233" s="33"/>
      <c r="K233" s="340"/>
    </row>
    <row r="234" spans="1:12" s="22" customFormat="1" ht="31.5" customHeight="1" x14ac:dyDescent="0.2">
      <c r="A234" s="378" t="s">
        <v>378</v>
      </c>
      <c r="B234" s="146" t="s">
        <v>456</v>
      </c>
      <c r="C234" s="147" t="s">
        <v>379</v>
      </c>
      <c r="D234" s="147">
        <v>13272</v>
      </c>
      <c r="E234" s="147">
        <v>16590</v>
      </c>
      <c r="F234" s="56" t="s">
        <v>17</v>
      </c>
      <c r="G234" s="53" t="s">
        <v>12</v>
      </c>
      <c r="H234" s="53" t="s">
        <v>13</v>
      </c>
      <c r="I234" s="53" t="s">
        <v>18</v>
      </c>
      <c r="J234" s="55" t="s">
        <v>15</v>
      </c>
      <c r="K234" s="339" t="s">
        <v>269</v>
      </c>
    </row>
    <row r="235" spans="1:12" s="22" customFormat="1" ht="31.5" customHeight="1" x14ac:dyDescent="0.2">
      <c r="A235" s="41" t="s">
        <v>597</v>
      </c>
      <c r="B235" s="30" t="s">
        <v>627</v>
      </c>
      <c r="C235" s="87" t="s">
        <v>551</v>
      </c>
      <c r="D235" s="87">
        <v>33000</v>
      </c>
      <c r="E235" s="87">
        <v>41250</v>
      </c>
      <c r="F235" s="32" t="s">
        <v>11</v>
      </c>
      <c r="G235" s="53"/>
      <c r="H235" s="53"/>
      <c r="I235" s="53"/>
      <c r="J235" s="68" t="s">
        <v>29</v>
      </c>
      <c r="K235" s="37" t="s">
        <v>626</v>
      </c>
    </row>
    <row r="236" spans="1:12" s="22" customFormat="1" ht="31.5" customHeight="1" x14ac:dyDescent="0.2">
      <c r="A236" s="338" t="s">
        <v>380</v>
      </c>
      <c r="B236" s="30" t="s">
        <v>457</v>
      </c>
      <c r="C236" s="54" t="s">
        <v>379</v>
      </c>
      <c r="D236" s="31">
        <v>9954.4</v>
      </c>
      <c r="E236" s="31">
        <v>12443</v>
      </c>
      <c r="F236" s="32" t="s">
        <v>17</v>
      </c>
      <c r="G236" s="33" t="s">
        <v>12</v>
      </c>
      <c r="H236" s="33" t="s">
        <v>13</v>
      </c>
      <c r="I236" s="33" t="s">
        <v>18</v>
      </c>
      <c r="J236" s="58" t="s">
        <v>15</v>
      </c>
      <c r="K236" s="371" t="s">
        <v>381</v>
      </c>
    </row>
    <row r="237" spans="1:12" s="22" customFormat="1" ht="39.75" customHeight="1" x14ac:dyDescent="0.2">
      <c r="A237" s="338" t="s">
        <v>469</v>
      </c>
      <c r="B237" s="75"/>
      <c r="C237" s="42" t="s">
        <v>551</v>
      </c>
      <c r="D237" s="42"/>
      <c r="E237" s="42"/>
      <c r="F237" s="66"/>
      <c r="G237" s="68"/>
      <c r="H237" s="68"/>
      <c r="I237" s="68"/>
      <c r="J237" s="68" t="s">
        <v>24</v>
      </c>
      <c r="K237" s="112" t="s">
        <v>552</v>
      </c>
    </row>
    <row r="238" spans="1:12" s="22" customFormat="1" ht="31.5" x14ac:dyDescent="0.2">
      <c r="A238" s="338" t="s">
        <v>382</v>
      </c>
      <c r="B238" s="130" t="s">
        <v>383</v>
      </c>
      <c r="C238" s="42" t="s">
        <v>374</v>
      </c>
      <c r="D238" s="42">
        <v>55212.800000000003</v>
      </c>
      <c r="E238" s="42">
        <v>69016</v>
      </c>
      <c r="F238" s="66" t="s">
        <v>17</v>
      </c>
      <c r="G238" s="68" t="s">
        <v>12</v>
      </c>
      <c r="H238" s="68" t="s">
        <v>13</v>
      </c>
      <c r="I238" s="68" t="s">
        <v>18</v>
      </c>
      <c r="J238" s="68" t="s">
        <v>15</v>
      </c>
      <c r="K238" s="112" t="s">
        <v>377</v>
      </c>
    </row>
    <row r="239" spans="1:12" s="22" customFormat="1" ht="47.25" x14ac:dyDescent="0.2">
      <c r="A239" s="34" t="s">
        <v>583</v>
      </c>
      <c r="B239" s="35" t="s">
        <v>530</v>
      </c>
      <c r="C239" s="36" t="s">
        <v>501</v>
      </c>
      <c r="D239" s="36">
        <v>10560</v>
      </c>
      <c r="E239" s="36">
        <v>13200</v>
      </c>
      <c r="F239" s="37" t="s">
        <v>17</v>
      </c>
      <c r="G239" s="37" t="s">
        <v>12</v>
      </c>
      <c r="H239" s="37" t="s">
        <v>13</v>
      </c>
      <c r="I239" s="37" t="s">
        <v>18</v>
      </c>
      <c r="J239" s="63" t="s">
        <v>19</v>
      </c>
      <c r="K239" s="63" t="s">
        <v>502</v>
      </c>
    </row>
    <row r="240" spans="1:12" s="22" customFormat="1" ht="37.5" customHeight="1" x14ac:dyDescent="0.2">
      <c r="A240" s="41" t="s">
        <v>597</v>
      </c>
      <c r="B240" s="35"/>
      <c r="C240" s="36"/>
      <c r="D240" s="36"/>
      <c r="E240" s="36"/>
      <c r="F240" s="37"/>
      <c r="G240" s="37"/>
      <c r="H240" s="37"/>
      <c r="I240" s="37"/>
      <c r="J240" s="37" t="s">
        <v>29</v>
      </c>
      <c r="K240" s="37" t="s">
        <v>732</v>
      </c>
    </row>
    <row r="241" spans="1:11" s="22" customFormat="1" ht="47.25" x14ac:dyDescent="0.2">
      <c r="A241" s="41" t="s">
        <v>628</v>
      </c>
      <c r="B241" s="35" t="s">
        <v>631</v>
      </c>
      <c r="C241" s="36" t="s">
        <v>73</v>
      </c>
      <c r="D241" s="36">
        <v>26000</v>
      </c>
      <c r="E241" s="36">
        <v>32500</v>
      </c>
      <c r="F241" s="37" t="s">
        <v>17</v>
      </c>
      <c r="G241" s="37" t="s">
        <v>12</v>
      </c>
      <c r="H241" s="37" t="s">
        <v>13</v>
      </c>
      <c r="I241" s="37" t="s">
        <v>18</v>
      </c>
      <c r="J241" s="37" t="s">
        <v>29</v>
      </c>
      <c r="K241" s="37" t="s">
        <v>633</v>
      </c>
    </row>
    <row r="242" spans="1:11" s="22" customFormat="1" ht="47.25" x14ac:dyDescent="0.2">
      <c r="A242" s="41" t="s">
        <v>629</v>
      </c>
      <c r="B242" s="35" t="s">
        <v>632</v>
      </c>
      <c r="C242" s="36" t="s">
        <v>98</v>
      </c>
      <c r="D242" s="36">
        <v>5250</v>
      </c>
      <c r="E242" s="36">
        <v>6562.5</v>
      </c>
      <c r="F242" s="37" t="s">
        <v>17</v>
      </c>
      <c r="G242" s="37" t="s">
        <v>12</v>
      </c>
      <c r="H242" s="37" t="s">
        <v>13</v>
      </c>
      <c r="I242" s="37" t="s">
        <v>18</v>
      </c>
      <c r="J242" s="37" t="s">
        <v>31</v>
      </c>
      <c r="K242" s="37" t="s">
        <v>634</v>
      </c>
    </row>
    <row r="243" spans="1:11" s="22" customFormat="1" ht="51" customHeight="1" x14ac:dyDescent="0.2">
      <c r="A243" s="94" t="s">
        <v>630</v>
      </c>
      <c r="B243" s="148" t="s">
        <v>708</v>
      </c>
      <c r="C243" s="47" t="s">
        <v>828</v>
      </c>
      <c r="D243" s="47">
        <v>4151.5200000000004</v>
      </c>
      <c r="E243" s="47">
        <v>5189.3999999999996</v>
      </c>
      <c r="F243" s="43" t="s">
        <v>17</v>
      </c>
      <c r="G243" s="43" t="s">
        <v>12</v>
      </c>
      <c r="H243" s="43" t="s">
        <v>13</v>
      </c>
      <c r="I243" s="43" t="s">
        <v>18</v>
      </c>
      <c r="J243" s="43" t="s">
        <v>29</v>
      </c>
      <c r="K243" s="43" t="s">
        <v>635</v>
      </c>
    </row>
    <row r="244" spans="1:11" s="22" customFormat="1" ht="51" customHeight="1" x14ac:dyDescent="0.2">
      <c r="A244" s="94" t="s">
        <v>823</v>
      </c>
      <c r="B244" s="148" t="s">
        <v>824</v>
      </c>
      <c r="C244" s="47" t="s">
        <v>706</v>
      </c>
      <c r="D244" s="47">
        <v>5000</v>
      </c>
      <c r="E244" s="47">
        <v>6250</v>
      </c>
      <c r="F244" s="43" t="s">
        <v>17</v>
      </c>
      <c r="G244" s="43" t="s">
        <v>12</v>
      </c>
      <c r="H244" s="43" t="s">
        <v>13</v>
      </c>
      <c r="I244" s="43" t="s">
        <v>14</v>
      </c>
      <c r="J244" s="43" t="s">
        <v>25</v>
      </c>
      <c r="K244" s="43" t="s">
        <v>213</v>
      </c>
    </row>
    <row r="245" spans="1:11" s="22" customFormat="1" ht="66.75" customHeight="1" x14ac:dyDescent="0.2">
      <c r="A245" s="94" t="s">
        <v>826</v>
      </c>
      <c r="B245" s="148" t="s">
        <v>825</v>
      </c>
      <c r="C245" s="47" t="s">
        <v>23</v>
      </c>
      <c r="D245" s="47">
        <v>44000</v>
      </c>
      <c r="E245" s="47">
        <v>55000</v>
      </c>
      <c r="F245" s="43" t="s">
        <v>11</v>
      </c>
      <c r="G245" s="43" t="s">
        <v>12</v>
      </c>
      <c r="H245" s="43" t="s">
        <v>13</v>
      </c>
      <c r="I245" s="43" t="s">
        <v>18</v>
      </c>
      <c r="J245" s="43" t="s">
        <v>25</v>
      </c>
      <c r="K245" s="43" t="s">
        <v>809</v>
      </c>
    </row>
    <row r="246" spans="1:11" s="22" customFormat="1" ht="51" customHeight="1" x14ac:dyDescent="0.2">
      <c r="A246" s="275" t="s">
        <v>872</v>
      </c>
      <c r="B246" s="268" t="s">
        <v>873</v>
      </c>
      <c r="C246" s="247" t="s">
        <v>600</v>
      </c>
      <c r="D246" s="247">
        <v>18410</v>
      </c>
      <c r="E246" s="247">
        <v>23012.5</v>
      </c>
      <c r="F246" s="276" t="s">
        <v>17</v>
      </c>
      <c r="G246" s="248" t="s">
        <v>12</v>
      </c>
      <c r="H246" s="248" t="s">
        <v>13</v>
      </c>
      <c r="I246" s="248" t="s">
        <v>18</v>
      </c>
      <c r="J246" s="248" t="s">
        <v>27</v>
      </c>
      <c r="K246" s="248" t="s">
        <v>874</v>
      </c>
    </row>
    <row r="247" spans="1:11" s="22" customFormat="1" ht="51" customHeight="1" x14ac:dyDescent="0.2">
      <c r="A247" s="311" t="s">
        <v>1017</v>
      </c>
      <c r="B247" s="268" t="s">
        <v>1020</v>
      </c>
      <c r="C247" s="247" t="s">
        <v>317</v>
      </c>
      <c r="D247" s="247">
        <v>17000</v>
      </c>
      <c r="E247" s="247">
        <v>21250</v>
      </c>
      <c r="F247" s="276" t="s">
        <v>17</v>
      </c>
      <c r="G247" s="248" t="s">
        <v>12</v>
      </c>
      <c r="H247" s="248" t="s">
        <v>13</v>
      </c>
      <c r="I247" s="248" t="s">
        <v>14</v>
      </c>
      <c r="J247" s="248" t="s">
        <v>36</v>
      </c>
      <c r="K247" s="248" t="s">
        <v>1021</v>
      </c>
    </row>
    <row r="248" spans="1:11" s="21" customFormat="1" ht="24" customHeight="1" x14ac:dyDescent="0.2">
      <c r="A248" s="153" t="s">
        <v>758</v>
      </c>
      <c r="B248" s="318"/>
      <c r="C248" s="318"/>
      <c r="D248" s="154">
        <f>D206+D207+D210+D211+D213+D214+D218+D219+D223+D227+D229+D235+D236+D238+D239+D241+D242+D243+D244+D245+D246+D247</f>
        <v>1548090.52</v>
      </c>
      <c r="E248" s="154">
        <f>E206+E207+E210+E211+E213+E214+E218+E219+E223+E227+E229+E235+E236+E238+E239+E241+E242+E243+E244+E245+E246+E247</f>
        <v>1935113.15</v>
      </c>
      <c r="F248" s="318"/>
      <c r="G248" s="318"/>
      <c r="H248" s="318"/>
      <c r="I248" s="318"/>
      <c r="J248" s="318"/>
      <c r="K248" s="319"/>
    </row>
    <row r="249" spans="1:11" s="21" customFormat="1" ht="24" customHeight="1" x14ac:dyDescent="0.2">
      <c r="A249" s="149"/>
      <c r="B249" s="150"/>
      <c r="C249" s="150"/>
      <c r="D249" s="151"/>
      <c r="E249" s="151"/>
      <c r="F249" s="150"/>
      <c r="G249" s="150"/>
      <c r="H249" s="150"/>
      <c r="I249" s="150"/>
      <c r="J249" s="150"/>
      <c r="K249" s="152"/>
    </row>
    <row r="250" spans="1:11" s="21" customFormat="1" ht="21" customHeight="1" x14ac:dyDescent="0.2">
      <c r="A250" s="425" t="s">
        <v>765</v>
      </c>
      <c r="B250" s="426"/>
      <c r="C250" s="426"/>
      <c r="D250" s="426"/>
      <c r="E250" s="426"/>
      <c r="F250" s="426"/>
      <c r="G250" s="426"/>
      <c r="H250" s="426"/>
      <c r="I250" s="426"/>
      <c r="J250" s="426"/>
      <c r="K250" s="427"/>
    </row>
    <row r="251" spans="1:11" s="21" customFormat="1" ht="47.25" x14ac:dyDescent="0.2">
      <c r="A251" s="84" t="s">
        <v>582</v>
      </c>
      <c r="B251" s="75" t="s">
        <v>589</v>
      </c>
      <c r="C251" s="64" t="s">
        <v>547</v>
      </c>
      <c r="D251" s="48">
        <v>15928</v>
      </c>
      <c r="E251" s="65">
        <v>19910</v>
      </c>
      <c r="F251" s="43" t="s">
        <v>17</v>
      </c>
      <c r="G251" s="43" t="s">
        <v>12</v>
      </c>
      <c r="H251" s="43" t="s">
        <v>13</v>
      </c>
      <c r="I251" s="43" t="s">
        <v>18</v>
      </c>
      <c r="J251" s="43" t="s">
        <v>22</v>
      </c>
      <c r="K251" s="103" t="s">
        <v>269</v>
      </c>
    </row>
    <row r="252" spans="1:11" s="21" customFormat="1" ht="24" customHeight="1" x14ac:dyDescent="0.2">
      <c r="A252" s="153" t="s">
        <v>766</v>
      </c>
      <c r="B252" s="318"/>
      <c r="C252" s="318"/>
      <c r="D252" s="154">
        <f>SUM(D251)</f>
        <v>15928</v>
      </c>
      <c r="E252" s="154">
        <f>SUM(E251)</f>
        <v>19910</v>
      </c>
      <c r="F252" s="318"/>
      <c r="G252" s="318"/>
      <c r="H252" s="318"/>
      <c r="I252" s="318"/>
      <c r="J252" s="318"/>
      <c r="K252" s="319"/>
    </row>
    <row r="253" spans="1:11" s="21" customFormat="1" ht="24" customHeight="1" x14ac:dyDescent="0.2">
      <c r="A253" s="379" t="s">
        <v>759</v>
      </c>
      <c r="B253" s="380"/>
      <c r="C253" s="381"/>
      <c r="D253" s="382">
        <f>D248+D252</f>
        <v>1564018.52</v>
      </c>
      <c r="E253" s="382">
        <f>E248+E252</f>
        <v>1955023.15</v>
      </c>
      <c r="F253" s="381"/>
      <c r="G253" s="381"/>
      <c r="H253" s="381"/>
      <c r="I253" s="381"/>
      <c r="J253" s="381"/>
      <c r="K253" s="383"/>
    </row>
    <row r="254" spans="1:11" s="21" customFormat="1" ht="11.25" customHeight="1" x14ac:dyDescent="0.2">
      <c r="A254" s="225"/>
      <c r="B254" s="226"/>
      <c r="C254" s="227"/>
      <c r="D254" s="228"/>
      <c r="E254" s="228"/>
      <c r="F254" s="227"/>
      <c r="G254" s="227"/>
      <c r="H254" s="227"/>
      <c r="I254" s="227"/>
      <c r="J254" s="227"/>
      <c r="K254" s="229"/>
    </row>
    <row r="255" spans="1:11" s="21" customFormat="1" ht="21" customHeight="1" x14ac:dyDescent="0.2">
      <c r="A255" s="163" t="s">
        <v>760</v>
      </c>
      <c r="B255" s="163"/>
      <c r="C255" s="155"/>
      <c r="D255" s="156"/>
      <c r="E255" s="156"/>
      <c r="F255" s="155"/>
      <c r="G255" s="155"/>
      <c r="H255" s="155"/>
      <c r="I255" s="155"/>
      <c r="J255" s="157"/>
      <c r="K255" s="158"/>
    </row>
    <row r="256" spans="1:11" s="25" customFormat="1" ht="31.5" x14ac:dyDescent="0.2">
      <c r="A256" s="29" t="s">
        <v>393</v>
      </c>
      <c r="B256" s="30" t="s">
        <v>103</v>
      </c>
      <c r="C256" s="31" t="s">
        <v>104</v>
      </c>
      <c r="D256" s="31">
        <v>96000</v>
      </c>
      <c r="E256" s="31">
        <v>120000</v>
      </c>
      <c r="F256" s="32" t="s">
        <v>60</v>
      </c>
      <c r="G256" s="33" t="s">
        <v>12</v>
      </c>
      <c r="H256" s="33" t="s">
        <v>61</v>
      </c>
      <c r="I256" s="33" t="s">
        <v>18</v>
      </c>
      <c r="J256" s="58" t="s">
        <v>15</v>
      </c>
      <c r="K256" s="59" t="s">
        <v>105</v>
      </c>
    </row>
    <row r="257" spans="1:11" s="25" customFormat="1" ht="38.25" customHeight="1" x14ac:dyDescent="0.2">
      <c r="A257" s="76" t="s">
        <v>469</v>
      </c>
      <c r="B257" s="30"/>
      <c r="C257" s="31"/>
      <c r="D257" s="31"/>
      <c r="E257" s="31"/>
      <c r="F257" s="32"/>
      <c r="G257" s="33"/>
      <c r="H257" s="33"/>
      <c r="I257" s="33"/>
      <c r="J257" s="33" t="s">
        <v>24</v>
      </c>
      <c r="K257" s="32" t="s">
        <v>553</v>
      </c>
    </row>
    <row r="258" spans="1:11" s="25" customFormat="1" ht="31.5" x14ac:dyDescent="0.2">
      <c r="A258" s="29" t="s">
        <v>394</v>
      </c>
      <c r="B258" s="30" t="s">
        <v>584</v>
      </c>
      <c r="C258" s="31" t="s">
        <v>89</v>
      </c>
      <c r="D258" s="31">
        <v>7896</v>
      </c>
      <c r="E258" s="31">
        <v>9870</v>
      </c>
      <c r="F258" s="32" t="s">
        <v>17</v>
      </c>
      <c r="G258" s="33" t="s">
        <v>12</v>
      </c>
      <c r="H258" s="33" t="s">
        <v>13</v>
      </c>
      <c r="I258" s="33" t="s">
        <v>18</v>
      </c>
      <c r="J258" s="58" t="s">
        <v>15</v>
      </c>
      <c r="K258" s="59" t="s">
        <v>269</v>
      </c>
    </row>
    <row r="259" spans="1:11" s="25" customFormat="1" ht="31.5" x14ac:dyDescent="0.2">
      <c r="A259" s="29" t="s">
        <v>469</v>
      </c>
      <c r="B259" s="30"/>
      <c r="C259" s="31"/>
      <c r="D259" s="31"/>
      <c r="E259" s="31"/>
      <c r="F259" s="32"/>
      <c r="G259" s="33"/>
      <c r="H259" s="33"/>
      <c r="I259" s="33"/>
      <c r="J259" s="33" t="s">
        <v>24</v>
      </c>
      <c r="K259" s="32" t="s">
        <v>221</v>
      </c>
    </row>
    <row r="260" spans="1:11" s="25" customFormat="1" ht="31.5" x14ac:dyDescent="0.2">
      <c r="A260" s="29" t="s">
        <v>395</v>
      </c>
      <c r="B260" s="30" t="s">
        <v>396</v>
      </c>
      <c r="C260" s="31" t="s">
        <v>90</v>
      </c>
      <c r="D260" s="31">
        <v>5000</v>
      </c>
      <c r="E260" s="31">
        <v>6250</v>
      </c>
      <c r="F260" s="32" t="s">
        <v>17</v>
      </c>
      <c r="G260" s="33" t="s">
        <v>12</v>
      </c>
      <c r="H260" s="33" t="s">
        <v>13</v>
      </c>
      <c r="I260" s="33" t="s">
        <v>18</v>
      </c>
      <c r="J260" s="136" t="s">
        <v>15</v>
      </c>
      <c r="K260" s="135" t="s">
        <v>262</v>
      </c>
    </row>
    <row r="261" spans="1:11" s="25" customFormat="1" ht="31.5" x14ac:dyDescent="0.2">
      <c r="A261" s="254" t="s">
        <v>847</v>
      </c>
      <c r="B261" s="30"/>
      <c r="C261" s="31"/>
      <c r="D261" s="31"/>
      <c r="E261" s="31"/>
      <c r="F261" s="32"/>
      <c r="G261" s="33"/>
      <c r="H261" s="33"/>
      <c r="I261" s="33"/>
      <c r="J261" s="289" t="s">
        <v>29</v>
      </c>
      <c r="K261" s="289" t="s">
        <v>234</v>
      </c>
    </row>
    <row r="262" spans="1:11" s="25" customFormat="1" ht="31.5" x14ac:dyDescent="0.2">
      <c r="A262" s="77" t="s">
        <v>397</v>
      </c>
      <c r="B262" s="30" t="s">
        <v>636</v>
      </c>
      <c r="C262" s="54" t="s">
        <v>63</v>
      </c>
      <c r="D262" s="54">
        <v>3560</v>
      </c>
      <c r="E262" s="54">
        <v>4450</v>
      </c>
      <c r="F262" s="59" t="s">
        <v>17</v>
      </c>
      <c r="G262" s="58" t="s">
        <v>12</v>
      </c>
      <c r="H262" s="58" t="s">
        <v>13</v>
      </c>
      <c r="I262" s="58" t="s">
        <v>18</v>
      </c>
      <c r="J262" s="140" t="s">
        <v>15</v>
      </c>
      <c r="K262" s="141" t="s">
        <v>269</v>
      </c>
    </row>
    <row r="263" spans="1:11" s="25" customFormat="1" ht="31.5" customHeight="1" x14ac:dyDescent="0.2">
      <c r="A263" s="29" t="s">
        <v>398</v>
      </c>
      <c r="B263" s="30" t="s">
        <v>91</v>
      </c>
      <c r="C263" s="31" t="s">
        <v>92</v>
      </c>
      <c r="D263" s="31">
        <v>12480</v>
      </c>
      <c r="E263" s="31">
        <v>15600</v>
      </c>
      <c r="F263" s="32" t="s">
        <v>17</v>
      </c>
      <c r="G263" s="33" t="s">
        <v>12</v>
      </c>
      <c r="H263" s="33" t="s">
        <v>13</v>
      </c>
      <c r="I263" s="33" t="s">
        <v>18</v>
      </c>
      <c r="J263" s="58" t="s">
        <v>22</v>
      </c>
      <c r="K263" s="59" t="s">
        <v>262</v>
      </c>
    </row>
    <row r="264" spans="1:11" s="25" customFormat="1" ht="31.5" customHeight="1" x14ac:dyDescent="0.2">
      <c r="A264" s="41" t="s">
        <v>597</v>
      </c>
      <c r="B264" s="30"/>
      <c r="C264" s="31"/>
      <c r="D264" s="31"/>
      <c r="E264" s="31"/>
      <c r="F264" s="32"/>
      <c r="G264" s="33"/>
      <c r="H264" s="33"/>
      <c r="I264" s="33"/>
      <c r="J264" s="33" t="s">
        <v>29</v>
      </c>
      <c r="K264" s="32" t="s">
        <v>234</v>
      </c>
    </row>
    <row r="265" spans="1:11" s="25" customFormat="1" ht="31.5" customHeight="1" x14ac:dyDescent="0.2">
      <c r="A265" s="29" t="s">
        <v>399</v>
      </c>
      <c r="B265" s="30" t="s">
        <v>93</v>
      </c>
      <c r="C265" s="31" t="s">
        <v>94</v>
      </c>
      <c r="D265" s="31">
        <v>2720</v>
      </c>
      <c r="E265" s="31">
        <v>3400</v>
      </c>
      <c r="F265" s="32" t="s">
        <v>17</v>
      </c>
      <c r="G265" s="33" t="s">
        <v>12</v>
      </c>
      <c r="H265" s="33" t="s">
        <v>13</v>
      </c>
      <c r="I265" s="33" t="s">
        <v>18</v>
      </c>
      <c r="J265" s="58" t="s">
        <v>22</v>
      </c>
      <c r="K265" s="59" t="s">
        <v>262</v>
      </c>
    </row>
    <row r="266" spans="1:11" s="25" customFormat="1" ht="31.5" customHeight="1" x14ac:dyDescent="0.2">
      <c r="A266" s="41" t="s">
        <v>597</v>
      </c>
      <c r="B266" s="30"/>
      <c r="C266" s="31"/>
      <c r="D266" s="31"/>
      <c r="E266" s="31"/>
      <c r="F266" s="32"/>
      <c r="G266" s="33"/>
      <c r="H266" s="33"/>
      <c r="I266" s="33"/>
      <c r="J266" s="33" t="s">
        <v>29</v>
      </c>
      <c r="K266" s="32" t="s">
        <v>234</v>
      </c>
    </row>
    <row r="267" spans="1:11" s="25" customFormat="1" ht="31.5" customHeight="1" x14ac:dyDescent="0.2">
      <c r="A267" s="29" t="s">
        <v>400</v>
      </c>
      <c r="B267" s="30" t="s">
        <v>97</v>
      </c>
      <c r="C267" s="31" t="s">
        <v>98</v>
      </c>
      <c r="D267" s="31">
        <v>5320</v>
      </c>
      <c r="E267" s="31">
        <v>6650</v>
      </c>
      <c r="F267" s="32" t="s">
        <v>17</v>
      </c>
      <c r="G267" s="33" t="s">
        <v>12</v>
      </c>
      <c r="H267" s="33" t="s">
        <v>13</v>
      </c>
      <c r="I267" s="33" t="s">
        <v>18</v>
      </c>
      <c r="J267" s="33" t="s">
        <v>24</v>
      </c>
      <c r="K267" s="32" t="s">
        <v>221</v>
      </c>
    </row>
    <row r="268" spans="1:11" s="25" customFormat="1" ht="31.5" customHeight="1" x14ac:dyDescent="0.2">
      <c r="A268" s="29" t="s">
        <v>401</v>
      </c>
      <c r="B268" s="30" t="s">
        <v>95</v>
      </c>
      <c r="C268" s="31" t="s">
        <v>96</v>
      </c>
      <c r="D268" s="54">
        <v>5360</v>
      </c>
      <c r="E268" s="54">
        <v>6700</v>
      </c>
      <c r="F268" s="32" t="s">
        <v>17</v>
      </c>
      <c r="G268" s="33" t="s">
        <v>12</v>
      </c>
      <c r="H268" s="33" t="s">
        <v>13</v>
      </c>
      <c r="I268" s="33" t="s">
        <v>18</v>
      </c>
      <c r="J268" s="58" t="s">
        <v>24</v>
      </c>
      <c r="K268" s="59" t="s">
        <v>221</v>
      </c>
    </row>
    <row r="269" spans="1:11" s="25" customFormat="1" ht="31.5" customHeight="1" x14ac:dyDescent="0.2">
      <c r="A269" s="256" t="s">
        <v>847</v>
      </c>
      <c r="B269" s="30"/>
      <c r="C269" s="31"/>
      <c r="D269" s="257">
        <v>6000</v>
      </c>
      <c r="E269" s="257">
        <v>7500</v>
      </c>
      <c r="F269" s="32"/>
      <c r="G269" s="33"/>
      <c r="H269" s="33"/>
      <c r="I269" s="33"/>
      <c r="J269" s="259" t="s">
        <v>27</v>
      </c>
      <c r="K269" s="258" t="s">
        <v>318</v>
      </c>
    </row>
    <row r="270" spans="1:11" s="25" customFormat="1" ht="31.5" customHeight="1" x14ac:dyDescent="0.2">
      <c r="A270" s="29" t="s">
        <v>402</v>
      </c>
      <c r="B270" s="30" t="s">
        <v>100</v>
      </c>
      <c r="C270" s="31" t="s">
        <v>101</v>
      </c>
      <c r="D270" s="54">
        <v>22500</v>
      </c>
      <c r="E270" s="54">
        <v>28125</v>
      </c>
      <c r="F270" s="32" t="s">
        <v>17</v>
      </c>
      <c r="G270" s="33" t="s">
        <v>12</v>
      </c>
      <c r="H270" s="33" t="s">
        <v>13</v>
      </c>
      <c r="I270" s="33" t="s">
        <v>18</v>
      </c>
      <c r="J270" s="33" t="s">
        <v>29</v>
      </c>
      <c r="K270" s="32" t="s">
        <v>404</v>
      </c>
    </row>
    <row r="271" spans="1:11" s="25" customFormat="1" ht="31.5" customHeight="1" x14ac:dyDescent="0.2">
      <c r="A271" s="94" t="s">
        <v>597</v>
      </c>
      <c r="B271" s="75"/>
      <c r="C271" s="42"/>
      <c r="D271" s="42">
        <v>24000</v>
      </c>
      <c r="E271" s="42">
        <v>30000</v>
      </c>
      <c r="F271" s="66"/>
      <c r="G271" s="68"/>
      <c r="H271" s="68"/>
      <c r="I271" s="68"/>
      <c r="J271" s="68"/>
      <c r="K271" s="66"/>
    </row>
    <row r="272" spans="1:11" s="25" customFormat="1" ht="31.5" customHeight="1" x14ac:dyDescent="0.2">
      <c r="A272" s="392" t="s">
        <v>403</v>
      </c>
      <c r="B272" s="393" t="s">
        <v>106</v>
      </c>
      <c r="C272" s="394" t="s">
        <v>107</v>
      </c>
      <c r="D272" s="394">
        <v>12800</v>
      </c>
      <c r="E272" s="394">
        <v>16000</v>
      </c>
      <c r="F272" s="395" t="s">
        <v>17</v>
      </c>
      <c r="G272" s="396" t="s">
        <v>12</v>
      </c>
      <c r="H272" s="396" t="s">
        <v>13</v>
      </c>
      <c r="I272" s="37" t="s">
        <v>18</v>
      </c>
      <c r="J272" s="397" t="s">
        <v>31</v>
      </c>
      <c r="K272" s="398" t="s">
        <v>288</v>
      </c>
    </row>
    <row r="273" spans="1:12" s="25" customFormat="1" ht="47.25" x14ac:dyDescent="0.2">
      <c r="A273" s="320" t="s">
        <v>637</v>
      </c>
      <c r="B273" s="106" t="s">
        <v>805</v>
      </c>
      <c r="C273" s="100" t="s">
        <v>90</v>
      </c>
      <c r="D273" s="100">
        <v>6504</v>
      </c>
      <c r="E273" s="100">
        <v>8130</v>
      </c>
      <c r="F273" s="101" t="s">
        <v>17</v>
      </c>
      <c r="G273" s="101" t="s">
        <v>12</v>
      </c>
      <c r="H273" s="315" t="s">
        <v>13</v>
      </c>
      <c r="I273" s="101" t="s">
        <v>18</v>
      </c>
      <c r="J273" s="101" t="s">
        <v>29</v>
      </c>
      <c r="K273" s="101" t="s">
        <v>550</v>
      </c>
      <c r="L273" s="22"/>
    </row>
    <row r="274" spans="1:12" s="25" customFormat="1" ht="47.25" x14ac:dyDescent="0.2">
      <c r="A274" s="245" t="s">
        <v>862</v>
      </c>
      <c r="B274" s="268" t="s">
        <v>863</v>
      </c>
      <c r="C274" s="247" t="s">
        <v>864</v>
      </c>
      <c r="D274" s="252">
        <v>8000</v>
      </c>
      <c r="E274" s="252">
        <v>10000</v>
      </c>
      <c r="F274" s="248" t="s">
        <v>17</v>
      </c>
      <c r="G274" s="248" t="s">
        <v>12</v>
      </c>
      <c r="H274" s="272" t="s">
        <v>13</v>
      </c>
      <c r="I274" s="248" t="s">
        <v>18</v>
      </c>
      <c r="J274" s="248" t="s">
        <v>47</v>
      </c>
      <c r="K274" s="248" t="s">
        <v>865</v>
      </c>
      <c r="L274" s="22"/>
    </row>
    <row r="275" spans="1:12" s="25" customFormat="1" ht="47.25" x14ac:dyDescent="0.2">
      <c r="A275" s="245" t="s">
        <v>866</v>
      </c>
      <c r="B275" s="268" t="s">
        <v>867</v>
      </c>
      <c r="C275" s="247" t="s">
        <v>600</v>
      </c>
      <c r="D275" s="252">
        <v>271360</v>
      </c>
      <c r="E275" s="252">
        <v>339200</v>
      </c>
      <c r="F275" s="248" t="s">
        <v>613</v>
      </c>
      <c r="G275" s="248" t="s">
        <v>12</v>
      </c>
      <c r="H275" s="248" t="s">
        <v>61</v>
      </c>
      <c r="I275" s="248" t="s">
        <v>18</v>
      </c>
      <c r="J275" s="248" t="s">
        <v>27</v>
      </c>
      <c r="K275" s="248" t="s">
        <v>853</v>
      </c>
      <c r="L275" s="22"/>
    </row>
    <row r="276" spans="1:12" s="25" customFormat="1" ht="47.25" x14ac:dyDescent="0.2">
      <c r="A276" s="245" t="s">
        <v>896</v>
      </c>
      <c r="B276" s="268" t="s">
        <v>898</v>
      </c>
      <c r="C276" s="247" t="s">
        <v>899</v>
      </c>
      <c r="D276" s="252">
        <v>2800</v>
      </c>
      <c r="E276" s="252">
        <v>3500</v>
      </c>
      <c r="F276" s="248" t="s">
        <v>17</v>
      </c>
      <c r="G276" s="248" t="s">
        <v>12</v>
      </c>
      <c r="H276" s="272" t="s">
        <v>13</v>
      </c>
      <c r="I276" s="248" t="s">
        <v>18</v>
      </c>
      <c r="J276" s="248" t="s">
        <v>25</v>
      </c>
      <c r="K276" s="248" t="s">
        <v>900</v>
      </c>
      <c r="L276" s="22"/>
    </row>
    <row r="277" spans="1:12" s="25" customFormat="1" ht="47.25" x14ac:dyDescent="0.2">
      <c r="A277" s="245" t="s">
        <v>897</v>
      </c>
      <c r="B277" s="268" t="s">
        <v>901</v>
      </c>
      <c r="C277" s="247" t="s">
        <v>902</v>
      </c>
      <c r="D277" s="252">
        <v>187240</v>
      </c>
      <c r="E277" s="252">
        <v>196602</v>
      </c>
      <c r="F277" s="248" t="s">
        <v>459</v>
      </c>
      <c r="G277" s="248" t="s">
        <v>12</v>
      </c>
      <c r="H277" s="272" t="s">
        <v>13</v>
      </c>
      <c r="I277" s="248" t="s">
        <v>18</v>
      </c>
      <c r="J277" s="248" t="s">
        <v>26</v>
      </c>
      <c r="K277" s="248" t="s">
        <v>903</v>
      </c>
      <c r="L277" s="22"/>
    </row>
    <row r="278" spans="1:12" s="25" customFormat="1" ht="47.25" x14ac:dyDescent="0.2">
      <c r="A278" s="245" t="s">
        <v>914</v>
      </c>
      <c r="B278" s="268" t="s">
        <v>916</v>
      </c>
      <c r="C278" s="247" t="s">
        <v>917</v>
      </c>
      <c r="D278" s="252">
        <v>40000</v>
      </c>
      <c r="E278" s="252">
        <v>50000</v>
      </c>
      <c r="F278" s="248" t="s">
        <v>11</v>
      </c>
      <c r="G278" s="248" t="s">
        <v>12</v>
      </c>
      <c r="H278" s="248" t="s">
        <v>13</v>
      </c>
      <c r="I278" s="248" t="s">
        <v>18</v>
      </c>
      <c r="J278" s="248" t="s">
        <v>27</v>
      </c>
      <c r="K278" s="248" t="s">
        <v>318</v>
      </c>
      <c r="L278" s="22"/>
    </row>
    <row r="279" spans="1:12" s="25" customFormat="1" ht="47.25" x14ac:dyDescent="0.2">
      <c r="A279" s="245" t="s">
        <v>915</v>
      </c>
      <c r="B279" s="268" t="s">
        <v>918</v>
      </c>
      <c r="C279" s="247" t="s">
        <v>96</v>
      </c>
      <c r="D279" s="252">
        <v>26000</v>
      </c>
      <c r="E279" s="252">
        <v>32500</v>
      </c>
      <c r="F279" s="248" t="s">
        <v>17</v>
      </c>
      <c r="G279" s="248" t="s">
        <v>12</v>
      </c>
      <c r="H279" s="248" t="s">
        <v>13</v>
      </c>
      <c r="I279" s="248" t="s">
        <v>18</v>
      </c>
      <c r="J279" s="277" t="s">
        <v>919</v>
      </c>
      <c r="K279" s="248" t="s">
        <v>318</v>
      </c>
      <c r="L279" s="22"/>
    </row>
    <row r="280" spans="1:12" s="25" customFormat="1" ht="47.25" x14ac:dyDescent="0.2">
      <c r="A280" s="245" t="s">
        <v>929</v>
      </c>
      <c r="B280" s="268" t="s">
        <v>930</v>
      </c>
      <c r="C280" s="247" t="s">
        <v>931</v>
      </c>
      <c r="D280" s="252">
        <v>5600</v>
      </c>
      <c r="E280" s="252">
        <v>7000</v>
      </c>
      <c r="F280" s="248" t="s">
        <v>17</v>
      </c>
      <c r="G280" s="248" t="s">
        <v>12</v>
      </c>
      <c r="H280" s="248" t="s">
        <v>13</v>
      </c>
      <c r="I280" s="248" t="s">
        <v>18</v>
      </c>
      <c r="J280" s="277" t="s">
        <v>27</v>
      </c>
      <c r="K280" s="248" t="s">
        <v>318</v>
      </c>
      <c r="L280" s="22"/>
    </row>
    <row r="281" spans="1:12" s="25" customFormat="1" ht="47.25" x14ac:dyDescent="0.2">
      <c r="A281" s="245" t="s">
        <v>934</v>
      </c>
      <c r="B281" s="268" t="s">
        <v>932</v>
      </c>
      <c r="C281" s="247" t="s">
        <v>933</v>
      </c>
      <c r="D281" s="252">
        <v>14800</v>
      </c>
      <c r="E281" s="252">
        <v>18500</v>
      </c>
      <c r="F281" s="248" t="s">
        <v>17</v>
      </c>
      <c r="G281" s="248" t="s">
        <v>12</v>
      </c>
      <c r="H281" s="248" t="s">
        <v>13</v>
      </c>
      <c r="I281" s="248" t="s">
        <v>18</v>
      </c>
      <c r="J281" s="277" t="s">
        <v>36</v>
      </c>
      <c r="K281" s="248" t="s">
        <v>253</v>
      </c>
      <c r="L281" s="22"/>
    </row>
    <row r="282" spans="1:12" s="25" customFormat="1" ht="47.25" x14ac:dyDescent="0.2">
      <c r="A282" s="245" t="s">
        <v>939</v>
      </c>
      <c r="B282" s="268" t="s">
        <v>940</v>
      </c>
      <c r="C282" s="247" t="s">
        <v>941</v>
      </c>
      <c r="D282" s="252">
        <v>8000</v>
      </c>
      <c r="E282" s="252">
        <v>10000</v>
      </c>
      <c r="F282" s="248" t="s">
        <v>17</v>
      </c>
      <c r="G282" s="248" t="s">
        <v>12</v>
      </c>
      <c r="H282" s="248" t="s">
        <v>13</v>
      </c>
      <c r="I282" s="248" t="s">
        <v>18</v>
      </c>
      <c r="J282" s="277" t="s">
        <v>36</v>
      </c>
      <c r="K282" s="248" t="s">
        <v>253</v>
      </c>
      <c r="L282" s="22"/>
    </row>
    <row r="283" spans="1:12" s="22" customFormat="1" ht="31.5" x14ac:dyDescent="0.2">
      <c r="A283" s="176" t="s">
        <v>384</v>
      </c>
      <c r="B283" s="164" t="s">
        <v>385</v>
      </c>
      <c r="C283" s="142" t="s">
        <v>388</v>
      </c>
      <c r="D283" s="142">
        <f>SUM(D284:D285)</f>
        <v>769792</v>
      </c>
      <c r="E283" s="142">
        <f>SUM(E284:E285)</f>
        <v>769792</v>
      </c>
      <c r="F283" s="165" t="s">
        <v>102</v>
      </c>
      <c r="G283" s="144" t="s">
        <v>16</v>
      </c>
      <c r="H283" s="144" t="s">
        <v>61</v>
      </c>
      <c r="I283" s="144" t="s">
        <v>18</v>
      </c>
      <c r="J283" s="144" t="s">
        <v>76</v>
      </c>
      <c r="K283" s="165" t="s">
        <v>389</v>
      </c>
    </row>
    <row r="284" spans="1:12" s="22" customFormat="1" ht="24.75" customHeight="1" x14ac:dyDescent="0.2">
      <c r="A284" s="29"/>
      <c r="B284" s="30" t="s">
        <v>386</v>
      </c>
      <c r="C284" s="31"/>
      <c r="D284" s="31">
        <v>663614</v>
      </c>
      <c r="E284" s="31">
        <v>663614</v>
      </c>
      <c r="F284" s="32"/>
      <c r="G284" s="33"/>
      <c r="H284" s="33"/>
      <c r="I284" s="33"/>
      <c r="J284" s="33"/>
      <c r="K284" s="32"/>
    </row>
    <row r="285" spans="1:12" s="22" customFormat="1" ht="25.5" customHeight="1" x14ac:dyDescent="0.2">
      <c r="A285" s="29"/>
      <c r="B285" s="30" t="s">
        <v>387</v>
      </c>
      <c r="C285" s="31"/>
      <c r="D285" s="31">
        <v>106178</v>
      </c>
      <c r="E285" s="31">
        <v>106178</v>
      </c>
      <c r="F285" s="32"/>
      <c r="G285" s="33"/>
      <c r="H285" s="33"/>
      <c r="I285" s="33"/>
      <c r="J285" s="33"/>
      <c r="K285" s="32"/>
    </row>
    <row r="286" spans="1:12" s="22" customFormat="1" ht="31.5" customHeight="1" x14ac:dyDescent="0.2">
      <c r="A286" s="29" t="s">
        <v>391</v>
      </c>
      <c r="B286" s="61" t="s">
        <v>390</v>
      </c>
      <c r="C286" s="31" t="s">
        <v>86</v>
      </c>
      <c r="D286" s="31">
        <v>22563</v>
      </c>
      <c r="E286" s="31">
        <v>22563</v>
      </c>
      <c r="F286" s="32" t="s">
        <v>17</v>
      </c>
      <c r="G286" s="33" t="s">
        <v>12</v>
      </c>
      <c r="H286" s="33" t="s">
        <v>13</v>
      </c>
      <c r="I286" s="33" t="s">
        <v>18</v>
      </c>
      <c r="J286" s="33" t="s">
        <v>36</v>
      </c>
      <c r="K286" s="32" t="s">
        <v>253</v>
      </c>
    </row>
    <row r="287" spans="1:12" s="22" customFormat="1" ht="31.5" customHeight="1" x14ac:dyDescent="0.2">
      <c r="A287" s="29" t="s">
        <v>392</v>
      </c>
      <c r="B287" s="30" t="s">
        <v>87</v>
      </c>
      <c r="C287" s="31" t="s">
        <v>88</v>
      </c>
      <c r="D287" s="31">
        <v>6640</v>
      </c>
      <c r="E287" s="31">
        <v>6640</v>
      </c>
      <c r="F287" s="32" t="s">
        <v>17</v>
      </c>
      <c r="G287" s="33" t="s">
        <v>12</v>
      </c>
      <c r="H287" s="33" t="s">
        <v>13</v>
      </c>
      <c r="I287" s="33" t="s">
        <v>18</v>
      </c>
      <c r="J287" s="33" t="s">
        <v>36</v>
      </c>
      <c r="K287" s="32" t="s">
        <v>253</v>
      </c>
    </row>
    <row r="288" spans="1:12" s="22" customFormat="1" ht="31.5" customHeight="1" x14ac:dyDescent="0.2">
      <c r="A288" s="84" t="s">
        <v>425</v>
      </c>
      <c r="B288" s="75" t="s">
        <v>426</v>
      </c>
      <c r="C288" s="134" t="s">
        <v>141</v>
      </c>
      <c r="D288" s="42">
        <v>44000</v>
      </c>
      <c r="E288" s="42">
        <v>55000</v>
      </c>
      <c r="F288" s="66" t="s">
        <v>459</v>
      </c>
      <c r="G288" s="68" t="s">
        <v>12</v>
      </c>
      <c r="H288" s="68" t="s">
        <v>13</v>
      </c>
      <c r="I288" s="68" t="s">
        <v>18</v>
      </c>
      <c r="J288" s="136" t="s">
        <v>15</v>
      </c>
      <c r="K288" s="135" t="s">
        <v>427</v>
      </c>
    </row>
    <row r="289" spans="1:11" s="22" customFormat="1" ht="31.5" customHeight="1" x14ac:dyDescent="0.2">
      <c r="A289" s="386" t="s">
        <v>469</v>
      </c>
      <c r="B289" s="387"/>
      <c r="C289" s="388" t="s">
        <v>503</v>
      </c>
      <c r="D289" s="388"/>
      <c r="E289" s="388"/>
      <c r="F289" s="389"/>
      <c r="G289" s="390"/>
      <c r="H289" s="390"/>
      <c r="I289" s="390"/>
      <c r="J289" s="390" t="s">
        <v>22</v>
      </c>
      <c r="K289" s="88" t="s">
        <v>262</v>
      </c>
    </row>
    <row r="290" spans="1:11" s="22" customFormat="1" ht="31.5" customHeight="1" x14ac:dyDescent="0.2">
      <c r="A290" s="341" t="s">
        <v>428</v>
      </c>
      <c r="B290" s="356" t="s">
        <v>138</v>
      </c>
      <c r="C290" s="357" t="s">
        <v>137</v>
      </c>
      <c r="D290" s="357">
        <v>4400</v>
      </c>
      <c r="E290" s="357">
        <v>5500</v>
      </c>
      <c r="F290" s="358" t="s">
        <v>17</v>
      </c>
      <c r="G290" s="344" t="s">
        <v>12</v>
      </c>
      <c r="H290" s="344" t="s">
        <v>13</v>
      </c>
      <c r="I290" s="344" t="s">
        <v>18</v>
      </c>
      <c r="J290" s="344" t="s">
        <v>15</v>
      </c>
      <c r="K290" s="391" t="s">
        <v>429</v>
      </c>
    </row>
    <row r="291" spans="1:11" s="22" customFormat="1" ht="31.5" customHeight="1" x14ac:dyDescent="0.2">
      <c r="A291" s="384" t="s">
        <v>430</v>
      </c>
      <c r="B291" s="385" t="s">
        <v>135</v>
      </c>
      <c r="C291" s="175" t="s">
        <v>136</v>
      </c>
      <c r="D291" s="175">
        <v>20000</v>
      </c>
      <c r="E291" s="175">
        <v>25000</v>
      </c>
      <c r="F291" s="179" t="s">
        <v>17</v>
      </c>
      <c r="G291" s="67" t="s">
        <v>12</v>
      </c>
      <c r="H291" s="67" t="s">
        <v>13</v>
      </c>
      <c r="I291" s="67" t="s">
        <v>18</v>
      </c>
      <c r="J291" s="67" t="s">
        <v>31</v>
      </c>
      <c r="K291" s="179" t="s">
        <v>431</v>
      </c>
    </row>
    <row r="292" spans="1:11" s="22" customFormat="1" ht="47.25" x14ac:dyDescent="0.2">
      <c r="A292" s="29" t="s">
        <v>644</v>
      </c>
      <c r="B292" s="35" t="s">
        <v>586</v>
      </c>
      <c r="C292" s="36" t="s">
        <v>137</v>
      </c>
      <c r="D292" s="36">
        <v>237160</v>
      </c>
      <c r="E292" s="36">
        <v>296450</v>
      </c>
      <c r="F292" s="37" t="s">
        <v>504</v>
      </c>
      <c r="G292" s="37" t="s">
        <v>12</v>
      </c>
      <c r="H292" s="39" t="s">
        <v>13</v>
      </c>
      <c r="I292" s="39" t="s">
        <v>18</v>
      </c>
      <c r="J292" s="37" t="s">
        <v>22</v>
      </c>
      <c r="K292" s="39" t="s">
        <v>262</v>
      </c>
    </row>
    <row r="293" spans="1:11" s="22" customFormat="1" ht="47.25" x14ac:dyDescent="0.2">
      <c r="A293" s="29" t="s">
        <v>645</v>
      </c>
      <c r="B293" s="85" t="s">
        <v>506</v>
      </c>
      <c r="C293" s="36" t="s">
        <v>507</v>
      </c>
      <c r="D293" s="79">
        <v>19500</v>
      </c>
      <c r="E293" s="79">
        <v>24375</v>
      </c>
      <c r="F293" s="39" t="s">
        <v>17</v>
      </c>
      <c r="G293" s="37" t="s">
        <v>12</v>
      </c>
      <c r="H293" s="39" t="s">
        <v>13</v>
      </c>
      <c r="I293" s="39" t="s">
        <v>18</v>
      </c>
      <c r="J293" s="39" t="s">
        <v>24</v>
      </c>
      <c r="K293" s="39" t="s">
        <v>505</v>
      </c>
    </row>
    <row r="294" spans="1:11" s="22" customFormat="1" ht="47.25" x14ac:dyDescent="0.2">
      <c r="A294" s="84" t="s">
        <v>646</v>
      </c>
      <c r="B294" s="89" t="s">
        <v>554</v>
      </c>
      <c r="C294" s="47" t="s">
        <v>137</v>
      </c>
      <c r="D294" s="48">
        <v>2400</v>
      </c>
      <c r="E294" s="48">
        <v>3000</v>
      </c>
      <c r="F294" s="49" t="s">
        <v>17</v>
      </c>
      <c r="G294" s="43" t="s">
        <v>12</v>
      </c>
      <c r="H294" s="49" t="s">
        <v>13</v>
      </c>
      <c r="I294" s="39" t="s">
        <v>18</v>
      </c>
      <c r="J294" s="49" t="s">
        <v>24</v>
      </c>
      <c r="K294" s="49" t="s">
        <v>221</v>
      </c>
    </row>
    <row r="295" spans="1:11" s="22" customFormat="1" ht="47.25" x14ac:dyDescent="0.2">
      <c r="A295" s="41" t="s">
        <v>647</v>
      </c>
      <c r="B295" s="89" t="s">
        <v>654</v>
      </c>
      <c r="C295" s="36" t="s">
        <v>659</v>
      </c>
      <c r="D295" s="166">
        <v>3060</v>
      </c>
      <c r="E295" s="166">
        <v>3825</v>
      </c>
      <c r="F295" s="49" t="s">
        <v>17</v>
      </c>
      <c r="G295" s="37" t="s">
        <v>12</v>
      </c>
      <c r="H295" s="39" t="s">
        <v>13</v>
      </c>
      <c r="I295" s="39" t="s">
        <v>18</v>
      </c>
      <c r="J295" s="39" t="s">
        <v>19</v>
      </c>
      <c r="K295" s="39" t="s">
        <v>663</v>
      </c>
    </row>
    <row r="296" spans="1:11" s="22" customFormat="1" ht="47.25" x14ac:dyDescent="0.2">
      <c r="A296" s="41" t="s">
        <v>648</v>
      </c>
      <c r="B296" s="167" t="s">
        <v>655</v>
      </c>
      <c r="C296" s="36" t="s">
        <v>801</v>
      </c>
      <c r="D296" s="166">
        <v>13280</v>
      </c>
      <c r="E296" s="166">
        <v>16600</v>
      </c>
      <c r="F296" s="49" t="s">
        <v>17</v>
      </c>
      <c r="G296" s="37" t="s">
        <v>12</v>
      </c>
      <c r="H296" s="39" t="s">
        <v>13</v>
      </c>
      <c r="I296" s="39" t="s">
        <v>18</v>
      </c>
      <c r="J296" s="39" t="s">
        <v>31</v>
      </c>
      <c r="K296" s="39" t="s">
        <v>231</v>
      </c>
    </row>
    <row r="297" spans="1:11" s="22" customFormat="1" ht="47.25" x14ac:dyDescent="0.2">
      <c r="A297" s="41" t="s">
        <v>649</v>
      </c>
      <c r="B297" s="89" t="s">
        <v>656</v>
      </c>
      <c r="C297" s="36" t="s">
        <v>659</v>
      </c>
      <c r="D297" s="166">
        <v>26500</v>
      </c>
      <c r="E297" s="166">
        <v>33125</v>
      </c>
      <c r="F297" s="49" t="s">
        <v>17</v>
      </c>
      <c r="G297" s="37" t="s">
        <v>12</v>
      </c>
      <c r="H297" s="39" t="s">
        <v>13</v>
      </c>
      <c r="I297" s="39" t="s">
        <v>18</v>
      </c>
      <c r="J297" s="39" t="s">
        <v>31</v>
      </c>
      <c r="K297" s="39" t="s">
        <v>664</v>
      </c>
    </row>
    <row r="298" spans="1:11" s="22" customFormat="1" ht="47.25" x14ac:dyDescent="0.2">
      <c r="A298" s="41" t="s">
        <v>650</v>
      </c>
      <c r="B298" s="167" t="s">
        <v>717</v>
      </c>
      <c r="C298" s="36" t="s">
        <v>660</v>
      </c>
      <c r="D298" s="166">
        <v>3000</v>
      </c>
      <c r="E298" s="166">
        <v>3750</v>
      </c>
      <c r="F298" s="49" t="s">
        <v>17</v>
      </c>
      <c r="G298" s="37" t="s">
        <v>12</v>
      </c>
      <c r="H298" s="39" t="s">
        <v>13</v>
      </c>
      <c r="I298" s="39" t="s">
        <v>18</v>
      </c>
      <c r="J298" s="39" t="s">
        <v>31</v>
      </c>
      <c r="K298" s="39" t="s">
        <v>665</v>
      </c>
    </row>
    <row r="299" spans="1:11" s="22" customFormat="1" ht="47.25" x14ac:dyDescent="0.2">
      <c r="A299" s="41" t="s">
        <v>651</v>
      </c>
      <c r="B299" s="89" t="s">
        <v>657</v>
      </c>
      <c r="C299" s="36" t="s">
        <v>661</v>
      </c>
      <c r="D299" s="166">
        <v>11680</v>
      </c>
      <c r="E299" s="166">
        <v>14600</v>
      </c>
      <c r="F299" s="49" t="s">
        <v>17</v>
      </c>
      <c r="G299" s="37" t="s">
        <v>12</v>
      </c>
      <c r="H299" s="39" t="s">
        <v>13</v>
      </c>
      <c r="I299" s="39" t="s">
        <v>18</v>
      </c>
      <c r="J299" s="39" t="s">
        <v>29</v>
      </c>
      <c r="K299" s="39" t="s">
        <v>666</v>
      </c>
    </row>
    <row r="300" spans="1:11" s="22" customFormat="1" ht="47.25" x14ac:dyDescent="0.2">
      <c r="A300" s="280" t="s">
        <v>652</v>
      </c>
      <c r="B300" s="283" t="s">
        <v>947</v>
      </c>
      <c r="C300" s="139" t="s">
        <v>661</v>
      </c>
      <c r="D300" s="284">
        <v>2880</v>
      </c>
      <c r="E300" s="284">
        <v>3600</v>
      </c>
      <c r="F300" s="285" t="s">
        <v>17</v>
      </c>
      <c r="G300" s="63" t="s">
        <v>12</v>
      </c>
      <c r="H300" s="282" t="s">
        <v>13</v>
      </c>
      <c r="I300" s="282" t="s">
        <v>18</v>
      </c>
      <c r="J300" s="282" t="s">
        <v>47</v>
      </c>
      <c r="K300" s="282" t="s">
        <v>667</v>
      </c>
    </row>
    <row r="301" spans="1:11" s="22" customFormat="1" ht="47.25" x14ac:dyDescent="0.2">
      <c r="A301" s="41" t="s">
        <v>653</v>
      </c>
      <c r="B301" s="85" t="s">
        <v>658</v>
      </c>
      <c r="C301" s="36" t="s">
        <v>662</v>
      </c>
      <c r="D301" s="168">
        <v>8000</v>
      </c>
      <c r="E301" s="168">
        <v>10000</v>
      </c>
      <c r="F301" s="39" t="s">
        <v>17</v>
      </c>
      <c r="G301" s="37" t="s">
        <v>12</v>
      </c>
      <c r="H301" s="39" t="s">
        <v>13</v>
      </c>
      <c r="I301" s="39" t="s">
        <v>18</v>
      </c>
      <c r="J301" s="39" t="s">
        <v>31</v>
      </c>
      <c r="K301" s="39" t="s">
        <v>668</v>
      </c>
    </row>
    <row r="302" spans="1:11" s="22" customFormat="1" ht="47.25" x14ac:dyDescent="0.2">
      <c r="A302" s="41" t="s">
        <v>813</v>
      </c>
      <c r="B302" s="85" t="s">
        <v>814</v>
      </c>
      <c r="C302" s="36" t="s">
        <v>141</v>
      </c>
      <c r="D302" s="168">
        <v>80000</v>
      </c>
      <c r="E302" s="168">
        <v>100000</v>
      </c>
      <c r="F302" s="39" t="s">
        <v>11</v>
      </c>
      <c r="G302" s="37" t="s">
        <v>12</v>
      </c>
      <c r="H302" s="39" t="s">
        <v>13</v>
      </c>
      <c r="I302" s="39" t="s">
        <v>18</v>
      </c>
      <c r="J302" s="39" t="s">
        <v>47</v>
      </c>
      <c r="K302" s="39" t="s">
        <v>815</v>
      </c>
    </row>
    <row r="303" spans="1:11" s="22" customFormat="1" ht="47.25" x14ac:dyDescent="0.2">
      <c r="A303" s="280" t="s">
        <v>816</v>
      </c>
      <c r="B303" s="85" t="s">
        <v>948</v>
      </c>
      <c r="C303" s="139" t="s">
        <v>141</v>
      </c>
      <c r="D303" s="281">
        <v>40000</v>
      </c>
      <c r="E303" s="281">
        <v>50000</v>
      </c>
      <c r="F303" s="282" t="s">
        <v>11</v>
      </c>
      <c r="G303" s="63" t="s">
        <v>12</v>
      </c>
      <c r="H303" s="282" t="s">
        <v>13</v>
      </c>
      <c r="I303" s="282" t="s">
        <v>18</v>
      </c>
      <c r="J303" s="282" t="s">
        <v>26</v>
      </c>
      <c r="K303" s="282" t="s">
        <v>817</v>
      </c>
    </row>
    <row r="304" spans="1:11" s="22" customFormat="1" ht="47.25" x14ac:dyDescent="0.2">
      <c r="A304" s="254" t="s">
        <v>870</v>
      </c>
      <c r="B304" s="246" t="s">
        <v>871</v>
      </c>
      <c r="C304" s="247" t="s">
        <v>539</v>
      </c>
      <c r="D304" s="255">
        <v>3400</v>
      </c>
      <c r="E304" s="255">
        <v>4250</v>
      </c>
      <c r="F304" s="274" t="s">
        <v>17</v>
      </c>
      <c r="G304" s="248" t="s">
        <v>12</v>
      </c>
      <c r="H304" s="274" t="s">
        <v>13</v>
      </c>
      <c r="I304" s="274" t="s">
        <v>18</v>
      </c>
      <c r="J304" s="274" t="s">
        <v>26</v>
      </c>
      <c r="K304" s="274" t="s">
        <v>854</v>
      </c>
    </row>
    <row r="305" spans="1:11" s="22" customFormat="1" ht="47.25" x14ac:dyDescent="0.2">
      <c r="A305" s="254" t="s">
        <v>951</v>
      </c>
      <c r="B305" s="246" t="s">
        <v>962</v>
      </c>
      <c r="C305" s="247" t="s">
        <v>137</v>
      </c>
      <c r="D305" s="255">
        <v>8400</v>
      </c>
      <c r="E305" s="255">
        <v>10500</v>
      </c>
      <c r="F305" s="274" t="s">
        <v>17</v>
      </c>
      <c r="G305" s="248" t="s">
        <v>12</v>
      </c>
      <c r="H305" s="274" t="s">
        <v>13</v>
      </c>
      <c r="I305" s="274" t="s">
        <v>18</v>
      </c>
      <c r="J305" s="274" t="s">
        <v>36</v>
      </c>
      <c r="K305" s="274" t="s">
        <v>253</v>
      </c>
    </row>
    <row r="306" spans="1:11" s="22" customFormat="1" ht="47.25" x14ac:dyDescent="0.2">
      <c r="A306" s="254" t="s">
        <v>952</v>
      </c>
      <c r="B306" s="246" t="s">
        <v>971</v>
      </c>
      <c r="C306" s="247" t="s">
        <v>137</v>
      </c>
      <c r="D306" s="255">
        <v>10800</v>
      </c>
      <c r="E306" s="255">
        <v>13500</v>
      </c>
      <c r="F306" s="274" t="s">
        <v>17</v>
      </c>
      <c r="G306" s="248" t="s">
        <v>12</v>
      </c>
      <c r="H306" s="274" t="s">
        <v>13</v>
      </c>
      <c r="I306" s="274" t="s">
        <v>18</v>
      </c>
      <c r="J306" s="274" t="s">
        <v>36</v>
      </c>
      <c r="K306" s="274" t="s">
        <v>253</v>
      </c>
    </row>
    <row r="307" spans="1:11" s="22" customFormat="1" ht="47.25" x14ac:dyDescent="0.2">
      <c r="A307" s="254" t="s">
        <v>953</v>
      </c>
      <c r="B307" s="246" t="s">
        <v>963</v>
      </c>
      <c r="C307" s="247" t="s">
        <v>137</v>
      </c>
      <c r="D307" s="255">
        <v>51600</v>
      </c>
      <c r="E307" s="255">
        <v>64500</v>
      </c>
      <c r="F307" s="273" t="s">
        <v>11</v>
      </c>
      <c r="G307" s="248" t="s">
        <v>12</v>
      </c>
      <c r="H307" s="274" t="s">
        <v>13</v>
      </c>
      <c r="I307" s="274" t="s">
        <v>18</v>
      </c>
      <c r="J307" s="274" t="s">
        <v>36</v>
      </c>
      <c r="K307" s="274" t="s">
        <v>253</v>
      </c>
    </row>
    <row r="308" spans="1:11" s="22" customFormat="1" ht="47.25" x14ac:dyDescent="0.2">
      <c r="A308" s="254" t="s">
        <v>954</v>
      </c>
      <c r="B308" s="246" t="s">
        <v>964</v>
      </c>
      <c r="C308" s="247" t="s">
        <v>137</v>
      </c>
      <c r="D308" s="255">
        <v>5400</v>
      </c>
      <c r="E308" s="255">
        <v>6750</v>
      </c>
      <c r="F308" s="274" t="s">
        <v>17</v>
      </c>
      <c r="G308" s="248" t="s">
        <v>12</v>
      </c>
      <c r="H308" s="274" t="s">
        <v>13</v>
      </c>
      <c r="I308" s="274" t="s">
        <v>18</v>
      </c>
      <c r="J308" s="274" t="s">
        <v>36</v>
      </c>
      <c r="K308" s="274" t="s">
        <v>253</v>
      </c>
    </row>
    <row r="309" spans="1:11" s="22" customFormat="1" ht="47.25" x14ac:dyDescent="0.2">
      <c r="A309" s="254" t="s">
        <v>955</v>
      </c>
      <c r="B309" s="246" t="s">
        <v>965</v>
      </c>
      <c r="C309" s="247" t="s">
        <v>137</v>
      </c>
      <c r="D309" s="255">
        <v>14400</v>
      </c>
      <c r="E309" s="255">
        <v>18000</v>
      </c>
      <c r="F309" s="274" t="s">
        <v>17</v>
      </c>
      <c r="G309" s="248" t="s">
        <v>12</v>
      </c>
      <c r="H309" s="274" t="s">
        <v>13</v>
      </c>
      <c r="I309" s="274" t="s">
        <v>18</v>
      </c>
      <c r="J309" s="274" t="s">
        <v>36</v>
      </c>
      <c r="K309" s="274" t="s">
        <v>253</v>
      </c>
    </row>
    <row r="310" spans="1:11" s="22" customFormat="1" ht="47.25" x14ac:dyDescent="0.2">
      <c r="A310" s="254" t="s">
        <v>956</v>
      </c>
      <c r="B310" s="246" t="s">
        <v>1010</v>
      </c>
      <c r="C310" s="252" t="s">
        <v>966</v>
      </c>
      <c r="D310" s="255">
        <v>10000</v>
      </c>
      <c r="E310" s="255">
        <v>12500</v>
      </c>
      <c r="F310" s="273" t="s">
        <v>17</v>
      </c>
      <c r="G310" s="277" t="s">
        <v>12</v>
      </c>
      <c r="H310" s="273" t="s">
        <v>13</v>
      </c>
      <c r="I310" s="273" t="s">
        <v>18</v>
      </c>
      <c r="J310" s="304" t="s">
        <v>76</v>
      </c>
      <c r="K310" s="304" t="s">
        <v>853</v>
      </c>
    </row>
    <row r="311" spans="1:11" s="22" customFormat="1" ht="47.25" x14ac:dyDescent="0.2">
      <c r="A311" s="254" t="s">
        <v>957</v>
      </c>
      <c r="B311" s="246" t="s">
        <v>991</v>
      </c>
      <c r="C311" s="252" t="s">
        <v>992</v>
      </c>
      <c r="D311" s="255">
        <v>14400</v>
      </c>
      <c r="E311" s="255">
        <v>18000</v>
      </c>
      <c r="F311" s="274" t="s">
        <v>17</v>
      </c>
      <c r="G311" s="248" t="s">
        <v>12</v>
      </c>
      <c r="H311" s="274" t="s">
        <v>13</v>
      </c>
      <c r="I311" s="274" t="s">
        <v>18</v>
      </c>
      <c r="J311" s="274" t="s">
        <v>76</v>
      </c>
      <c r="K311" s="274" t="s">
        <v>253</v>
      </c>
    </row>
    <row r="312" spans="1:11" s="22" customFormat="1" ht="47.25" x14ac:dyDescent="0.2">
      <c r="A312" s="254" t="s">
        <v>958</v>
      </c>
      <c r="B312" s="312" t="s">
        <v>1011</v>
      </c>
      <c r="C312" s="252" t="s">
        <v>967</v>
      </c>
      <c r="D312" s="255">
        <v>8000</v>
      </c>
      <c r="E312" s="255">
        <v>10000</v>
      </c>
      <c r="F312" s="274" t="s">
        <v>17</v>
      </c>
      <c r="G312" s="248" t="s">
        <v>12</v>
      </c>
      <c r="H312" s="274" t="s">
        <v>13</v>
      </c>
      <c r="I312" s="274" t="s">
        <v>18</v>
      </c>
      <c r="J312" s="274" t="s">
        <v>76</v>
      </c>
      <c r="K312" s="274" t="s">
        <v>253</v>
      </c>
    </row>
    <row r="313" spans="1:11" s="22" customFormat="1" ht="47.25" x14ac:dyDescent="0.2">
      <c r="A313" s="254" t="s">
        <v>959</v>
      </c>
      <c r="B313" s="246" t="s">
        <v>993</v>
      </c>
      <c r="C313" s="247" t="s">
        <v>968</v>
      </c>
      <c r="D313" s="255">
        <v>30000</v>
      </c>
      <c r="E313" s="255">
        <v>37500</v>
      </c>
      <c r="F313" s="273" t="s">
        <v>11</v>
      </c>
      <c r="G313" s="248" t="s">
        <v>12</v>
      </c>
      <c r="H313" s="274" t="s">
        <v>13</v>
      </c>
      <c r="I313" s="274" t="s">
        <v>18</v>
      </c>
      <c r="J313" s="274" t="s">
        <v>36</v>
      </c>
      <c r="K313" s="274" t="s">
        <v>969</v>
      </c>
    </row>
    <row r="314" spans="1:11" s="22" customFormat="1" ht="47.25" x14ac:dyDescent="0.2">
      <c r="A314" s="254" t="s">
        <v>960</v>
      </c>
      <c r="B314" s="312" t="s">
        <v>1012</v>
      </c>
      <c r="C314" s="252" t="s">
        <v>137</v>
      </c>
      <c r="D314" s="255">
        <v>16000</v>
      </c>
      <c r="E314" s="255">
        <v>20000</v>
      </c>
      <c r="F314" s="274" t="s">
        <v>17</v>
      </c>
      <c r="G314" s="248" t="s">
        <v>12</v>
      </c>
      <c r="H314" s="274" t="s">
        <v>13</v>
      </c>
      <c r="I314" s="274" t="s">
        <v>18</v>
      </c>
      <c r="J314" s="274" t="s">
        <v>36</v>
      </c>
      <c r="K314" s="273" t="s">
        <v>1013</v>
      </c>
    </row>
    <row r="315" spans="1:11" s="22" customFormat="1" ht="47.25" x14ac:dyDescent="0.2">
      <c r="A315" s="254" t="s">
        <v>961</v>
      </c>
      <c r="B315" s="246" t="s">
        <v>970</v>
      </c>
      <c r="C315" s="247" t="s">
        <v>137</v>
      </c>
      <c r="D315" s="255">
        <v>12000</v>
      </c>
      <c r="E315" s="255">
        <v>15000</v>
      </c>
      <c r="F315" s="274" t="s">
        <v>17</v>
      </c>
      <c r="G315" s="248" t="s">
        <v>12</v>
      </c>
      <c r="H315" s="274" t="s">
        <v>13</v>
      </c>
      <c r="I315" s="274" t="s">
        <v>18</v>
      </c>
      <c r="J315" s="274" t="s">
        <v>36</v>
      </c>
      <c r="K315" s="274" t="s">
        <v>253</v>
      </c>
    </row>
    <row r="316" spans="1:11" s="22" customFormat="1" ht="47.25" x14ac:dyDescent="0.2">
      <c r="A316" s="313" t="s">
        <v>1001</v>
      </c>
      <c r="B316" s="246" t="s">
        <v>1004</v>
      </c>
      <c r="C316" s="247" t="s">
        <v>137</v>
      </c>
      <c r="D316" s="255">
        <v>6000</v>
      </c>
      <c r="E316" s="255">
        <v>7500</v>
      </c>
      <c r="F316" s="274" t="s">
        <v>17</v>
      </c>
      <c r="G316" s="248" t="s">
        <v>12</v>
      </c>
      <c r="H316" s="274" t="s">
        <v>13</v>
      </c>
      <c r="I316" s="274" t="s">
        <v>18</v>
      </c>
      <c r="J316" s="274" t="s">
        <v>36</v>
      </c>
      <c r="K316" s="274" t="s">
        <v>1005</v>
      </c>
    </row>
    <row r="317" spans="1:11" s="22" customFormat="1" ht="47.25" x14ac:dyDescent="0.2">
      <c r="A317" s="313" t="s">
        <v>1002</v>
      </c>
      <c r="B317" s="246" t="s">
        <v>1006</v>
      </c>
      <c r="C317" s="247" t="s">
        <v>137</v>
      </c>
      <c r="D317" s="255">
        <v>12000</v>
      </c>
      <c r="E317" s="255">
        <v>15000</v>
      </c>
      <c r="F317" s="274" t="s">
        <v>17</v>
      </c>
      <c r="G317" s="248" t="s">
        <v>12</v>
      </c>
      <c r="H317" s="274" t="s">
        <v>13</v>
      </c>
      <c r="I317" s="274" t="s">
        <v>18</v>
      </c>
      <c r="J317" s="274" t="s">
        <v>36</v>
      </c>
      <c r="K317" s="274" t="s">
        <v>1007</v>
      </c>
    </row>
    <row r="318" spans="1:11" s="22" customFormat="1" ht="48.75" customHeight="1" x14ac:dyDescent="0.2">
      <c r="A318" s="311" t="s">
        <v>1003</v>
      </c>
      <c r="B318" s="299" t="s">
        <v>1008</v>
      </c>
      <c r="C318" s="296" t="s">
        <v>137</v>
      </c>
      <c r="D318" s="297">
        <v>20000</v>
      </c>
      <c r="E318" s="297">
        <v>25000</v>
      </c>
      <c r="F318" s="298" t="s">
        <v>17</v>
      </c>
      <c r="G318" s="276" t="s">
        <v>12</v>
      </c>
      <c r="H318" s="298" t="s">
        <v>13</v>
      </c>
      <c r="I318" s="298" t="s">
        <v>18</v>
      </c>
      <c r="J318" s="298" t="s">
        <v>36</v>
      </c>
      <c r="K318" s="298" t="s">
        <v>1009</v>
      </c>
    </row>
    <row r="319" spans="1:11" s="21" customFormat="1" ht="27" customHeight="1" x14ac:dyDescent="0.2">
      <c r="A319" s="295" t="s">
        <v>761</v>
      </c>
      <c r="B319" s="188"/>
      <c r="C319" s="190"/>
      <c r="D319" s="191">
        <f>D256+D258+D260+D263+D265+D267+D269+D271+D272+D273+D276+D277+D278+D279+D281+D282+D283+D286+D287+D288+D290+D291+D292+D293+D294+D295+D296+D297+D298+D299+D301+D302+D304+D274+D275+D280+D305+D306+D307+D308+D309+D310+D311+D312+D313+D314+D315+D316+D317+D318</f>
        <v>2236895</v>
      </c>
      <c r="E319" s="191">
        <f>E256+E258+E260+E263+E265+E267+E269+E271+E272+E273+E276+E277+E278+E279+E281+E282+E283+E286+E287+E288+E290+E291+E292+E293+E294+E295+E296+E297+E298+E299+E301+E302+E304+E274+E275+E280+E305+E306+E307+E308+E309+E310+E311+E312+E313+E314+E315+E316+E317+E318</f>
        <v>2558922</v>
      </c>
      <c r="F319" s="190"/>
      <c r="G319" s="190"/>
      <c r="H319" s="190"/>
      <c r="I319" s="190"/>
      <c r="J319" s="190"/>
      <c r="K319" s="192"/>
    </row>
    <row r="320" spans="1:11" s="21" customFormat="1" ht="15" customHeight="1" x14ac:dyDescent="0.2">
      <c r="A320" s="399"/>
      <c r="B320" s="400"/>
      <c r="C320" s="401"/>
      <c r="D320" s="402"/>
      <c r="E320" s="402"/>
      <c r="F320" s="401"/>
      <c r="G320" s="401"/>
      <c r="H320" s="401"/>
      <c r="I320" s="401"/>
      <c r="J320" s="401"/>
      <c r="K320" s="403"/>
    </row>
    <row r="321" spans="1:11" s="21" customFormat="1" ht="24" customHeight="1" x14ac:dyDescent="0.2">
      <c r="A321" s="181" t="s">
        <v>762</v>
      </c>
      <c r="B321" s="182"/>
      <c r="C321" s="170"/>
      <c r="D321" s="95"/>
      <c r="E321" s="95"/>
      <c r="F321" s="170"/>
      <c r="G321" s="170"/>
      <c r="H321" s="170"/>
      <c r="I321" s="170"/>
      <c r="J321" s="171"/>
      <c r="K321" s="172"/>
    </row>
    <row r="322" spans="1:11" s="22" customFormat="1" ht="31.5" customHeight="1" x14ac:dyDescent="0.2">
      <c r="A322" s="71" t="s">
        <v>405</v>
      </c>
      <c r="B322" s="86" t="s">
        <v>108</v>
      </c>
      <c r="C322" s="31" t="s">
        <v>67</v>
      </c>
      <c r="D322" s="54">
        <v>19409.599999999999</v>
      </c>
      <c r="E322" s="54">
        <v>24262</v>
      </c>
      <c r="F322" s="32" t="s">
        <v>17</v>
      </c>
      <c r="G322" s="33" t="s">
        <v>12</v>
      </c>
      <c r="H322" s="33" t="s">
        <v>13</v>
      </c>
      <c r="I322" s="33" t="s">
        <v>18</v>
      </c>
      <c r="J322" s="33" t="s">
        <v>15</v>
      </c>
      <c r="K322" s="32" t="s">
        <v>327</v>
      </c>
    </row>
    <row r="323" spans="1:11" s="22" customFormat="1" ht="31.5" customHeight="1" x14ac:dyDescent="0.2">
      <c r="A323" s="29" t="s">
        <v>469</v>
      </c>
      <c r="B323" s="30"/>
      <c r="C323" s="31"/>
      <c r="D323" s="31">
        <v>21597.599999999999</v>
      </c>
      <c r="E323" s="31">
        <v>26997</v>
      </c>
      <c r="F323" s="32"/>
      <c r="G323" s="33"/>
      <c r="H323" s="33"/>
      <c r="I323" s="33"/>
      <c r="J323" s="33"/>
      <c r="K323" s="32"/>
    </row>
    <row r="324" spans="1:11" s="25" customFormat="1" ht="31.5" customHeight="1" x14ac:dyDescent="0.2">
      <c r="A324" s="29" t="s">
        <v>406</v>
      </c>
      <c r="B324" s="30" t="s">
        <v>109</v>
      </c>
      <c r="C324" s="31" t="s">
        <v>110</v>
      </c>
      <c r="D324" s="31">
        <v>13040</v>
      </c>
      <c r="E324" s="31">
        <v>16300</v>
      </c>
      <c r="F324" s="32" t="s">
        <v>17</v>
      </c>
      <c r="G324" s="33" t="s">
        <v>12</v>
      </c>
      <c r="H324" s="33" t="s">
        <v>13</v>
      </c>
      <c r="I324" s="33" t="s">
        <v>18</v>
      </c>
      <c r="J324" s="33" t="s">
        <v>15</v>
      </c>
      <c r="K324" s="32" t="s">
        <v>407</v>
      </c>
    </row>
    <row r="325" spans="1:11" s="25" customFormat="1" ht="31.5" customHeight="1" x14ac:dyDescent="0.2">
      <c r="A325" s="29" t="s">
        <v>408</v>
      </c>
      <c r="B325" s="30" t="s">
        <v>111</v>
      </c>
      <c r="C325" s="31" t="s">
        <v>112</v>
      </c>
      <c r="D325" s="31">
        <v>8400</v>
      </c>
      <c r="E325" s="31">
        <v>10500</v>
      </c>
      <c r="F325" s="32" t="s">
        <v>17</v>
      </c>
      <c r="G325" s="33" t="s">
        <v>12</v>
      </c>
      <c r="H325" s="33" t="s">
        <v>13</v>
      </c>
      <c r="I325" s="33" t="s">
        <v>18</v>
      </c>
      <c r="J325" s="33" t="s">
        <v>15</v>
      </c>
      <c r="K325" s="32" t="s">
        <v>407</v>
      </c>
    </row>
    <row r="326" spans="1:11" s="25" customFormat="1" ht="31.5" customHeight="1" x14ac:dyDescent="0.2">
      <c r="A326" s="29" t="s">
        <v>409</v>
      </c>
      <c r="B326" s="30" t="s">
        <v>113</v>
      </c>
      <c r="C326" s="31" t="s">
        <v>114</v>
      </c>
      <c r="D326" s="31">
        <v>4400</v>
      </c>
      <c r="E326" s="31">
        <v>5500</v>
      </c>
      <c r="F326" s="32" t="s">
        <v>17</v>
      </c>
      <c r="G326" s="33" t="s">
        <v>12</v>
      </c>
      <c r="H326" s="33" t="s">
        <v>13</v>
      </c>
      <c r="I326" s="33" t="s">
        <v>18</v>
      </c>
      <c r="J326" s="33" t="s">
        <v>15</v>
      </c>
      <c r="K326" s="32" t="s">
        <v>407</v>
      </c>
    </row>
    <row r="327" spans="1:11" s="25" customFormat="1" ht="31.5" customHeight="1" x14ac:dyDescent="0.2">
      <c r="A327" s="29" t="s">
        <v>410</v>
      </c>
      <c r="B327" s="30" t="s">
        <v>115</v>
      </c>
      <c r="C327" s="31" t="s">
        <v>116</v>
      </c>
      <c r="D327" s="31">
        <v>4000</v>
      </c>
      <c r="E327" s="31">
        <v>5000</v>
      </c>
      <c r="F327" s="32" t="s">
        <v>17</v>
      </c>
      <c r="G327" s="33" t="s">
        <v>12</v>
      </c>
      <c r="H327" s="33" t="s">
        <v>13</v>
      </c>
      <c r="I327" s="33" t="s">
        <v>18</v>
      </c>
      <c r="J327" s="33" t="s">
        <v>15</v>
      </c>
      <c r="K327" s="32" t="s">
        <v>414</v>
      </c>
    </row>
    <row r="328" spans="1:11" s="25" customFormat="1" ht="31.5" customHeight="1" x14ac:dyDescent="0.2">
      <c r="A328" s="29" t="s">
        <v>411</v>
      </c>
      <c r="B328" s="30" t="s">
        <v>117</v>
      </c>
      <c r="C328" s="31" t="s">
        <v>118</v>
      </c>
      <c r="D328" s="31">
        <v>9000</v>
      </c>
      <c r="E328" s="31">
        <v>11250</v>
      </c>
      <c r="F328" s="32" t="s">
        <v>17</v>
      </c>
      <c r="G328" s="33" t="s">
        <v>12</v>
      </c>
      <c r="H328" s="33" t="s">
        <v>13</v>
      </c>
      <c r="I328" s="33" t="s">
        <v>18</v>
      </c>
      <c r="J328" s="33" t="s">
        <v>15</v>
      </c>
      <c r="K328" s="32" t="s">
        <v>414</v>
      </c>
    </row>
    <row r="329" spans="1:11" s="25" customFormat="1" ht="31.5" customHeight="1" x14ac:dyDescent="0.2">
      <c r="A329" s="29" t="s">
        <v>412</v>
      </c>
      <c r="B329" s="30" t="s">
        <v>119</v>
      </c>
      <c r="C329" s="31" t="s">
        <v>120</v>
      </c>
      <c r="D329" s="31">
        <v>9000</v>
      </c>
      <c r="E329" s="31">
        <v>11250</v>
      </c>
      <c r="F329" s="32" t="s">
        <v>17</v>
      </c>
      <c r="G329" s="33" t="s">
        <v>12</v>
      </c>
      <c r="H329" s="33" t="s">
        <v>13</v>
      </c>
      <c r="I329" s="33" t="s">
        <v>18</v>
      </c>
      <c r="J329" s="33" t="s">
        <v>15</v>
      </c>
      <c r="K329" s="32" t="s">
        <v>407</v>
      </c>
    </row>
    <row r="330" spans="1:11" s="25" customFormat="1" ht="31.5" customHeight="1" x14ac:dyDescent="0.2">
      <c r="A330" s="29" t="s">
        <v>413</v>
      </c>
      <c r="B330" s="30" t="s">
        <v>121</v>
      </c>
      <c r="C330" s="31" t="s">
        <v>122</v>
      </c>
      <c r="D330" s="31">
        <v>8000</v>
      </c>
      <c r="E330" s="31">
        <v>10000</v>
      </c>
      <c r="F330" s="32" t="s">
        <v>17</v>
      </c>
      <c r="G330" s="33" t="s">
        <v>12</v>
      </c>
      <c r="H330" s="33" t="s">
        <v>13</v>
      </c>
      <c r="I330" s="33" t="s">
        <v>18</v>
      </c>
      <c r="J330" s="33" t="s">
        <v>15</v>
      </c>
      <c r="K330" s="32" t="s">
        <v>415</v>
      </c>
    </row>
    <row r="331" spans="1:11" s="25" customFormat="1" ht="31.5" customHeight="1" x14ac:dyDescent="0.2">
      <c r="A331" s="29" t="s">
        <v>416</v>
      </c>
      <c r="B331" s="30" t="s">
        <v>458</v>
      </c>
      <c r="C331" s="31" t="s">
        <v>123</v>
      </c>
      <c r="D331" s="54">
        <v>22000</v>
      </c>
      <c r="E331" s="54">
        <v>27500</v>
      </c>
      <c r="F331" s="32" t="s">
        <v>17</v>
      </c>
      <c r="G331" s="33" t="s">
        <v>12</v>
      </c>
      <c r="H331" s="33" t="s">
        <v>13</v>
      </c>
      <c r="I331" s="33" t="s">
        <v>18</v>
      </c>
      <c r="J331" s="33" t="s">
        <v>31</v>
      </c>
      <c r="K331" s="32" t="s">
        <v>417</v>
      </c>
    </row>
    <row r="332" spans="1:11" s="25" customFormat="1" ht="31.5" customHeight="1" x14ac:dyDescent="0.2">
      <c r="A332" s="29" t="s">
        <v>638</v>
      </c>
      <c r="B332" s="30"/>
      <c r="C332" s="31"/>
      <c r="D332" s="31">
        <v>16000</v>
      </c>
      <c r="E332" s="42">
        <v>20000</v>
      </c>
      <c r="F332" s="32"/>
      <c r="G332" s="33"/>
      <c r="H332" s="33"/>
      <c r="I332" s="33"/>
      <c r="J332" s="68" t="s">
        <v>29</v>
      </c>
      <c r="K332" s="66"/>
    </row>
    <row r="333" spans="1:11" s="25" customFormat="1" ht="31.5" customHeight="1" x14ac:dyDescent="0.2">
      <c r="A333" s="29" t="s">
        <v>418</v>
      </c>
      <c r="B333" s="30" t="s">
        <v>124</v>
      </c>
      <c r="C333" s="31" t="s">
        <v>125</v>
      </c>
      <c r="D333" s="54">
        <v>5000</v>
      </c>
      <c r="E333" s="134">
        <v>6250</v>
      </c>
      <c r="F333" s="32" t="s">
        <v>17</v>
      </c>
      <c r="G333" s="33" t="s">
        <v>12</v>
      </c>
      <c r="H333" s="33" t="s">
        <v>13</v>
      </c>
      <c r="I333" s="33" t="s">
        <v>18</v>
      </c>
      <c r="J333" s="136" t="s">
        <v>15</v>
      </c>
      <c r="K333" s="135" t="s">
        <v>327</v>
      </c>
    </row>
    <row r="334" spans="1:11" s="25" customFormat="1" ht="31.5" customHeight="1" x14ac:dyDescent="0.2">
      <c r="A334" s="29" t="s">
        <v>469</v>
      </c>
      <c r="B334" s="30"/>
      <c r="C334" s="31"/>
      <c r="D334" s="78">
        <v>4600</v>
      </c>
      <c r="E334" s="79">
        <v>5750</v>
      </c>
      <c r="F334" s="40"/>
      <c r="G334" s="33"/>
      <c r="H334" s="33"/>
      <c r="I334" s="33"/>
      <c r="J334" s="39" t="s">
        <v>22</v>
      </c>
      <c r="K334" s="39" t="s">
        <v>480</v>
      </c>
    </row>
    <row r="335" spans="1:11" s="25" customFormat="1" ht="31.5" customHeight="1" x14ac:dyDescent="0.2">
      <c r="A335" s="84" t="s">
        <v>419</v>
      </c>
      <c r="B335" s="75" t="s">
        <v>126</v>
      </c>
      <c r="C335" s="42" t="s">
        <v>127</v>
      </c>
      <c r="D335" s="42">
        <v>4800</v>
      </c>
      <c r="E335" s="175">
        <v>6000</v>
      </c>
      <c r="F335" s="66" t="s">
        <v>17</v>
      </c>
      <c r="G335" s="68" t="s">
        <v>12</v>
      </c>
      <c r="H335" s="68" t="s">
        <v>13</v>
      </c>
      <c r="I335" s="68" t="s">
        <v>18</v>
      </c>
      <c r="J335" s="67" t="s">
        <v>15</v>
      </c>
      <c r="K335" s="63" t="s">
        <v>414</v>
      </c>
    </row>
    <row r="336" spans="1:11" s="25" customFormat="1" ht="31.5" customHeight="1" x14ac:dyDescent="0.2">
      <c r="A336" s="41" t="s">
        <v>469</v>
      </c>
      <c r="B336" s="35"/>
      <c r="C336" s="36"/>
      <c r="D336" s="36"/>
      <c r="E336" s="36"/>
      <c r="F336" s="37"/>
      <c r="G336" s="37"/>
      <c r="H336" s="37"/>
      <c r="I336" s="37"/>
      <c r="J336" s="37"/>
      <c r="K336" s="165" t="s">
        <v>481</v>
      </c>
    </row>
    <row r="337" spans="1:11" s="25" customFormat="1" ht="31.5" customHeight="1" x14ac:dyDescent="0.2">
      <c r="A337" s="176" t="s">
        <v>420</v>
      </c>
      <c r="B337" s="177" t="s">
        <v>128</v>
      </c>
      <c r="C337" s="142" t="s">
        <v>129</v>
      </c>
      <c r="D337" s="142">
        <v>3000</v>
      </c>
      <c r="E337" s="142">
        <v>3750</v>
      </c>
      <c r="F337" s="165" t="s">
        <v>17</v>
      </c>
      <c r="G337" s="144" t="s">
        <v>12</v>
      </c>
      <c r="H337" s="144" t="s">
        <v>13</v>
      </c>
      <c r="I337" s="144" t="s">
        <v>18</v>
      </c>
      <c r="J337" s="144" t="s">
        <v>36</v>
      </c>
      <c r="K337" s="165" t="s">
        <v>421</v>
      </c>
    </row>
    <row r="338" spans="1:11" s="25" customFormat="1" ht="31.5" customHeight="1" x14ac:dyDescent="0.2">
      <c r="A338" s="29" t="s">
        <v>422</v>
      </c>
      <c r="B338" s="138" t="s">
        <v>130</v>
      </c>
      <c r="C338" s="31" t="s">
        <v>131</v>
      </c>
      <c r="D338" s="54">
        <v>11000</v>
      </c>
      <c r="E338" s="134">
        <v>13750</v>
      </c>
      <c r="F338" s="32" t="s">
        <v>17</v>
      </c>
      <c r="G338" s="33" t="s">
        <v>12</v>
      </c>
      <c r="H338" s="33" t="s">
        <v>13</v>
      </c>
      <c r="I338" s="33" t="s">
        <v>18</v>
      </c>
      <c r="J338" s="33" t="s">
        <v>15</v>
      </c>
      <c r="K338" s="135" t="s">
        <v>407</v>
      </c>
    </row>
    <row r="339" spans="1:11" s="25" customFormat="1" ht="31.5" customHeight="1" x14ac:dyDescent="0.2">
      <c r="A339" s="29" t="s">
        <v>469</v>
      </c>
      <c r="B339" s="80" t="s">
        <v>482</v>
      </c>
      <c r="C339" s="31"/>
      <c r="D339" s="78">
        <v>11300</v>
      </c>
      <c r="E339" s="79">
        <v>14125</v>
      </c>
      <c r="F339" s="40"/>
      <c r="G339" s="33"/>
      <c r="H339" s="33"/>
      <c r="I339" s="33"/>
      <c r="J339" s="33"/>
      <c r="K339" s="39" t="s">
        <v>483</v>
      </c>
    </row>
    <row r="340" spans="1:11" s="25" customFormat="1" ht="31.5" customHeight="1" x14ac:dyDescent="0.2">
      <c r="A340" s="29" t="s">
        <v>423</v>
      </c>
      <c r="B340" s="61" t="s">
        <v>132</v>
      </c>
      <c r="C340" s="31" t="s">
        <v>99</v>
      </c>
      <c r="D340" s="54">
        <v>6500</v>
      </c>
      <c r="E340" s="178">
        <v>8125</v>
      </c>
      <c r="F340" s="32" t="s">
        <v>17</v>
      </c>
      <c r="G340" s="33" t="s">
        <v>12</v>
      </c>
      <c r="H340" s="33" t="s">
        <v>13</v>
      </c>
      <c r="I340" s="33" t="s">
        <v>18</v>
      </c>
      <c r="J340" s="136" t="s">
        <v>15</v>
      </c>
      <c r="K340" s="145" t="s">
        <v>414</v>
      </c>
    </row>
    <row r="341" spans="1:11" s="25" customFormat="1" ht="31.5" customHeight="1" x14ac:dyDescent="0.2">
      <c r="A341" s="29" t="s">
        <v>469</v>
      </c>
      <c r="B341" s="61"/>
      <c r="C341" s="31"/>
      <c r="D341" s="78">
        <v>6400</v>
      </c>
      <c r="E341" s="79">
        <v>8000</v>
      </c>
      <c r="F341" s="40"/>
      <c r="G341" s="33"/>
      <c r="H341" s="33"/>
      <c r="I341" s="33"/>
      <c r="J341" s="39" t="s">
        <v>22</v>
      </c>
      <c r="K341" s="39" t="s">
        <v>262</v>
      </c>
    </row>
    <row r="342" spans="1:11" s="25" customFormat="1" ht="31.5" customHeight="1" x14ac:dyDescent="0.2">
      <c r="A342" s="84" t="s">
        <v>424</v>
      </c>
      <c r="B342" s="130" t="s">
        <v>133</v>
      </c>
      <c r="C342" s="42" t="s">
        <v>134</v>
      </c>
      <c r="D342" s="42">
        <v>8494.26</v>
      </c>
      <c r="E342" s="175">
        <v>10617.82</v>
      </c>
      <c r="F342" s="66" t="s">
        <v>17</v>
      </c>
      <c r="G342" s="68" t="s">
        <v>12</v>
      </c>
      <c r="H342" s="68" t="s">
        <v>13</v>
      </c>
      <c r="I342" s="68" t="s">
        <v>18</v>
      </c>
      <c r="J342" s="67" t="s">
        <v>76</v>
      </c>
      <c r="K342" s="179" t="s">
        <v>253</v>
      </c>
    </row>
    <row r="343" spans="1:11" s="25" customFormat="1" ht="47.25" x14ac:dyDescent="0.2">
      <c r="A343" s="29" t="s">
        <v>484</v>
      </c>
      <c r="B343" s="81" t="s">
        <v>485</v>
      </c>
      <c r="C343" s="36" t="s">
        <v>486</v>
      </c>
      <c r="D343" s="36">
        <v>8600</v>
      </c>
      <c r="E343" s="36">
        <v>10750</v>
      </c>
      <c r="F343" s="82" t="s">
        <v>17</v>
      </c>
      <c r="G343" s="37" t="s">
        <v>12</v>
      </c>
      <c r="H343" s="83" t="s">
        <v>13</v>
      </c>
      <c r="I343" s="39" t="s">
        <v>18</v>
      </c>
      <c r="J343" s="37" t="s">
        <v>15</v>
      </c>
      <c r="K343" s="37" t="s">
        <v>487</v>
      </c>
    </row>
    <row r="344" spans="1:11" s="25" customFormat="1" ht="47.25" x14ac:dyDescent="0.2">
      <c r="A344" s="29" t="s">
        <v>488</v>
      </c>
      <c r="B344" s="81" t="s">
        <v>590</v>
      </c>
      <c r="C344" s="36" t="s">
        <v>489</v>
      </c>
      <c r="D344" s="36">
        <v>15200</v>
      </c>
      <c r="E344" s="36">
        <v>17176</v>
      </c>
      <c r="F344" s="37" t="s">
        <v>17</v>
      </c>
      <c r="G344" s="37" t="s">
        <v>12</v>
      </c>
      <c r="H344" s="83" t="s">
        <v>13</v>
      </c>
      <c r="I344" s="37" t="s">
        <v>18</v>
      </c>
      <c r="J344" s="37" t="s">
        <v>22</v>
      </c>
      <c r="K344" s="37" t="s">
        <v>490</v>
      </c>
    </row>
    <row r="345" spans="1:11" s="25" customFormat="1" ht="47.25" x14ac:dyDescent="0.2">
      <c r="A345" s="29" t="s">
        <v>491</v>
      </c>
      <c r="B345" s="35" t="s">
        <v>492</v>
      </c>
      <c r="C345" s="36" t="s">
        <v>493</v>
      </c>
      <c r="D345" s="36">
        <v>8500</v>
      </c>
      <c r="E345" s="36">
        <v>10625</v>
      </c>
      <c r="F345" s="37" t="s">
        <v>17</v>
      </c>
      <c r="G345" s="37" t="s">
        <v>12</v>
      </c>
      <c r="H345" s="37" t="s">
        <v>13</v>
      </c>
      <c r="I345" s="37" t="s">
        <v>18</v>
      </c>
      <c r="J345" s="37" t="s">
        <v>22</v>
      </c>
      <c r="K345" s="37" t="s">
        <v>494</v>
      </c>
    </row>
    <row r="346" spans="1:11" s="25" customFormat="1" ht="47.25" x14ac:dyDescent="0.2">
      <c r="A346" s="29" t="s">
        <v>495</v>
      </c>
      <c r="B346" s="35" t="s">
        <v>496</v>
      </c>
      <c r="C346" s="36" t="s">
        <v>497</v>
      </c>
      <c r="D346" s="36">
        <v>13000</v>
      </c>
      <c r="E346" s="36">
        <v>16250</v>
      </c>
      <c r="F346" s="37" t="s">
        <v>17</v>
      </c>
      <c r="G346" s="37" t="s">
        <v>12</v>
      </c>
      <c r="H346" s="37" t="s">
        <v>13</v>
      </c>
      <c r="I346" s="37" t="s">
        <v>18</v>
      </c>
      <c r="J346" s="37" t="s">
        <v>22</v>
      </c>
      <c r="K346" s="37" t="s">
        <v>498</v>
      </c>
    </row>
    <row r="347" spans="1:11" s="25" customFormat="1" ht="47.25" x14ac:dyDescent="0.2">
      <c r="A347" s="84" t="s">
        <v>639</v>
      </c>
      <c r="B347" s="148" t="s">
        <v>499</v>
      </c>
      <c r="C347" s="47" t="s">
        <v>500</v>
      </c>
      <c r="D347" s="48">
        <v>5800</v>
      </c>
      <c r="E347" s="180">
        <v>5800</v>
      </c>
      <c r="F347" s="43" t="s">
        <v>17</v>
      </c>
      <c r="G347" s="43" t="s">
        <v>12</v>
      </c>
      <c r="H347" s="43" t="s">
        <v>13</v>
      </c>
      <c r="I347" s="43" t="s">
        <v>18</v>
      </c>
      <c r="J347" s="43" t="s">
        <v>22</v>
      </c>
      <c r="K347" s="43" t="s">
        <v>262</v>
      </c>
    </row>
    <row r="348" spans="1:11" s="25" customFormat="1" ht="47.25" x14ac:dyDescent="0.2">
      <c r="A348" s="41" t="s">
        <v>640</v>
      </c>
      <c r="B348" s="35" t="s">
        <v>641</v>
      </c>
      <c r="C348" s="36" t="s">
        <v>642</v>
      </c>
      <c r="D348" s="79">
        <v>7700</v>
      </c>
      <c r="E348" s="79">
        <v>9625</v>
      </c>
      <c r="F348" s="37" t="s">
        <v>17</v>
      </c>
      <c r="G348" s="37" t="s">
        <v>12</v>
      </c>
      <c r="H348" s="37" t="s">
        <v>13</v>
      </c>
      <c r="I348" s="37" t="s">
        <v>18</v>
      </c>
      <c r="J348" s="37" t="s">
        <v>29</v>
      </c>
      <c r="K348" s="37" t="s">
        <v>643</v>
      </c>
    </row>
    <row r="349" spans="1:11" s="21" customFormat="1" ht="24" customHeight="1" x14ac:dyDescent="0.2">
      <c r="A349" s="181" t="s">
        <v>763</v>
      </c>
      <c r="B349" s="182"/>
      <c r="C349" s="170"/>
      <c r="D349" s="95">
        <f>SUM(D323:D330,D332,D334:D337,D339,D341:D348)</f>
        <v>190831.86000000002</v>
      </c>
      <c r="E349" s="95">
        <f>SUM(E323:E330,E332,E334:E337,E339,E341:E348)</f>
        <v>235265.82</v>
      </c>
      <c r="F349" s="170"/>
      <c r="G349" s="170"/>
      <c r="H349" s="170"/>
      <c r="I349" s="170"/>
      <c r="J349" s="171"/>
      <c r="K349" s="172"/>
    </row>
    <row r="350" spans="1:11" s="21" customFormat="1" ht="15" customHeight="1" x14ac:dyDescent="0.2">
      <c r="A350" s="159"/>
      <c r="B350" s="160"/>
      <c r="C350" s="161"/>
      <c r="D350" s="162"/>
      <c r="E350" s="162"/>
      <c r="F350" s="161"/>
      <c r="G350" s="161"/>
      <c r="H350" s="161"/>
      <c r="I350" s="161"/>
      <c r="J350" s="161"/>
      <c r="K350" s="40"/>
    </row>
    <row r="351" spans="1:11" s="21" customFormat="1" ht="24" customHeight="1" x14ac:dyDescent="0.2">
      <c r="A351" s="173" t="s">
        <v>764</v>
      </c>
      <c r="B351" s="174"/>
      <c r="C351" s="155"/>
      <c r="D351" s="156"/>
      <c r="E351" s="156"/>
      <c r="F351" s="155"/>
      <c r="G351" s="155"/>
      <c r="H351" s="155"/>
      <c r="I351" s="155"/>
      <c r="J351" s="157"/>
      <c r="K351" s="158"/>
    </row>
    <row r="352" spans="1:11" s="22" customFormat="1" ht="31.5" x14ac:dyDescent="0.2">
      <c r="A352" s="29" t="s">
        <v>432</v>
      </c>
      <c r="B352" s="61" t="s">
        <v>460</v>
      </c>
      <c r="C352" s="31" t="s">
        <v>139</v>
      </c>
      <c r="D352" s="31">
        <v>10560</v>
      </c>
      <c r="E352" s="31">
        <v>13200</v>
      </c>
      <c r="F352" s="32" t="s">
        <v>17</v>
      </c>
      <c r="G352" s="33" t="s">
        <v>12</v>
      </c>
      <c r="H352" s="33" t="s">
        <v>13</v>
      </c>
      <c r="I352" s="33" t="s">
        <v>18</v>
      </c>
      <c r="J352" s="33" t="s">
        <v>36</v>
      </c>
      <c r="K352" s="32" t="s">
        <v>433</v>
      </c>
    </row>
    <row r="353" spans="1:11" s="22" customFormat="1" ht="47.25" x14ac:dyDescent="0.2">
      <c r="A353" s="29" t="s">
        <v>434</v>
      </c>
      <c r="B353" s="30" t="s">
        <v>461</v>
      </c>
      <c r="C353" s="31" t="s">
        <v>140</v>
      </c>
      <c r="D353" s="31">
        <v>9520</v>
      </c>
      <c r="E353" s="31">
        <v>11900</v>
      </c>
      <c r="F353" s="32" t="s">
        <v>17</v>
      </c>
      <c r="G353" s="33" t="s">
        <v>12</v>
      </c>
      <c r="H353" s="33" t="s">
        <v>13</v>
      </c>
      <c r="I353" s="33" t="s">
        <v>18</v>
      </c>
      <c r="J353" s="33" t="s">
        <v>36</v>
      </c>
      <c r="K353" s="32" t="s">
        <v>433</v>
      </c>
    </row>
    <row r="354" spans="1:11" s="22" customFormat="1" ht="49.5" customHeight="1" x14ac:dyDescent="0.2">
      <c r="A354" s="29" t="s">
        <v>435</v>
      </c>
      <c r="B354" s="30" t="s">
        <v>436</v>
      </c>
      <c r="C354" s="31" t="s">
        <v>23</v>
      </c>
      <c r="D354" s="31">
        <v>5520</v>
      </c>
      <c r="E354" s="31">
        <v>6900</v>
      </c>
      <c r="F354" s="32" t="s">
        <v>17</v>
      </c>
      <c r="G354" s="33" t="s">
        <v>12</v>
      </c>
      <c r="H354" s="33" t="s">
        <v>13</v>
      </c>
      <c r="I354" s="33" t="s">
        <v>18</v>
      </c>
      <c r="J354" s="33" t="s">
        <v>36</v>
      </c>
      <c r="K354" s="32" t="s">
        <v>433</v>
      </c>
    </row>
    <row r="355" spans="1:11" s="22" customFormat="1" ht="50.25" customHeight="1" x14ac:dyDescent="0.2">
      <c r="A355" s="29" t="s">
        <v>437</v>
      </c>
      <c r="B355" s="30" t="s">
        <v>438</v>
      </c>
      <c r="C355" s="31" t="s">
        <v>28</v>
      </c>
      <c r="D355" s="31">
        <v>4240</v>
      </c>
      <c r="E355" s="31">
        <v>5300</v>
      </c>
      <c r="F355" s="32" t="s">
        <v>17</v>
      </c>
      <c r="G355" s="33" t="s">
        <v>12</v>
      </c>
      <c r="H355" s="33" t="s">
        <v>13</v>
      </c>
      <c r="I355" s="33" t="s">
        <v>18</v>
      </c>
      <c r="J355" s="33" t="s">
        <v>29</v>
      </c>
      <c r="K355" s="32" t="s">
        <v>288</v>
      </c>
    </row>
    <row r="356" spans="1:11" s="22" customFormat="1" ht="31.5" x14ac:dyDescent="0.2">
      <c r="A356" s="29" t="s">
        <v>439</v>
      </c>
      <c r="B356" s="138" t="s">
        <v>440</v>
      </c>
      <c r="C356" s="31" t="s">
        <v>28</v>
      </c>
      <c r="D356" s="31">
        <v>3440</v>
      </c>
      <c r="E356" s="31">
        <v>4300</v>
      </c>
      <c r="F356" s="32" t="s">
        <v>17</v>
      </c>
      <c r="G356" s="33" t="s">
        <v>12</v>
      </c>
      <c r="H356" s="33" t="s">
        <v>13</v>
      </c>
      <c r="I356" s="33" t="s">
        <v>18</v>
      </c>
      <c r="J356" s="136" t="s">
        <v>15</v>
      </c>
      <c r="K356" s="135" t="s">
        <v>441</v>
      </c>
    </row>
    <row r="357" spans="1:11" s="22" customFormat="1" ht="31.5" x14ac:dyDescent="0.2">
      <c r="A357" s="29" t="s">
        <v>469</v>
      </c>
      <c r="B357" s="30" t="s">
        <v>555</v>
      </c>
      <c r="C357" s="31"/>
      <c r="D357" s="31"/>
      <c r="E357" s="31"/>
      <c r="F357" s="32"/>
      <c r="G357" s="33"/>
      <c r="H357" s="33"/>
      <c r="I357" s="33"/>
      <c r="J357" s="39" t="s">
        <v>24</v>
      </c>
      <c r="K357" s="39" t="s">
        <v>508</v>
      </c>
    </row>
    <row r="358" spans="1:11" s="22" customFormat="1" ht="47.25" x14ac:dyDescent="0.2">
      <c r="A358" s="29" t="s">
        <v>442</v>
      </c>
      <c r="B358" s="30" t="s">
        <v>462</v>
      </c>
      <c r="C358" s="31" t="s">
        <v>141</v>
      </c>
      <c r="D358" s="31">
        <v>23280</v>
      </c>
      <c r="E358" s="31">
        <v>29100</v>
      </c>
      <c r="F358" s="32" t="s">
        <v>17</v>
      </c>
      <c r="G358" s="33" t="s">
        <v>12</v>
      </c>
      <c r="H358" s="33" t="s">
        <v>13</v>
      </c>
      <c r="I358" s="33" t="s">
        <v>18</v>
      </c>
      <c r="J358" s="144" t="s">
        <v>26</v>
      </c>
      <c r="K358" s="165" t="s">
        <v>443</v>
      </c>
    </row>
    <row r="359" spans="1:11" s="22" customFormat="1" ht="31.5" x14ac:dyDescent="0.2">
      <c r="A359" s="29" t="s">
        <v>444</v>
      </c>
      <c r="B359" s="30" t="s">
        <v>445</v>
      </c>
      <c r="C359" s="31" t="s">
        <v>143</v>
      </c>
      <c r="D359" s="31">
        <v>7428</v>
      </c>
      <c r="E359" s="31">
        <v>9285</v>
      </c>
      <c r="F359" s="32" t="s">
        <v>17</v>
      </c>
      <c r="G359" s="33" t="s">
        <v>12</v>
      </c>
      <c r="H359" s="33" t="s">
        <v>13</v>
      </c>
      <c r="I359" s="33" t="s">
        <v>18</v>
      </c>
      <c r="J359" s="33" t="s">
        <v>36</v>
      </c>
      <c r="K359" s="32" t="s">
        <v>433</v>
      </c>
    </row>
    <row r="360" spans="1:11" s="22" customFormat="1" ht="63" x14ac:dyDescent="0.2">
      <c r="A360" s="84" t="s">
        <v>446</v>
      </c>
      <c r="B360" s="75" t="s">
        <v>447</v>
      </c>
      <c r="C360" s="42" t="s">
        <v>142</v>
      </c>
      <c r="D360" s="42">
        <v>73964</v>
      </c>
      <c r="E360" s="42">
        <v>92455</v>
      </c>
      <c r="F360" s="66" t="s">
        <v>11</v>
      </c>
      <c r="G360" s="68" t="s">
        <v>12</v>
      </c>
      <c r="H360" s="68" t="s">
        <v>13</v>
      </c>
      <c r="I360" s="68" t="s">
        <v>18</v>
      </c>
      <c r="J360" s="68" t="s">
        <v>76</v>
      </c>
      <c r="K360" s="66" t="s">
        <v>448</v>
      </c>
    </row>
    <row r="361" spans="1:11" s="22" customFormat="1" ht="31.5" customHeight="1" x14ac:dyDescent="0.2">
      <c r="A361" s="41" t="s">
        <v>449</v>
      </c>
      <c r="B361" s="183" t="s">
        <v>450</v>
      </c>
      <c r="C361" s="36" t="s">
        <v>23</v>
      </c>
      <c r="D361" s="139">
        <v>3000</v>
      </c>
      <c r="E361" s="139">
        <v>3750</v>
      </c>
      <c r="F361" s="37" t="s">
        <v>17</v>
      </c>
      <c r="G361" s="63" t="s">
        <v>12</v>
      </c>
      <c r="H361" s="37" t="s">
        <v>13</v>
      </c>
      <c r="I361" s="37" t="s">
        <v>18</v>
      </c>
      <c r="J361" s="63" t="s">
        <v>19</v>
      </c>
      <c r="K361" s="63" t="s">
        <v>451</v>
      </c>
    </row>
    <row r="362" spans="1:11" s="22" customFormat="1" ht="31.5" customHeight="1" x14ac:dyDescent="0.2">
      <c r="A362" s="41" t="s">
        <v>597</v>
      </c>
      <c r="B362" s="35" t="s">
        <v>737</v>
      </c>
      <c r="C362" s="36"/>
      <c r="D362" s="36">
        <f>SUM(D363:D364)</f>
        <v>5840</v>
      </c>
      <c r="E362" s="36">
        <f>SUM(E363:E364)</f>
        <v>7300</v>
      </c>
      <c r="F362" s="37"/>
      <c r="G362" s="37" t="s">
        <v>16</v>
      </c>
      <c r="H362" s="37"/>
      <c r="I362" s="37"/>
      <c r="J362" s="37" t="s">
        <v>47</v>
      </c>
      <c r="K362" s="37" t="s">
        <v>740</v>
      </c>
    </row>
    <row r="363" spans="1:11" s="22" customFormat="1" ht="31.5" customHeight="1" x14ac:dyDescent="0.2">
      <c r="A363" s="41"/>
      <c r="B363" s="35" t="s">
        <v>738</v>
      </c>
      <c r="C363" s="36"/>
      <c r="D363" s="36">
        <v>2240</v>
      </c>
      <c r="E363" s="36">
        <v>2800</v>
      </c>
      <c r="F363" s="37"/>
      <c r="G363" s="37"/>
      <c r="H363" s="37"/>
      <c r="I363" s="37"/>
      <c r="J363" s="37"/>
      <c r="K363" s="37"/>
    </row>
    <row r="364" spans="1:11" s="22" customFormat="1" ht="31.5" customHeight="1" x14ac:dyDescent="0.2">
      <c r="A364" s="41"/>
      <c r="B364" s="35" t="s">
        <v>739</v>
      </c>
      <c r="C364" s="36"/>
      <c r="D364" s="36">
        <v>3600</v>
      </c>
      <c r="E364" s="36">
        <v>4500</v>
      </c>
      <c r="F364" s="37"/>
      <c r="G364" s="37"/>
      <c r="H364" s="37"/>
      <c r="I364" s="37"/>
      <c r="J364" s="37"/>
      <c r="K364" s="37"/>
    </row>
    <row r="365" spans="1:11" s="22" customFormat="1" ht="63" x14ac:dyDescent="0.2">
      <c r="A365" s="34" t="s">
        <v>789</v>
      </c>
      <c r="B365" s="38" t="s">
        <v>509</v>
      </c>
      <c r="C365" s="44" t="s">
        <v>517</v>
      </c>
      <c r="D365" s="78">
        <v>179176</v>
      </c>
      <c r="E365" s="45">
        <v>223970</v>
      </c>
      <c r="F365" s="46" t="s">
        <v>60</v>
      </c>
      <c r="G365" s="67" t="s">
        <v>12</v>
      </c>
      <c r="H365" s="46" t="s">
        <v>61</v>
      </c>
      <c r="I365" s="46" t="s">
        <v>18</v>
      </c>
      <c r="J365" s="46" t="s">
        <v>15</v>
      </c>
      <c r="K365" s="46" t="s">
        <v>518</v>
      </c>
    </row>
    <row r="366" spans="1:11" s="22" customFormat="1" ht="49.5" customHeight="1" x14ac:dyDescent="0.2">
      <c r="A366" s="41" t="s">
        <v>790</v>
      </c>
      <c r="B366" s="81" t="s">
        <v>510</v>
      </c>
      <c r="C366" s="36" t="s">
        <v>519</v>
      </c>
      <c r="D366" s="36">
        <v>800000</v>
      </c>
      <c r="E366" s="36">
        <v>1000000</v>
      </c>
      <c r="F366" s="37" t="s">
        <v>60</v>
      </c>
      <c r="G366" s="68" t="s">
        <v>12</v>
      </c>
      <c r="H366" s="37" t="s">
        <v>61</v>
      </c>
      <c r="I366" s="37" t="s">
        <v>18</v>
      </c>
      <c r="J366" s="37" t="s">
        <v>15</v>
      </c>
      <c r="K366" s="37" t="s">
        <v>520</v>
      </c>
    </row>
    <row r="367" spans="1:11" s="22" customFormat="1" ht="47.25" x14ac:dyDescent="0.2">
      <c r="A367" s="41" t="s">
        <v>791</v>
      </c>
      <c r="B367" s="81" t="s">
        <v>511</v>
      </c>
      <c r="C367" s="36" t="s">
        <v>379</v>
      </c>
      <c r="D367" s="36">
        <v>53752</v>
      </c>
      <c r="E367" s="36">
        <v>67190</v>
      </c>
      <c r="F367" s="82" t="s">
        <v>17</v>
      </c>
      <c r="G367" s="68" t="s">
        <v>12</v>
      </c>
      <c r="H367" s="37" t="s">
        <v>13</v>
      </c>
      <c r="I367" s="37" t="s">
        <v>18</v>
      </c>
      <c r="J367" s="37" t="s">
        <v>15</v>
      </c>
      <c r="K367" s="37" t="s">
        <v>521</v>
      </c>
    </row>
    <row r="368" spans="1:11" s="22" customFormat="1" ht="47.25" x14ac:dyDescent="0.2">
      <c r="A368" s="41" t="s">
        <v>792</v>
      </c>
      <c r="B368" s="91" t="s">
        <v>531</v>
      </c>
      <c r="C368" s="36" t="s">
        <v>522</v>
      </c>
      <c r="D368" s="92">
        <v>12000</v>
      </c>
      <c r="E368" s="79">
        <v>15000</v>
      </c>
      <c r="F368" s="37" t="s">
        <v>17</v>
      </c>
      <c r="G368" s="68" t="s">
        <v>12</v>
      </c>
      <c r="H368" s="37" t="s">
        <v>13</v>
      </c>
      <c r="I368" s="37" t="s">
        <v>18</v>
      </c>
      <c r="J368" s="37" t="s">
        <v>15</v>
      </c>
      <c r="K368" s="37" t="s">
        <v>523</v>
      </c>
    </row>
    <row r="369" spans="1:11" s="22" customFormat="1" ht="47.25" x14ac:dyDescent="0.2">
      <c r="A369" s="41" t="s">
        <v>793</v>
      </c>
      <c r="B369" s="81" t="s">
        <v>512</v>
      </c>
      <c r="C369" s="36" t="s">
        <v>524</v>
      </c>
      <c r="D369" s="36">
        <v>7000</v>
      </c>
      <c r="E369" s="90">
        <v>8750</v>
      </c>
      <c r="F369" s="37" t="s">
        <v>17</v>
      </c>
      <c r="G369" s="68" t="s">
        <v>12</v>
      </c>
      <c r="H369" s="37" t="s">
        <v>13</v>
      </c>
      <c r="I369" s="37" t="s">
        <v>18</v>
      </c>
      <c r="J369" s="37" t="s">
        <v>15</v>
      </c>
      <c r="K369" s="37" t="s">
        <v>525</v>
      </c>
    </row>
    <row r="370" spans="1:11" s="22" customFormat="1" ht="47.25" x14ac:dyDescent="0.2">
      <c r="A370" s="41" t="s">
        <v>794</v>
      </c>
      <c r="B370" s="81" t="s">
        <v>513</v>
      </c>
      <c r="C370" s="36" t="s">
        <v>23</v>
      </c>
      <c r="D370" s="36">
        <v>5524</v>
      </c>
      <c r="E370" s="36">
        <v>6905</v>
      </c>
      <c r="F370" s="37" t="s">
        <v>17</v>
      </c>
      <c r="G370" s="68" t="s">
        <v>12</v>
      </c>
      <c r="H370" s="37" t="s">
        <v>13</v>
      </c>
      <c r="I370" s="37" t="s">
        <v>18</v>
      </c>
      <c r="J370" s="37" t="s">
        <v>15</v>
      </c>
      <c r="K370" s="37" t="s">
        <v>526</v>
      </c>
    </row>
    <row r="371" spans="1:11" s="22" customFormat="1" ht="50.25" customHeight="1" x14ac:dyDescent="0.2">
      <c r="A371" s="41" t="s">
        <v>795</v>
      </c>
      <c r="B371" s="81" t="s">
        <v>514</v>
      </c>
      <c r="C371" s="36" t="s">
        <v>142</v>
      </c>
      <c r="D371" s="36">
        <v>73908</v>
      </c>
      <c r="E371" s="36">
        <v>92385</v>
      </c>
      <c r="F371" s="37" t="s">
        <v>11</v>
      </c>
      <c r="G371" s="68" t="s">
        <v>12</v>
      </c>
      <c r="H371" s="37" t="s">
        <v>13</v>
      </c>
      <c r="I371" s="37" t="s">
        <v>18</v>
      </c>
      <c r="J371" s="37" t="s">
        <v>22</v>
      </c>
      <c r="K371" s="37" t="s">
        <v>520</v>
      </c>
    </row>
    <row r="372" spans="1:11" s="22" customFormat="1" ht="47.25" x14ac:dyDescent="0.2">
      <c r="A372" s="41" t="s">
        <v>796</v>
      </c>
      <c r="B372" s="81" t="s">
        <v>515</v>
      </c>
      <c r="C372" s="36" t="s">
        <v>527</v>
      </c>
      <c r="D372" s="36">
        <v>16000</v>
      </c>
      <c r="E372" s="36">
        <v>20000</v>
      </c>
      <c r="F372" s="37" t="s">
        <v>17</v>
      </c>
      <c r="G372" s="68" t="s">
        <v>12</v>
      </c>
      <c r="H372" s="37" t="s">
        <v>13</v>
      </c>
      <c r="I372" s="37" t="s">
        <v>18</v>
      </c>
      <c r="J372" s="37" t="s">
        <v>22</v>
      </c>
      <c r="K372" s="37" t="s">
        <v>528</v>
      </c>
    </row>
    <row r="373" spans="1:11" s="22" customFormat="1" ht="47.25" x14ac:dyDescent="0.2">
      <c r="A373" s="41" t="s">
        <v>797</v>
      </c>
      <c r="B373" s="93" t="s">
        <v>516</v>
      </c>
      <c r="C373" s="36" t="s">
        <v>374</v>
      </c>
      <c r="D373" s="36">
        <v>6400</v>
      </c>
      <c r="E373" s="36">
        <v>8000</v>
      </c>
      <c r="F373" s="37" t="s">
        <v>17</v>
      </c>
      <c r="G373" s="37" t="s">
        <v>12</v>
      </c>
      <c r="H373" s="37" t="s">
        <v>13</v>
      </c>
      <c r="I373" s="37" t="s">
        <v>18</v>
      </c>
      <c r="J373" s="37" t="s">
        <v>24</v>
      </c>
      <c r="K373" s="37" t="s">
        <v>529</v>
      </c>
    </row>
    <row r="374" spans="1:11" s="22" customFormat="1" ht="47.25" x14ac:dyDescent="0.2">
      <c r="A374" s="41" t="s">
        <v>798</v>
      </c>
      <c r="B374" s="85" t="s">
        <v>556</v>
      </c>
      <c r="C374" s="36" t="s">
        <v>379</v>
      </c>
      <c r="D374" s="36">
        <v>84000</v>
      </c>
      <c r="E374" s="36">
        <v>105000</v>
      </c>
      <c r="F374" s="37" t="s">
        <v>11</v>
      </c>
      <c r="G374" s="37" t="s">
        <v>12</v>
      </c>
      <c r="H374" s="37" t="s">
        <v>13</v>
      </c>
      <c r="I374" s="37" t="s">
        <v>18</v>
      </c>
      <c r="J374" s="37" t="s">
        <v>24</v>
      </c>
      <c r="K374" s="37" t="s">
        <v>564</v>
      </c>
    </row>
    <row r="375" spans="1:11" s="22" customFormat="1" ht="47.25" x14ac:dyDescent="0.2">
      <c r="A375" s="94" t="s">
        <v>799</v>
      </c>
      <c r="B375" s="85" t="s">
        <v>557</v>
      </c>
      <c r="C375" s="36" t="s">
        <v>561</v>
      </c>
      <c r="D375" s="36">
        <v>6320</v>
      </c>
      <c r="E375" s="36">
        <v>7900</v>
      </c>
      <c r="F375" s="37" t="s">
        <v>17</v>
      </c>
      <c r="G375" s="43" t="s">
        <v>12</v>
      </c>
      <c r="H375" s="43" t="s">
        <v>13</v>
      </c>
      <c r="I375" s="37" t="s">
        <v>18</v>
      </c>
      <c r="J375" s="37" t="s">
        <v>24</v>
      </c>
      <c r="K375" s="37" t="s">
        <v>565</v>
      </c>
    </row>
    <row r="376" spans="1:11" s="22" customFormat="1" ht="47.25" x14ac:dyDescent="0.2">
      <c r="A376" s="94" t="s">
        <v>788</v>
      </c>
      <c r="B376" s="85" t="s">
        <v>558</v>
      </c>
      <c r="C376" s="36" t="s">
        <v>562</v>
      </c>
      <c r="D376" s="36">
        <v>132800</v>
      </c>
      <c r="E376" s="36">
        <v>166000</v>
      </c>
      <c r="F376" s="37" t="s">
        <v>11</v>
      </c>
      <c r="G376" s="43" t="s">
        <v>12</v>
      </c>
      <c r="H376" s="43" t="s">
        <v>13</v>
      </c>
      <c r="I376" s="37" t="s">
        <v>18</v>
      </c>
      <c r="J376" s="37" t="s">
        <v>24</v>
      </c>
      <c r="K376" s="37" t="s">
        <v>566</v>
      </c>
    </row>
    <row r="377" spans="1:11" s="22" customFormat="1" ht="47.25" x14ac:dyDescent="0.2">
      <c r="A377" s="94" t="s">
        <v>787</v>
      </c>
      <c r="B377" s="85" t="s">
        <v>559</v>
      </c>
      <c r="C377" s="36" t="s">
        <v>563</v>
      </c>
      <c r="D377" s="36">
        <v>8700</v>
      </c>
      <c r="E377" s="36">
        <v>10875</v>
      </c>
      <c r="F377" s="37" t="s">
        <v>17</v>
      </c>
      <c r="G377" s="43" t="s">
        <v>12</v>
      </c>
      <c r="H377" s="43" t="s">
        <v>13</v>
      </c>
      <c r="I377" s="37" t="s">
        <v>18</v>
      </c>
      <c r="J377" s="37" t="s">
        <v>24</v>
      </c>
      <c r="K377" s="37" t="s">
        <v>567</v>
      </c>
    </row>
    <row r="378" spans="1:11" s="22" customFormat="1" ht="66" customHeight="1" x14ac:dyDescent="0.2">
      <c r="A378" s="41" t="s">
        <v>785</v>
      </c>
      <c r="B378" s="85" t="s">
        <v>560</v>
      </c>
      <c r="C378" s="36" t="s">
        <v>519</v>
      </c>
      <c r="D378" s="36">
        <v>1050000</v>
      </c>
      <c r="E378" s="36">
        <v>1312500</v>
      </c>
      <c r="F378" s="37" t="s">
        <v>60</v>
      </c>
      <c r="G378" s="37" t="s">
        <v>12</v>
      </c>
      <c r="H378" s="37" t="s">
        <v>61</v>
      </c>
      <c r="I378" s="37" t="s">
        <v>18</v>
      </c>
      <c r="J378" s="37" t="s">
        <v>24</v>
      </c>
      <c r="K378" s="37" t="s">
        <v>568</v>
      </c>
    </row>
    <row r="379" spans="1:11" s="22" customFormat="1" ht="50.25" customHeight="1" x14ac:dyDescent="0.2">
      <c r="A379" s="184" t="s">
        <v>784</v>
      </c>
      <c r="B379" s="85" t="s">
        <v>669</v>
      </c>
      <c r="C379" s="36" t="s">
        <v>701</v>
      </c>
      <c r="D379" s="100">
        <v>12000</v>
      </c>
      <c r="E379" s="100">
        <v>15000</v>
      </c>
      <c r="F379" s="37" t="s">
        <v>17</v>
      </c>
      <c r="G379" s="37" t="s">
        <v>12</v>
      </c>
      <c r="H379" s="37" t="s">
        <v>13</v>
      </c>
      <c r="I379" s="37" t="s">
        <v>18</v>
      </c>
      <c r="J379" s="37" t="s">
        <v>24</v>
      </c>
      <c r="K379" s="37" t="s">
        <v>684</v>
      </c>
    </row>
    <row r="380" spans="1:11" s="22" customFormat="1" ht="48.75" customHeight="1" x14ac:dyDescent="0.2">
      <c r="A380" s="184" t="s">
        <v>783</v>
      </c>
      <c r="B380" s="85" t="s">
        <v>670</v>
      </c>
      <c r="C380" s="36" t="s">
        <v>374</v>
      </c>
      <c r="D380" s="100">
        <v>8800</v>
      </c>
      <c r="E380" s="100">
        <v>11000</v>
      </c>
      <c r="F380" s="37" t="s">
        <v>17</v>
      </c>
      <c r="G380" s="37" t="s">
        <v>12</v>
      </c>
      <c r="H380" s="37" t="s">
        <v>13</v>
      </c>
      <c r="I380" s="37" t="s">
        <v>18</v>
      </c>
      <c r="J380" s="37" t="s">
        <v>19</v>
      </c>
      <c r="K380" s="37" t="s">
        <v>685</v>
      </c>
    </row>
    <row r="381" spans="1:11" s="22" customFormat="1" ht="51" customHeight="1" x14ac:dyDescent="0.2">
      <c r="A381" s="184" t="s">
        <v>786</v>
      </c>
      <c r="B381" s="85" t="s">
        <v>671</v>
      </c>
      <c r="C381" s="36" t="s">
        <v>702</v>
      </c>
      <c r="D381" s="100">
        <v>12000</v>
      </c>
      <c r="E381" s="100">
        <v>15000</v>
      </c>
      <c r="F381" s="37" t="s">
        <v>17</v>
      </c>
      <c r="G381" s="37" t="s">
        <v>12</v>
      </c>
      <c r="H381" s="37" t="s">
        <v>13</v>
      </c>
      <c r="I381" s="37" t="s">
        <v>18</v>
      </c>
      <c r="J381" s="37" t="s">
        <v>19</v>
      </c>
      <c r="K381" s="37" t="s">
        <v>686</v>
      </c>
    </row>
    <row r="382" spans="1:11" s="22" customFormat="1" ht="50.25" customHeight="1" x14ac:dyDescent="0.2">
      <c r="A382" s="184" t="s">
        <v>782</v>
      </c>
      <c r="B382" s="85" t="s">
        <v>672</v>
      </c>
      <c r="C382" s="36" t="s">
        <v>703</v>
      </c>
      <c r="D382" s="100">
        <v>3000</v>
      </c>
      <c r="E382" s="100">
        <v>3750</v>
      </c>
      <c r="F382" s="37" t="s">
        <v>17</v>
      </c>
      <c r="G382" s="37" t="s">
        <v>12</v>
      </c>
      <c r="H382" s="37" t="s">
        <v>13</v>
      </c>
      <c r="I382" s="37" t="s">
        <v>18</v>
      </c>
      <c r="J382" s="37" t="s">
        <v>19</v>
      </c>
      <c r="K382" s="37" t="s">
        <v>685</v>
      </c>
    </row>
    <row r="383" spans="1:11" s="22" customFormat="1" ht="50.25" customHeight="1" x14ac:dyDescent="0.2">
      <c r="A383" s="184" t="s">
        <v>781</v>
      </c>
      <c r="B383" s="85" t="s">
        <v>673</v>
      </c>
      <c r="C383" s="36" t="s">
        <v>563</v>
      </c>
      <c r="D383" s="100">
        <v>20000</v>
      </c>
      <c r="E383" s="100">
        <v>25000</v>
      </c>
      <c r="F383" s="37" t="s">
        <v>17</v>
      </c>
      <c r="G383" s="37" t="s">
        <v>12</v>
      </c>
      <c r="H383" s="37" t="s">
        <v>13</v>
      </c>
      <c r="I383" s="37" t="s">
        <v>18</v>
      </c>
      <c r="J383" s="37" t="s">
        <v>29</v>
      </c>
      <c r="K383" s="37" t="s">
        <v>687</v>
      </c>
    </row>
    <row r="384" spans="1:11" s="22" customFormat="1" ht="51" customHeight="1" x14ac:dyDescent="0.2">
      <c r="A384" s="184" t="s">
        <v>780</v>
      </c>
      <c r="B384" s="85" t="s">
        <v>674</v>
      </c>
      <c r="C384" s="36" t="s">
        <v>522</v>
      </c>
      <c r="D384" s="100">
        <v>19000</v>
      </c>
      <c r="E384" s="100">
        <v>23750</v>
      </c>
      <c r="F384" s="37" t="s">
        <v>17</v>
      </c>
      <c r="G384" s="37" t="s">
        <v>12</v>
      </c>
      <c r="H384" s="37" t="s">
        <v>13</v>
      </c>
      <c r="I384" s="37" t="s">
        <v>18</v>
      </c>
      <c r="J384" s="37" t="s">
        <v>29</v>
      </c>
      <c r="K384" s="37" t="s">
        <v>688</v>
      </c>
    </row>
    <row r="385" spans="1:11" s="22" customFormat="1" ht="47.25" x14ac:dyDescent="0.2">
      <c r="A385" s="184" t="s">
        <v>779</v>
      </c>
      <c r="B385" s="85" t="s">
        <v>709</v>
      </c>
      <c r="C385" s="36" t="s">
        <v>704</v>
      </c>
      <c r="D385" s="100">
        <f>SUM(D386:D387)</f>
        <v>145900</v>
      </c>
      <c r="E385" s="100">
        <f>SUM(E386:E387)</f>
        <v>182375</v>
      </c>
      <c r="F385" s="37" t="s">
        <v>11</v>
      </c>
      <c r="G385" s="37" t="s">
        <v>16</v>
      </c>
      <c r="H385" s="37" t="s">
        <v>13</v>
      </c>
      <c r="I385" s="37" t="s">
        <v>18</v>
      </c>
      <c r="J385" s="37" t="s">
        <v>29</v>
      </c>
      <c r="K385" s="37" t="s">
        <v>689</v>
      </c>
    </row>
    <row r="386" spans="1:11" s="22" customFormat="1" ht="31.5" customHeight="1" x14ac:dyDescent="0.2">
      <c r="A386" s="184"/>
      <c r="B386" s="85" t="s">
        <v>698</v>
      </c>
      <c r="C386" s="36"/>
      <c r="D386" s="36">
        <v>60100</v>
      </c>
      <c r="E386" s="36">
        <v>75125</v>
      </c>
      <c r="F386" s="37"/>
      <c r="G386" s="37"/>
      <c r="H386" s="37"/>
      <c r="I386" s="37"/>
      <c r="J386" s="37"/>
      <c r="K386" s="37"/>
    </row>
    <row r="387" spans="1:11" s="22" customFormat="1" ht="31.5" customHeight="1" x14ac:dyDescent="0.2">
      <c r="A387" s="184"/>
      <c r="B387" s="85" t="s">
        <v>697</v>
      </c>
      <c r="C387" s="36"/>
      <c r="D387" s="36">
        <v>85800</v>
      </c>
      <c r="E387" s="36">
        <v>107250</v>
      </c>
      <c r="F387" s="37"/>
      <c r="G387" s="37"/>
      <c r="H387" s="37"/>
      <c r="I387" s="37"/>
      <c r="J387" s="37"/>
      <c r="K387" s="37"/>
    </row>
    <row r="388" spans="1:11" s="22" customFormat="1" ht="51" customHeight="1" x14ac:dyDescent="0.2">
      <c r="A388" s="184" t="s">
        <v>778</v>
      </c>
      <c r="B388" s="85" t="s">
        <v>699</v>
      </c>
      <c r="C388" s="36" t="s">
        <v>705</v>
      </c>
      <c r="D388" s="100">
        <v>5202.3900000000003</v>
      </c>
      <c r="E388" s="100">
        <v>6502.99</v>
      </c>
      <c r="F388" s="37" t="s">
        <v>17</v>
      </c>
      <c r="G388" s="37" t="s">
        <v>12</v>
      </c>
      <c r="H388" s="37" t="s">
        <v>13</v>
      </c>
      <c r="I388" s="37" t="s">
        <v>18</v>
      </c>
      <c r="J388" s="37" t="s">
        <v>31</v>
      </c>
      <c r="K388" s="37" t="s">
        <v>700</v>
      </c>
    </row>
    <row r="389" spans="1:11" s="22" customFormat="1" ht="51" customHeight="1" x14ac:dyDescent="0.2">
      <c r="A389" s="184" t="s">
        <v>777</v>
      </c>
      <c r="B389" s="85" t="s">
        <v>675</v>
      </c>
      <c r="C389" s="36" t="s">
        <v>563</v>
      </c>
      <c r="D389" s="100">
        <v>16500</v>
      </c>
      <c r="E389" s="100">
        <v>20625</v>
      </c>
      <c r="F389" s="37" t="s">
        <v>17</v>
      </c>
      <c r="G389" s="37" t="s">
        <v>12</v>
      </c>
      <c r="H389" s="37" t="s">
        <v>13</v>
      </c>
      <c r="I389" s="37" t="s">
        <v>18</v>
      </c>
      <c r="J389" s="37" t="s">
        <v>29</v>
      </c>
      <c r="K389" s="37" t="s">
        <v>690</v>
      </c>
    </row>
    <row r="390" spans="1:11" s="22" customFormat="1" ht="51" customHeight="1" x14ac:dyDescent="0.2">
      <c r="A390" s="184" t="s">
        <v>776</v>
      </c>
      <c r="B390" s="85" t="s">
        <v>676</v>
      </c>
      <c r="C390" s="36" t="s">
        <v>563</v>
      </c>
      <c r="D390" s="100">
        <v>28000</v>
      </c>
      <c r="E390" s="100">
        <v>35000</v>
      </c>
      <c r="F390" s="37" t="s">
        <v>17</v>
      </c>
      <c r="G390" s="37" t="s">
        <v>12</v>
      </c>
      <c r="H390" s="37" t="s">
        <v>13</v>
      </c>
      <c r="I390" s="37" t="s">
        <v>18</v>
      </c>
      <c r="J390" s="37" t="s">
        <v>29</v>
      </c>
      <c r="K390" s="37" t="s">
        <v>687</v>
      </c>
    </row>
    <row r="391" spans="1:11" s="22" customFormat="1" ht="51" customHeight="1" x14ac:dyDescent="0.2">
      <c r="A391" s="184" t="s">
        <v>775</v>
      </c>
      <c r="B391" s="85" t="s">
        <v>677</v>
      </c>
      <c r="C391" s="36" t="s">
        <v>139</v>
      </c>
      <c r="D391" s="100">
        <v>10000</v>
      </c>
      <c r="E391" s="100">
        <v>12500</v>
      </c>
      <c r="F391" s="37" t="s">
        <v>17</v>
      </c>
      <c r="G391" s="37" t="s">
        <v>12</v>
      </c>
      <c r="H391" s="37" t="s">
        <v>13</v>
      </c>
      <c r="I391" s="37" t="s">
        <v>18</v>
      </c>
      <c r="J391" s="37" t="s">
        <v>29</v>
      </c>
      <c r="K391" s="37" t="s">
        <v>691</v>
      </c>
    </row>
    <row r="392" spans="1:11" s="22" customFormat="1" ht="51" customHeight="1" x14ac:dyDescent="0.2">
      <c r="A392" s="184" t="s">
        <v>774</v>
      </c>
      <c r="B392" s="127" t="s">
        <v>710</v>
      </c>
      <c r="C392" s="36" t="s">
        <v>519</v>
      </c>
      <c r="D392" s="36">
        <v>27600</v>
      </c>
      <c r="E392" s="36">
        <v>34500</v>
      </c>
      <c r="F392" s="37" t="s">
        <v>17</v>
      </c>
      <c r="G392" s="37" t="s">
        <v>12</v>
      </c>
      <c r="H392" s="37" t="s">
        <v>13</v>
      </c>
      <c r="I392" s="37" t="s">
        <v>18</v>
      </c>
      <c r="J392" s="37" t="s">
        <v>47</v>
      </c>
      <c r="K392" s="37" t="s">
        <v>711</v>
      </c>
    </row>
    <row r="393" spans="1:11" s="22" customFormat="1" ht="51" customHeight="1" x14ac:dyDescent="0.2">
      <c r="A393" s="184" t="s">
        <v>773</v>
      </c>
      <c r="B393" s="127" t="s">
        <v>719</v>
      </c>
      <c r="C393" s="36" t="s">
        <v>718</v>
      </c>
      <c r="D393" s="36">
        <v>6000</v>
      </c>
      <c r="E393" s="36">
        <v>7500</v>
      </c>
      <c r="F393" s="37" t="s">
        <v>17</v>
      </c>
      <c r="G393" s="37" t="s">
        <v>12</v>
      </c>
      <c r="H393" s="37" t="s">
        <v>13</v>
      </c>
      <c r="I393" s="37" t="s">
        <v>18</v>
      </c>
      <c r="J393" s="37" t="s">
        <v>47</v>
      </c>
      <c r="K393" s="37" t="s">
        <v>736</v>
      </c>
    </row>
    <row r="394" spans="1:11" s="22" customFormat="1" ht="51" customHeight="1" x14ac:dyDescent="0.2">
      <c r="A394" s="184" t="s">
        <v>772</v>
      </c>
      <c r="B394" s="127" t="s">
        <v>678</v>
      </c>
      <c r="C394" s="36" t="s">
        <v>374</v>
      </c>
      <c r="D394" s="36">
        <v>9600</v>
      </c>
      <c r="E394" s="36">
        <v>12000</v>
      </c>
      <c r="F394" s="37" t="s">
        <v>17</v>
      </c>
      <c r="G394" s="37" t="s">
        <v>12</v>
      </c>
      <c r="H394" s="37" t="s">
        <v>13</v>
      </c>
      <c r="I394" s="37" t="s">
        <v>18</v>
      </c>
      <c r="J394" s="37" t="s">
        <v>29</v>
      </c>
      <c r="K394" s="37" t="s">
        <v>692</v>
      </c>
    </row>
    <row r="395" spans="1:11" s="22" customFormat="1" ht="51" customHeight="1" x14ac:dyDescent="0.2">
      <c r="A395" s="184" t="s">
        <v>771</v>
      </c>
      <c r="B395" s="85" t="s">
        <v>679</v>
      </c>
      <c r="C395" s="36" t="s">
        <v>563</v>
      </c>
      <c r="D395" s="100">
        <v>38720</v>
      </c>
      <c r="E395" s="100">
        <v>48400</v>
      </c>
      <c r="F395" s="37" t="s">
        <v>17</v>
      </c>
      <c r="G395" s="37" t="s">
        <v>12</v>
      </c>
      <c r="H395" s="37" t="s">
        <v>13</v>
      </c>
      <c r="I395" s="37" t="s">
        <v>18</v>
      </c>
      <c r="J395" s="37" t="s">
        <v>29</v>
      </c>
      <c r="K395" s="37" t="s">
        <v>687</v>
      </c>
    </row>
    <row r="396" spans="1:11" s="22" customFormat="1" ht="51" customHeight="1" x14ac:dyDescent="0.2">
      <c r="A396" s="184" t="s">
        <v>770</v>
      </c>
      <c r="B396" s="85" t="s">
        <v>680</v>
      </c>
      <c r="C396" s="36" t="s">
        <v>706</v>
      </c>
      <c r="D396" s="100">
        <v>4000</v>
      </c>
      <c r="E396" s="100">
        <v>5000</v>
      </c>
      <c r="F396" s="37" t="s">
        <v>17</v>
      </c>
      <c r="G396" s="37" t="s">
        <v>12</v>
      </c>
      <c r="H396" s="37" t="s">
        <v>13</v>
      </c>
      <c r="I396" s="37" t="s">
        <v>18</v>
      </c>
      <c r="J396" s="37" t="s">
        <v>29</v>
      </c>
      <c r="K396" s="37" t="s">
        <v>693</v>
      </c>
    </row>
    <row r="397" spans="1:11" s="22" customFormat="1" ht="51" customHeight="1" x14ac:dyDescent="0.2">
      <c r="A397" s="184" t="s">
        <v>769</v>
      </c>
      <c r="B397" s="85" t="s">
        <v>681</v>
      </c>
      <c r="C397" s="36" t="s">
        <v>707</v>
      </c>
      <c r="D397" s="100">
        <v>20000</v>
      </c>
      <c r="E397" s="100">
        <v>25000</v>
      </c>
      <c r="F397" s="37" t="s">
        <v>17</v>
      </c>
      <c r="G397" s="37" t="s">
        <v>12</v>
      </c>
      <c r="H397" s="37" t="s">
        <v>13</v>
      </c>
      <c r="I397" s="37" t="s">
        <v>18</v>
      </c>
      <c r="J397" s="37" t="s">
        <v>29</v>
      </c>
      <c r="K397" s="37" t="s">
        <v>694</v>
      </c>
    </row>
    <row r="398" spans="1:11" s="22" customFormat="1" ht="51" customHeight="1" x14ac:dyDescent="0.2">
      <c r="A398" s="184" t="s">
        <v>768</v>
      </c>
      <c r="B398" s="85" t="s">
        <v>682</v>
      </c>
      <c r="C398" s="36" t="s">
        <v>702</v>
      </c>
      <c r="D398" s="100">
        <v>15100</v>
      </c>
      <c r="E398" s="100">
        <v>18875</v>
      </c>
      <c r="F398" s="37" t="s">
        <v>17</v>
      </c>
      <c r="G398" s="37" t="s">
        <v>12</v>
      </c>
      <c r="H398" s="37" t="s">
        <v>13</v>
      </c>
      <c r="I398" s="37" t="s">
        <v>18</v>
      </c>
      <c r="J398" s="37" t="s">
        <v>29</v>
      </c>
      <c r="K398" s="37" t="s">
        <v>695</v>
      </c>
    </row>
    <row r="399" spans="1:11" s="22" customFormat="1" ht="51" customHeight="1" x14ac:dyDescent="0.2">
      <c r="A399" s="184" t="s">
        <v>829</v>
      </c>
      <c r="B399" s="85" t="s">
        <v>683</v>
      </c>
      <c r="C399" s="36" t="s">
        <v>374</v>
      </c>
      <c r="D399" s="100">
        <v>4000</v>
      </c>
      <c r="E399" s="100">
        <v>5000</v>
      </c>
      <c r="F399" s="37" t="s">
        <v>17</v>
      </c>
      <c r="G399" s="37" t="s">
        <v>12</v>
      </c>
      <c r="H399" s="37" t="s">
        <v>13</v>
      </c>
      <c r="I399" s="37" t="s">
        <v>18</v>
      </c>
      <c r="J399" s="37" t="s">
        <v>25</v>
      </c>
      <c r="K399" s="37" t="s">
        <v>696</v>
      </c>
    </row>
    <row r="400" spans="1:11" s="22" customFormat="1" ht="51" customHeight="1" x14ac:dyDescent="0.2">
      <c r="A400" s="184" t="s">
        <v>767</v>
      </c>
      <c r="B400" s="85" t="s">
        <v>723</v>
      </c>
      <c r="C400" s="185" t="s">
        <v>706</v>
      </c>
      <c r="D400" s="100">
        <v>5280</v>
      </c>
      <c r="E400" s="100">
        <v>6600</v>
      </c>
      <c r="F400" s="37" t="s">
        <v>17</v>
      </c>
      <c r="G400" s="37" t="s">
        <v>12</v>
      </c>
      <c r="H400" s="37" t="s">
        <v>13</v>
      </c>
      <c r="I400" s="37" t="s">
        <v>18</v>
      </c>
      <c r="J400" s="186" t="s">
        <v>31</v>
      </c>
      <c r="K400" s="70" t="s">
        <v>724</v>
      </c>
    </row>
    <row r="401" spans="1:12" s="22" customFormat="1" ht="51" customHeight="1" x14ac:dyDescent="0.2">
      <c r="A401" s="184" t="s">
        <v>810</v>
      </c>
      <c r="B401" s="85" t="s">
        <v>811</v>
      </c>
      <c r="C401" s="185" t="s">
        <v>519</v>
      </c>
      <c r="D401" s="100">
        <v>161600</v>
      </c>
      <c r="E401" s="100">
        <v>202000</v>
      </c>
      <c r="F401" s="37" t="s">
        <v>11</v>
      </c>
      <c r="G401" s="37" t="s">
        <v>12</v>
      </c>
      <c r="H401" s="37" t="s">
        <v>13</v>
      </c>
      <c r="I401" s="37" t="s">
        <v>14</v>
      </c>
      <c r="J401" s="186" t="s">
        <v>47</v>
      </c>
      <c r="K401" s="70" t="s">
        <v>812</v>
      </c>
    </row>
    <row r="402" spans="1:12" s="22" customFormat="1" ht="51" customHeight="1" x14ac:dyDescent="0.2">
      <c r="A402" s="245" t="s">
        <v>834</v>
      </c>
      <c r="B402" s="246" t="s">
        <v>994</v>
      </c>
      <c r="C402" s="247" t="s">
        <v>718</v>
      </c>
      <c r="D402" s="247">
        <v>6000</v>
      </c>
      <c r="E402" s="247">
        <v>7500</v>
      </c>
      <c r="F402" s="248" t="s">
        <v>17</v>
      </c>
      <c r="G402" s="248" t="s">
        <v>12</v>
      </c>
      <c r="H402" s="248" t="s">
        <v>13</v>
      </c>
      <c r="I402" s="248" t="s">
        <v>18</v>
      </c>
      <c r="J402" s="249" t="s">
        <v>25</v>
      </c>
      <c r="K402" s="250" t="s">
        <v>839</v>
      </c>
    </row>
    <row r="403" spans="1:12" s="22" customFormat="1" ht="51" customHeight="1" x14ac:dyDescent="0.2">
      <c r="A403" s="245" t="s">
        <v>835</v>
      </c>
      <c r="B403" s="246" t="s">
        <v>840</v>
      </c>
      <c r="C403" s="247" t="s">
        <v>374</v>
      </c>
      <c r="D403" s="252">
        <v>4000</v>
      </c>
      <c r="E403" s="252">
        <v>5000</v>
      </c>
      <c r="F403" s="248" t="s">
        <v>17</v>
      </c>
      <c r="G403" s="248" t="s">
        <v>12</v>
      </c>
      <c r="H403" s="248" t="s">
        <v>13</v>
      </c>
      <c r="I403" s="248" t="s">
        <v>18</v>
      </c>
      <c r="J403" s="249" t="s">
        <v>25</v>
      </c>
      <c r="K403" s="250" t="s">
        <v>841</v>
      </c>
    </row>
    <row r="404" spans="1:12" s="22" customFormat="1" ht="51" customHeight="1" x14ac:dyDescent="0.2">
      <c r="A404" s="245" t="s">
        <v>836</v>
      </c>
      <c r="B404" s="253" t="s">
        <v>842</v>
      </c>
      <c r="C404" s="247" t="s">
        <v>374</v>
      </c>
      <c r="D404" s="247">
        <v>9600</v>
      </c>
      <c r="E404" s="247">
        <v>12000</v>
      </c>
      <c r="F404" s="248" t="s">
        <v>17</v>
      </c>
      <c r="G404" s="248" t="s">
        <v>12</v>
      </c>
      <c r="H404" s="248" t="s">
        <v>13</v>
      </c>
      <c r="I404" s="248" t="s">
        <v>18</v>
      </c>
      <c r="J404" s="249" t="s">
        <v>25</v>
      </c>
      <c r="K404" s="250" t="s">
        <v>843</v>
      </c>
    </row>
    <row r="405" spans="1:12" s="22" customFormat="1" ht="51" customHeight="1" x14ac:dyDescent="0.2">
      <c r="A405" s="245" t="s">
        <v>837</v>
      </c>
      <c r="B405" s="246" t="s">
        <v>844</v>
      </c>
      <c r="C405" s="251" t="s">
        <v>501</v>
      </c>
      <c r="D405" s="252">
        <v>21200</v>
      </c>
      <c r="E405" s="252">
        <v>26500</v>
      </c>
      <c r="F405" s="248" t="s">
        <v>17</v>
      </c>
      <c r="G405" s="248" t="s">
        <v>12</v>
      </c>
      <c r="H405" s="248" t="s">
        <v>13</v>
      </c>
      <c r="I405" s="248" t="s">
        <v>18</v>
      </c>
      <c r="J405" s="249" t="s">
        <v>26</v>
      </c>
      <c r="K405" s="250" t="s">
        <v>995</v>
      </c>
    </row>
    <row r="406" spans="1:12" s="22" customFormat="1" ht="51" customHeight="1" x14ac:dyDescent="0.2">
      <c r="A406" s="245" t="s">
        <v>838</v>
      </c>
      <c r="B406" s="246" t="s">
        <v>845</v>
      </c>
      <c r="C406" s="251" t="s">
        <v>702</v>
      </c>
      <c r="D406" s="252">
        <v>31000</v>
      </c>
      <c r="E406" s="252">
        <v>38750</v>
      </c>
      <c r="F406" s="248" t="s">
        <v>17</v>
      </c>
      <c r="G406" s="248" t="s">
        <v>12</v>
      </c>
      <c r="H406" s="248" t="s">
        <v>13</v>
      </c>
      <c r="I406" s="248" t="s">
        <v>18</v>
      </c>
      <c r="J406" s="249" t="s">
        <v>25</v>
      </c>
      <c r="K406" s="250" t="s">
        <v>846</v>
      </c>
    </row>
    <row r="407" spans="1:12" s="22" customFormat="1" ht="51" customHeight="1" x14ac:dyDescent="0.2">
      <c r="A407" s="245" t="s">
        <v>849</v>
      </c>
      <c r="B407" s="246" t="s">
        <v>869</v>
      </c>
      <c r="C407" s="251" t="s">
        <v>850</v>
      </c>
      <c r="D407" s="252">
        <v>4480</v>
      </c>
      <c r="E407" s="252">
        <v>5600</v>
      </c>
      <c r="F407" s="248" t="s">
        <v>17</v>
      </c>
      <c r="G407" s="248" t="s">
        <v>12</v>
      </c>
      <c r="H407" s="248" t="s">
        <v>13</v>
      </c>
      <c r="I407" s="248" t="s">
        <v>18</v>
      </c>
      <c r="J407" s="249" t="s">
        <v>25</v>
      </c>
      <c r="K407" s="250" t="s">
        <v>851</v>
      </c>
    </row>
    <row r="408" spans="1:12" s="22" customFormat="1" ht="51" customHeight="1" x14ac:dyDescent="0.2">
      <c r="A408" s="245" t="s">
        <v>858</v>
      </c>
      <c r="B408" s="246" t="s">
        <v>913</v>
      </c>
      <c r="C408" s="251" t="s">
        <v>705</v>
      </c>
      <c r="D408" s="252">
        <v>7200</v>
      </c>
      <c r="E408" s="252">
        <v>9000</v>
      </c>
      <c r="F408" s="248" t="s">
        <v>17</v>
      </c>
      <c r="G408" s="248" t="s">
        <v>12</v>
      </c>
      <c r="H408" s="248" t="s">
        <v>13</v>
      </c>
      <c r="I408" s="248" t="s">
        <v>18</v>
      </c>
      <c r="J408" s="249" t="s">
        <v>26</v>
      </c>
      <c r="K408" s="250" t="s">
        <v>859</v>
      </c>
    </row>
    <row r="409" spans="1:12" s="22" customFormat="1" ht="51" customHeight="1" x14ac:dyDescent="0.2">
      <c r="A409" s="245" t="s">
        <v>881</v>
      </c>
      <c r="B409" s="246" t="s">
        <v>883</v>
      </c>
      <c r="C409" s="251" t="s">
        <v>884</v>
      </c>
      <c r="D409" s="252">
        <v>3000</v>
      </c>
      <c r="E409" s="252">
        <v>3750</v>
      </c>
      <c r="F409" s="248" t="s">
        <v>17</v>
      </c>
      <c r="G409" s="248" t="s">
        <v>12</v>
      </c>
      <c r="H409" s="248" t="s">
        <v>13</v>
      </c>
      <c r="I409" s="248" t="s">
        <v>18</v>
      </c>
      <c r="J409" s="249" t="s">
        <v>26</v>
      </c>
      <c r="K409" s="250" t="s">
        <v>885</v>
      </c>
      <c r="L409" s="279"/>
    </row>
    <row r="410" spans="1:12" s="22" customFormat="1" ht="51" customHeight="1" x14ac:dyDescent="0.2">
      <c r="A410" s="245" t="s">
        <v>882</v>
      </c>
      <c r="B410" s="246" t="s">
        <v>886</v>
      </c>
      <c r="C410" s="251" t="s">
        <v>98</v>
      </c>
      <c r="D410" s="252">
        <v>2900</v>
      </c>
      <c r="E410" s="252">
        <v>3625</v>
      </c>
      <c r="F410" s="248" t="s">
        <v>17</v>
      </c>
      <c r="G410" s="248" t="s">
        <v>12</v>
      </c>
      <c r="H410" s="248" t="s">
        <v>13</v>
      </c>
      <c r="I410" s="248" t="s">
        <v>18</v>
      </c>
      <c r="J410" s="249" t="s">
        <v>26</v>
      </c>
      <c r="K410" s="250" t="s">
        <v>887</v>
      </c>
    </row>
    <row r="411" spans="1:12" s="22" customFormat="1" ht="51" customHeight="1" x14ac:dyDescent="0.2">
      <c r="A411" s="245" t="s">
        <v>904</v>
      </c>
      <c r="B411" s="246" t="s">
        <v>905</v>
      </c>
      <c r="C411" s="251" t="s">
        <v>906</v>
      </c>
      <c r="D411" s="252">
        <f>SUM(D412:D416)</f>
        <v>182590</v>
      </c>
      <c r="E411" s="252">
        <f>SUM(E412:E416)</f>
        <v>182590</v>
      </c>
      <c r="F411" s="248" t="s">
        <v>11</v>
      </c>
      <c r="G411" s="248" t="s">
        <v>16</v>
      </c>
      <c r="H411" s="248" t="s">
        <v>13</v>
      </c>
      <c r="I411" s="248" t="s">
        <v>18</v>
      </c>
      <c r="J411" s="249" t="s">
        <v>26</v>
      </c>
      <c r="K411" s="250" t="s">
        <v>907</v>
      </c>
    </row>
    <row r="412" spans="1:12" s="22" customFormat="1" ht="25.5" customHeight="1" x14ac:dyDescent="0.2">
      <c r="A412" s="245"/>
      <c r="B412" s="246" t="s">
        <v>908</v>
      </c>
      <c r="C412" s="251"/>
      <c r="D412" s="252">
        <v>31148</v>
      </c>
      <c r="E412" s="252">
        <v>31148</v>
      </c>
      <c r="F412" s="248"/>
      <c r="G412" s="248"/>
      <c r="H412" s="248"/>
      <c r="I412" s="248"/>
      <c r="J412" s="249"/>
      <c r="K412" s="250"/>
    </row>
    <row r="413" spans="1:12" s="22" customFormat="1" ht="25.5" customHeight="1" x14ac:dyDescent="0.2">
      <c r="A413" s="245"/>
      <c r="B413" s="246" t="s">
        <v>909</v>
      </c>
      <c r="C413" s="251"/>
      <c r="D413" s="252">
        <v>24671</v>
      </c>
      <c r="E413" s="252">
        <v>24671</v>
      </c>
      <c r="F413" s="248"/>
      <c r="G413" s="248"/>
      <c r="H413" s="248"/>
      <c r="I413" s="248"/>
      <c r="J413" s="249"/>
      <c r="K413" s="250"/>
    </row>
    <row r="414" spans="1:12" s="22" customFormat="1" ht="25.5" customHeight="1" x14ac:dyDescent="0.2">
      <c r="A414" s="245"/>
      <c r="B414" s="246" t="s">
        <v>910</v>
      </c>
      <c r="C414" s="251"/>
      <c r="D414" s="252">
        <v>51531</v>
      </c>
      <c r="E414" s="252">
        <v>51531</v>
      </c>
      <c r="F414" s="248"/>
      <c r="G414" s="248"/>
      <c r="H414" s="248"/>
      <c r="I414" s="248"/>
      <c r="J414" s="249"/>
      <c r="K414" s="250"/>
    </row>
    <row r="415" spans="1:12" s="22" customFormat="1" ht="25.5" customHeight="1" x14ac:dyDescent="0.2">
      <c r="A415" s="245"/>
      <c r="B415" s="246" t="s">
        <v>911</v>
      </c>
      <c r="C415" s="251"/>
      <c r="D415" s="252">
        <v>20411</v>
      </c>
      <c r="E415" s="252">
        <v>20411</v>
      </c>
      <c r="F415" s="248"/>
      <c r="G415" s="248"/>
      <c r="H415" s="248"/>
      <c r="I415" s="248"/>
      <c r="J415" s="249"/>
      <c r="K415" s="250"/>
    </row>
    <row r="416" spans="1:12" s="22" customFormat="1" ht="25.5" customHeight="1" x14ac:dyDescent="0.2">
      <c r="A416" s="245"/>
      <c r="B416" s="246" t="s">
        <v>912</v>
      </c>
      <c r="C416" s="251"/>
      <c r="D416" s="252">
        <v>54829</v>
      </c>
      <c r="E416" s="252">
        <v>54829</v>
      </c>
      <c r="F416" s="248"/>
      <c r="G416" s="248"/>
      <c r="H416" s="248"/>
      <c r="I416" s="248"/>
      <c r="J416" s="249"/>
      <c r="K416" s="250"/>
    </row>
    <row r="417" spans="1:11" s="22" customFormat="1" ht="51" customHeight="1" x14ac:dyDescent="0.2">
      <c r="A417" s="245" t="s">
        <v>920</v>
      </c>
      <c r="B417" s="246" t="s">
        <v>996</v>
      </c>
      <c r="C417" s="251" t="s">
        <v>924</v>
      </c>
      <c r="D417" s="252">
        <v>5200</v>
      </c>
      <c r="E417" s="252">
        <v>6500</v>
      </c>
      <c r="F417" s="248" t="s">
        <v>17</v>
      </c>
      <c r="G417" s="248" t="s">
        <v>12</v>
      </c>
      <c r="H417" s="248" t="s">
        <v>13</v>
      </c>
      <c r="I417" s="248" t="s">
        <v>18</v>
      </c>
      <c r="J417" s="249" t="s">
        <v>27</v>
      </c>
      <c r="K417" s="250" t="s">
        <v>925</v>
      </c>
    </row>
    <row r="418" spans="1:11" s="22" customFormat="1" ht="51" customHeight="1" x14ac:dyDescent="0.2">
      <c r="A418" s="245" t="s">
        <v>921</v>
      </c>
      <c r="B418" s="246" t="s">
        <v>997</v>
      </c>
      <c r="C418" s="251" t="s">
        <v>374</v>
      </c>
      <c r="D418" s="252">
        <v>4000</v>
      </c>
      <c r="E418" s="252">
        <v>5000</v>
      </c>
      <c r="F418" s="248" t="s">
        <v>17</v>
      </c>
      <c r="G418" s="248" t="s">
        <v>12</v>
      </c>
      <c r="H418" s="248" t="s">
        <v>13</v>
      </c>
      <c r="I418" s="248" t="s">
        <v>18</v>
      </c>
      <c r="J418" s="249" t="s">
        <v>27</v>
      </c>
      <c r="K418" s="250" t="s">
        <v>925</v>
      </c>
    </row>
    <row r="419" spans="1:11" s="22" customFormat="1" ht="51" customHeight="1" x14ac:dyDescent="0.2">
      <c r="A419" s="245" t="s">
        <v>922</v>
      </c>
      <c r="B419" s="246" t="s">
        <v>998</v>
      </c>
      <c r="C419" s="251" t="s">
        <v>374</v>
      </c>
      <c r="D419" s="252">
        <v>9600</v>
      </c>
      <c r="E419" s="252">
        <v>12000</v>
      </c>
      <c r="F419" s="248" t="s">
        <v>17</v>
      </c>
      <c r="G419" s="248" t="s">
        <v>12</v>
      </c>
      <c r="H419" s="248" t="s">
        <v>13</v>
      </c>
      <c r="I419" s="248" t="s">
        <v>18</v>
      </c>
      <c r="J419" s="249" t="s">
        <v>27</v>
      </c>
      <c r="K419" s="250" t="s">
        <v>926</v>
      </c>
    </row>
    <row r="420" spans="1:11" s="22" customFormat="1" ht="51" customHeight="1" x14ac:dyDescent="0.2">
      <c r="A420" s="245" t="s">
        <v>923</v>
      </c>
      <c r="B420" s="246" t="s">
        <v>927</v>
      </c>
      <c r="C420" s="251" t="s">
        <v>924</v>
      </c>
      <c r="D420" s="252">
        <v>5000</v>
      </c>
      <c r="E420" s="252">
        <v>6250</v>
      </c>
      <c r="F420" s="248" t="s">
        <v>17</v>
      </c>
      <c r="G420" s="248" t="s">
        <v>12</v>
      </c>
      <c r="H420" s="248" t="s">
        <v>13</v>
      </c>
      <c r="I420" s="248" t="s">
        <v>18</v>
      </c>
      <c r="J420" s="249" t="s">
        <v>27</v>
      </c>
      <c r="K420" s="250" t="s">
        <v>928</v>
      </c>
    </row>
    <row r="421" spans="1:11" s="22" customFormat="1" ht="51" customHeight="1" x14ac:dyDescent="0.2">
      <c r="A421" s="245" t="s">
        <v>935</v>
      </c>
      <c r="B421" s="246" t="s">
        <v>936</v>
      </c>
      <c r="C421" s="251" t="s">
        <v>937</v>
      </c>
      <c r="D421" s="252">
        <v>3120</v>
      </c>
      <c r="E421" s="252">
        <v>3900</v>
      </c>
      <c r="F421" s="248" t="s">
        <v>17</v>
      </c>
      <c r="G421" s="248" t="s">
        <v>12</v>
      </c>
      <c r="H421" s="248" t="s">
        <v>13</v>
      </c>
      <c r="I421" s="248" t="s">
        <v>18</v>
      </c>
      <c r="J421" s="249" t="s">
        <v>27</v>
      </c>
      <c r="K421" s="250" t="s">
        <v>938</v>
      </c>
    </row>
    <row r="422" spans="1:11" s="23" customFormat="1" ht="31.5" x14ac:dyDescent="0.2">
      <c r="A422" s="176" t="s">
        <v>147</v>
      </c>
      <c r="B422" s="177" t="s">
        <v>148</v>
      </c>
      <c r="C422" s="142" t="s">
        <v>149</v>
      </c>
      <c r="D422" s="244">
        <v>30400</v>
      </c>
      <c r="E422" s="244">
        <v>38000</v>
      </c>
      <c r="F422" s="165" t="s">
        <v>17</v>
      </c>
      <c r="G422" s="144" t="s">
        <v>12</v>
      </c>
      <c r="H422" s="144" t="s">
        <v>13</v>
      </c>
      <c r="I422" s="144" t="s">
        <v>18</v>
      </c>
      <c r="J422" s="144" t="s">
        <v>22</v>
      </c>
      <c r="K422" s="165" t="s">
        <v>150</v>
      </c>
    </row>
    <row r="423" spans="1:11" s="23" customFormat="1" ht="31.5" x14ac:dyDescent="0.2">
      <c r="A423" s="84" t="s">
        <v>151</v>
      </c>
      <c r="B423" s="75" t="s">
        <v>152</v>
      </c>
      <c r="C423" s="42" t="s">
        <v>153</v>
      </c>
      <c r="D423" s="187">
        <v>14400</v>
      </c>
      <c r="E423" s="187">
        <v>18000</v>
      </c>
      <c r="F423" s="66" t="s">
        <v>17</v>
      </c>
      <c r="G423" s="68" t="s">
        <v>12</v>
      </c>
      <c r="H423" s="68" t="s">
        <v>13</v>
      </c>
      <c r="I423" s="68" t="s">
        <v>18</v>
      </c>
      <c r="J423" s="68" t="s">
        <v>15</v>
      </c>
      <c r="K423" s="66" t="s">
        <v>154</v>
      </c>
    </row>
    <row r="424" spans="1:11" s="21" customFormat="1" ht="21" customHeight="1" x14ac:dyDescent="0.2">
      <c r="A424" s="188" t="s">
        <v>764</v>
      </c>
      <c r="B424" s="189"/>
      <c r="C424" s="190"/>
      <c r="D424" s="191">
        <f>SUM(D352:D360,D362,D365:D385,D388:D411,D417:D423)</f>
        <v>3495364.39</v>
      </c>
      <c r="E424" s="191">
        <f>SUM(E352:E360,E362,E365:E385,E388:E411,E417:E423)</f>
        <v>4323557.99</v>
      </c>
      <c r="F424" s="190"/>
      <c r="G424" s="190"/>
      <c r="H424" s="190"/>
      <c r="I424" s="190"/>
      <c r="J424" s="190"/>
      <c r="K424" s="192"/>
    </row>
    <row r="425" spans="1:11" s="24" customFormat="1" ht="21" customHeight="1" x14ac:dyDescent="0.2">
      <c r="A425" s="193" t="s">
        <v>144</v>
      </c>
      <c r="B425" s="194"/>
      <c r="C425" s="195"/>
      <c r="D425" s="196">
        <f>D14+D137+D197+D201+D253+D319+D349+D424</f>
        <v>21697532.640000001</v>
      </c>
      <c r="E425" s="196">
        <f>E14+E137+E197+E201+E253+E319+E349+E424</f>
        <v>26339622.859999999</v>
      </c>
      <c r="F425" s="195"/>
      <c r="G425" s="195"/>
      <c r="H425" s="195"/>
      <c r="I425" s="195"/>
      <c r="J425" s="195"/>
      <c r="K425" s="197"/>
    </row>
    <row r="426" spans="1:11" ht="15.75" customHeight="1" x14ac:dyDescent="0.25">
      <c r="A426" s="198"/>
      <c r="B426" s="199"/>
      <c r="C426" s="200"/>
      <c r="D426" s="201"/>
      <c r="E426" s="202"/>
      <c r="F426" s="203"/>
      <c r="G426" s="203"/>
      <c r="H426" s="204"/>
      <c r="I426" s="204"/>
      <c r="J426" s="205"/>
      <c r="K426" s="205"/>
    </row>
    <row r="427" spans="1:11" ht="15.75" customHeight="1" x14ac:dyDescent="0.25">
      <c r="A427" s="198"/>
      <c r="B427" s="199"/>
      <c r="C427" s="200"/>
      <c r="D427" s="201"/>
      <c r="E427" s="202"/>
      <c r="F427" s="203"/>
      <c r="G427" s="203"/>
      <c r="H427" s="204"/>
      <c r="I427" s="204"/>
      <c r="J427" s="205"/>
      <c r="K427" s="205"/>
    </row>
    <row r="428" spans="1:11" ht="15.75" customHeight="1" x14ac:dyDescent="0.25">
      <c r="A428" s="198"/>
      <c r="B428" s="199"/>
      <c r="C428" s="200"/>
      <c r="D428" s="201"/>
      <c r="E428" s="202"/>
      <c r="F428" s="203"/>
      <c r="G428" s="203"/>
      <c r="H428" s="204"/>
      <c r="I428" s="204"/>
      <c r="J428" s="205"/>
      <c r="K428" s="205"/>
    </row>
  </sheetData>
  <mergeCells count="12">
    <mergeCell ref="J17:K17"/>
    <mergeCell ref="A72:K72"/>
    <mergeCell ref="A134:K134"/>
    <mergeCell ref="A204:K204"/>
    <mergeCell ref="A250:K250"/>
    <mergeCell ref="A130:K130"/>
    <mergeCell ref="J16:K16"/>
    <mergeCell ref="A2:K2"/>
    <mergeCell ref="A3:J3"/>
    <mergeCell ref="J6:K6"/>
    <mergeCell ref="J7:K7"/>
    <mergeCell ref="J13:K13"/>
  </mergeCells>
  <printOptions horizontalCentered="1" verticalCentered="1"/>
  <pageMargins left="3.937007874015748E-2" right="0.23622047244094491" top="0.74803149606299213" bottom="0.74803149606299213" header="0.31496062992125984" footer="0.31496062992125984"/>
  <pageSetup paperSize="9" scale="65" orientation="landscape" r:id="rId1"/>
  <headerFooter>
    <oddFooter>&amp;CStranica &amp;P</oddFooter>
  </headerFooter>
  <rowBreaks count="3" manualBreakCount="3">
    <brk id="128" max="16383" man="1"/>
    <brk id="201" max="16383" man="1"/>
    <brk id="2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III. IZMJ. PN 2023  </vt:lpstr>
      <vt:lpstr>'III. IZMJ. PN 2023  '!Print_Area</vt:lpstr>
      <vt:lpstr>'III. IZMJ. PN 2023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marijo_INFOMARE d.o.o.</dc:creator>
  <cp:lastModifiedBy>Nikolac Ivica</cp:lastModifiedBy>
  <cp:lastPrinted>2023-11-13T13:00:33Z</cp:lastPrinted>
  <dcterms:created xsi:type="dcterms:W3CDTF">2004-01-30T09:33:00Z</dcterms:created>
  <dcterms:modified xsi:type="dcterms:W3CDTF">2023-11-21T14:16:44Z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čka">
    <vt:lpwstr>3</vt:lpwstr>
  </property>
  <property fmtid="{D5CDD505-2E9C-101B-9397-08002B2CF9AE}" pid="3" name="sadržaj">
    <vt:lpwstr/>
  </property>
  <property fmtid="{D5CDD505-2E9C-101B-9397-08002B2CF9AE}" pid="4" name="ContentType">
    <vt:lpwstr>Dokument</vt:lpwstr>
  </property>
</Properties>
</file>