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kovic_tamara\Downloads\"/>
    </mc:Choice>
  </mc:AlternateContent>
  <bookViews>
    <workbookView xWindow="0" yWindow="0" windowWidth="28800" windowHeight="12435"/>
  </bookViews>
  <sheets>
    <sheet name="PLAN NABAVE 2024" sheetId="2" r:id="rId1"/>
  </sheets>
  <definedNames>
    <definedName name="_xlnm.Print_Area" localSheetId="0">'PLAN NABAVE 2024'!$A$1:$K$214</definedName>
    <definedName name="_xlnm.Print_Titles" localSheetId="0">'PLAN NABAVE 2024'!$4:$5</definedName>
  </definedNames>
  <calcPr calcId="152511"/>
</workbook>
</file>

<file path=xl/calcChain.xml><?xml version="1.0" encoding="utf-8"?>
<calcChain xmlns="http://schemas.openxmlformats.org/spreadsheetml/2006/main">
  <c r="E198" i="2" l="1"/>
  <c r="D198" i="2"/>
  <c r="E180" i="2"/>
  <c r="D180" i="2"/>
  <c r="E156" i="2"/>
  <c r="D156" i="2"/>
  <c r="D128" i="2"/>
  <c r="E127" i="2"/>
  <c r="E128" i="2" s="1"/>
  <c r="D127" i="2"/>
  <c r="E11" i="2"/>
  <c r="D11" i="2"/>
  <c r="E24" i="2" l="1"/>
  <c r="E48" i="2" s="1"/>
  <c r="D24" i="2"/>
  <c r="D48" i="2" s="1"/>
  <c r="E112" i="2" l="1"/>
  <c r="D112" i="2"/>
  <c r="E106" i="2"/>
  <c r="D106" i="2"/>
  <c r="E101" i="2" l="1"/>
  <c r="E117" i="2" s="1"/>
  <c r="D101" i="2"/>
  <c r="D117" i="2" s="1"/>
  <c r="E54" i="2" l="1"/>
  <c r="E92" i="2" s="1"/>
  <c r="D54" i="2"/>
  <c r="D92" i="2" s="1"/>
  <c r="E121" i="2" l="1"/>
  <c r="D121" i="2"/>
  <c r="E96" i="2"/>
  <c r="D96" i="2"/>
  <c r="D97" i="2" s="1"/>
  <c r="D199" i="2" s="1"/>
  <c r="E12" i="2"/>
  <c r="D12" i="2"/>
  <c r="E97" i="2" l="1"/>
  <c r="E199" i="2" s="1"/>
</calcChain>
</file>

<file path=xl/sharedStrings.xml><?xml version="1.0" encoding="utf-8"?>
<sst xmlns="http://schemas.openxmlformats.org/spreadsheetml/2006/main" count="1331" uniqueCount="533">
  <si>
    <t>Predmet nabave</t>
  </si>
  <si>
    <t>CPV oznaka</t>
  </si>
  <si>
    <t>Procijenjena vrijednost nabave
(bez PDV-a)</t>
  </si>
  <si>
    <t>Planirana vrijednost nabave</t>
  </si>
  <si>
    <t xml:space="preserve">Vrsta postupka nabave </t>
  </si>
  <si>
    <t>Predmet podijeljen na grupe</t>
  </si>
  <si>
    <t xml:space="preserve">Ugovor/ 
okvirni sporazum </t>
  </si>
  <si>
    <t xml:space="preserve">Financira li se ugovor ili okvirni sporazum iz fondova EU? </t>
  </si>
  <si>
    <t>Planirani početak postupka</t>
  </si>
  <si>
    <t xml:space="preserve">Planirano trajanje ugovora/okvirnog sporazuma </t>
  </si>
  <si>
    <t>1</t>
  </si>
  <si>
    <t>NE</t>
  </si>
  <si>
    <t>Ugovor</t>
  </si>
  <si>
    <t>I.</t>
  </si>
  <si>
    <t>DA</t>
  </si>
  <si>
    <t>Ne</t>
  </si>
  <si>
    <t>II.</t>
  </si>
  <si>
    <t>71355000-1</t>
  </si>
  <si>
    <t>35821000-5</t>
  </si>
  <si>
    <t>45453000-7</t>
  </si>
  <si>
    <t>44212321-5</t>
  </si>
  <si>
    <t>Sveukupno:</t>
  </si>
  <si>
    <t>Upravni odjel za urbanizam, prostorno uređenje i graditeljstvo</t>
  </si>
  <si>
    <t>Odsjek za urbanizam</t>
  </si>
  <si>
    <t>Odsjek za urbanizam:</t>
  </si>
  <si>
    <t>Upravni odjel za urbanizam, prostorno uređenje i graditeljstvo:</t>
  </si>
  <si>
    <t>Upravni odjel za komunalni sustav i promet</t>
  </si>
  <si>
    <t>Odsjek za plan, razvoj i gradnju infrastrukture i promet</t>
  </si>
  <si>
    <t>Odsjek za plan, razvoj i gradnju infrastrukture i promet:</t>
  </si>
  <si>
    <t>Odsjek za zajedničku komunalnu djelatnost</t>
  </si>
  <si>
    <t>Odsjek za zajedničku komunalnu djelatnost:</t>
  </si>
  <si>
    <t>Odsjek za prometno redarstvo</t>
  </si>
  <si>
    <t>Odsjek za prometno redarstvo:</t>
  </si>
  <si>
    <t>Upravni odjel za komunalni sustav i promet:</t>
  </si>
  <si>
    <t>Upravni odjel za gospodarstvo, razvoj, ekologiju i europske projekte</t>
  </si>
  <si>
    <t>Upravni odjel za gospodarstvo, razvoj, ekologiju i europske projekte:</t>
  </si>
  <si>
    <t>Upravni odjel za zdravstvo, socijalnu zaštitu i unaprjeđenje kvalitete života</t>
  </si>
  <si>
    <t>Upravni odjel za zdravstvo, socijalnu zaštitu i unaprjeđenje kvalitete života:</t>
  </si>
  <si>
    <t>Upravni odjel za odgoj i obrazovanje, kulturu, sport i mlade</t>
  </si>
  <si>
    <t>Upravni odjel za odgoj i obrazovanje, kulturu, sport i mlade:</t>
  </si>
  <si>
    <t>Upravni odjel za opće poslove</t>
  </si>
  <si>
    <t>Upravni odjel za opće poslove:</t>
  </si>
  <si>
    <t>Upravni odjel za poslove Gradonačelnika, Gradskog vijeća i mjesnu samoupravu</t>
  </si>
  <si>
    <t>Upravni odjel za poslove Gradonačelnika, Gradskog vijeća i mjesnu samoupravu:</t>
  </si>
  <si>
    <t>Upravni odjel za gradsku imovinu:</t>
  </si>
  <si>
    <t>Odsjek za odgoj, obrazovanje i mlade</t>
  </si>
  <si>
    <t>Odsjek za odgoj, obrazovanje i mlade:</t>
  </si>
  <si>
    <t>Upravni odjel/
Evidencijski broj nabave</t>
  </si>
  <si>
    <t>PLAN NABAVE GRADA RIJEKE ZA 2024. GODINU</t>
  </si>
  <si>
    <t>02-01-01/2024</t>
  </si>
  <si>
    <t>02-01-02/2024</t>
  </si>
  <si>
    <t>02-01-03/2024</t>
  </si>
  <si>
    <t>02-01-04/2024</t>
  </si>
  <si>
    <t>02-04-01/2024</t>
  </si>
  <si>
    <t>02-04-02/2024</t>
  </si>
  <si>
    <t>02-04-03/2024</t>
  </si>
  <si>
    <t>02-04-04/2024</t>
  </si>
  <si>
    <t>02-06-01/2024</t>
  </si>
  <si>
    <t>03-00-01/2024</t>
  </si>
  <si>
    <t>03-00-02/2024</t>
  </si>
  <si>
    <t>03-00-03/2024</t>
  </si>
  <si>
    <t>03-00-04/2024</t>
  </si>
  <si>
    <t>03-00-05/2024</t>
  </si>
  <si>
    <t>05-00-01/2024</t>
  </si>
  <si>
    <t xml:space="preserve">04-00-01/2024
</t>
  </si>
  <si>
    <t>09-00-01/2024</t>
  </si>
  <si>
    <t>09-00-02/2024</t>
  </si>
  <si>
    <t>09-00-03/2024</t>
  </si>
  <si>
    <t>09-00-04/2024</t>
  </si>
  <si>
    <t>09-00-05/2024</t>
  </si>
  <si>
    <t>09-00-06/2024</t>
  </si>
  <si>
    <t>10-00-01/2024</t>
  </si>
  <si>
    <t>10-00-02/2024</t>
  </si>
  <si>
    <t>10-00-03/2024</t>
  </si>
  <si>
    <t>10-00-04/2024</t>
  </si>
  <si>
    <t>10-00-05/2024</t>
  </si>
  <si>
    <t>10-00-06/2024</t>
  </si>
  <si>
    <t>10-00-07/2024</t>
  </si>
  <si>
    <t>10-00-08/2024</t>
  </si>
  <si>
    <t>17-00-01/2024</t>
  </si>
  <si>
    <t>17-00-02/2024</t>
  </si>
  <si>
    <t>17-00-03/2024</t>
  </si>
  <si>
    <t>17-00-04/2024</t>
  </si>
  <si>
    <t>17-00-05/2024</t>
  </si>
  <si>
    <t>Grupa I - Stajalište Laginjina</t>
  </si>
  <si>
    <t xml:space="preserve">Izrada, dobava i postava autobusnih čekaonica </t>
  </si>
  <si>
    <t>01.02.2024 - 31.12.2024</t>
  </si>
  <si>
    <t>02-04-05/2024</t>
  </si>
  <si>
    <t>Postavljanje i održavanje izložbenih panoa za 2025. godinu</t>
  </si>
  <si>
    <t>50800000-3</t>
  </si>
  <si>
    <t>02-04-06/2024</t>
  </si>
  <si>
    <t>02-04-07/2024</t>
  </si>
  <si>
    <t>02-04-08/2024</t>
  </si>
  <si>
    <t>02-04-09/2024</t>
  </si>
  <si>
    <t>02-04-10/2024</t>
  </si>
  <si>
    <t>02-04-11/2024</t>
  </si>
  <si>
    <t>02-04-12/2024</t>
  </si>
  <si>
    <t>02-04-13/2024</t>
  </si>
  <si>
    <t>02-04-14/2024</t>
  </si>
  <si>
    <t>02-04-15/2024</t>
  </si>
  <si>
    <t>02-04-16/2024</t>
  </si>
  <si>
    <t>02-04-17/2024</t>
  </si>
  <si>
    <t>Dekoriranje grada za manifestacije za 2025. godinu</t>
  </si>
  <si>
    <t>Održavanje kamera na javnim površinama za 2024. godinu</t>
  </si>
  <si>
    <t>Usluga nadzora nad provedbom programa zaštite divljači za 2024. godinu</t>
  </si>
  <si>
    <t>Dohranjivanje plaža šljunkom za 2024. godinu</t>
  </si>
  <si>
    <t>Prioritetna sanacija plaža na području grada Rijeke za 2024. godinu</t>
  </si>
  <si>
    <t>X.</t>
  </si>
  <si>
    <t>01.01.2025 - 31.12.2025</t>
  </si>
  <si>
    <t>79952100-3</t>
  </si>
  <si>
    <t>JEDNOSTAVNA NABAVA</t>
  </si>
  <si>
    <t>OTVORENI MV</t>
  </si>
  <si>
    <t>34971000-4</t>
  </si>
  <si>
    <t>85200000-1</t>
  </si>
  <si>
    <t>50410000-2</t>
  </si>
  <si>
    <t>45244000-9</t>
  </si>
  <si>
    <t>45317000-2</t>
  </si>
  <si>
    <t>IX.</t>
  </si>
  <si>
    <t>02-04-18/2024</t>
  </si>
  <si>
    <t>02-04-19/2024</t>
  </si>
  <si>
    <t>02-04-20/2024</t>
  </si>
  <si>
    <t>02-04-21/2024</t>
  </si>
  <si>
    <t>02-04-22/2024</t>
  </si>
  <si>
    <t>02-04-23/2024</t>
  </si>
  <si>
    <t>02-04-24/2024</t>
  </si>
  <si>
    <t>Održavanje hortikulture i uklanjanje otpada na pomorskom dobru od Pećina do Preluka</t>
  </si>
  <si>
    <t>Nabava sprava za dječja igrališta u 2024. godini</t>
  </si>
  <si>
    <t>Održavanje trgova i stubišta na području grada Rijeke za 2024. godinu</t>
  </si>
  <si>
    <t>Zaštita hortikulture na području grada Rijeke u 2024. godini</t>
  </si>
  <si>
    <t>Sanacija divljih odlagališta: Mario Genarri, Rujevica i Mihaćeva Draga u 2024. godini</t>
  </si>
  <si>
    <t>Nadzor sanacije divljih odlagališta i prateća dokumentacija u 2024. godini</t>
  </si>
  <si>
    <t>77340000-5</t>
  </si>
  <si>
    <t>37535200-9</t>
  </si>
  <si>
    <t>45222000-9</t>
  </si>
  <si>
    <t>77300000-3</t>
  </si>
  <si>
    <t>90533000-2</t>
  </si>
  <si>
    <t>01.05.2024 - 31.12.2024</t>
  </si>
  <si>
    <t>01.03.2024 - 31.12.2024</t>
  </si>
  <si>
    <t>IV.</t>
  </si>
  <si>
    <t>02-04-25/2024</t>
  </si>
  <si>
    <t>Privremeni priključci za potrebe održavanja raznih manifestacija (montaža, demontaža, dežurstvo)  u 2025. godini</t>
  </si>
  <si>
    <t>65320000-2</t>
  </si>
  <si>
    <t>VII.</t>
  </si>
  <si>
    <t>02-04-26/2024</t>
  </si>
  <si>
    <t>Održavanje i isticanje zastava u 2025. godini</t>
  </si>
  <si>
    <t>XI.</t>
  </si>
  <si>
    <t>02-04-27/2024</t>
  </si>
  <si>
    <t>Rekonstrukcija skate parka Krnjevo</t>
  </si>
  <si>
    <t>45112700-2</t>
  </si>
  <si>
    <t>V.</t>
  </si>
  <si>
    <t>01.06.2024 - 30.09.2024</t>
  </si>
  <si>
    <t>02-04-28/2024</t>
  </si>
  <si>
    <t>Uređenje igrališta kod OŠ Nikola Tesla</t>
  </si>
  <si>
    <t>Radovi na izgradnji predškolske ustanove - DV Krnjevo, Rijeka</t>
  </si>
  <si>
    <t>45214100-1</t>
  </si>
  <si>
    <t>15.04.2024 - 15.02.2025</t>
  </si>
  <si>
    <t>Nabava zastava za 2024. godinu</t>
  </si>
  <si>
    <t>15.03.2024 - 15.04.2024</t>
  </si>
  <si>
    <t>Održavanje autobusnih čekaonica, oznaka stajališta, city lighta, reklamnih stupova i plana grada, oglasnih površina za potrebe mjesnih odbora i ploča riječkih šetnica na području grada Rijeke za 2024. godinu</t>
  </si>
  <si>
    <t>Geodetske usluge za 2024. godinu</t>
  </si>
  <si>
    <t>Radovi iluminacije i dekoracije za Božićne i novogodišnje blagdane za 2024. godinu</t>
  </si>
  <si>
    <t>01.04.2024 - 30.11.2024</t>
  </si>
  <si>
    <t>02-04-29/2024</t>
  </si>
  <si>
    <t>02-04-30/2024</t>
  </si>
  <si>
    <t>Da</t>
  </si>
  <si>
    <t>Usluga ispitivanja instalacija, uređaja i opreme</t>
  </si>
  <si>
    <t>Održavanje i servisiranje vatrogasnih aparata</t>
  </si>
  <si>
    <t>Izrada procijene rizika i programa osposobljavanja radnika</t>
  </si>
  <si>
    <t>Rekonstrukcija dizala upravne zgrade Korzo 16</t>
  </si>
  <si>
    <t>Nabava odora i osobnih zaštitnih sredstava za djelatnike Grada Rijeke</t>
  </si>
  <si>
    <t>09-00-07/2024</t>
  </si>
  <si>
    <t>Nabava zaštitne obuće za djelatnike Grada Rijeke</t>
  </si>
  <si>
    <t>09-00-08/2024</t>
  </si>
  <si>
    <t>Održavanje i servisiranje klima uređaja</t>
  </si>
  <si>
    <t>09-00-09/2024</t>
  </si>
  <si>
    <t>Nabava higijenskog materijala</t>
  </si>
  <si>
    <t>09-00-10/2024</t>
  </si>
  <si>
    <t>Usluga ispisa i kuvertiranja</t>
  </si>
  <si>
    <t>11-00-01/2024</t>
  </si>
  <si>
    <t>Nabava vatrozida</t>
  </si>
  <si>
    <t>11-00-02/2024</t>
  </si>
  <si>
    <t>Nabava traka za backup</t>
  </si>
  <si>
    <t>71632000-7</t>
  </si>
  <si>
    <t>50413200-5</t>
  </si>
  <si>
    <t>71241000-9</t>
  </si>
  <si>
    <t>45313100-5</t>
  </si>
  <si>
    <t>18100000-0</t>
  </si>
  <si>
    <t>18800000-7</t>
  </si>
  <si>
    <t>50730000-1</t>
  </si>
  <si>
    <t>33760000-5</t>
  </si>
  <si>
    <t>79820000-8</t>
  </si>
  <si>
    <t>48220000-6</t>
  </si>
  <si>
    <t>30234700-5</t>
  </si>
  <si>
    <t>01.02.2024 - 15.03.2024</t>
  </si>
  <si>
    <t>01.04.2024 - 30.09.2024</t>
  </si>
  <si>
    <t>III.</t>
  </si>
  <si>
    <t>01.04.2024 - 31.12.2024</t>
  </si>
  <si>
    <t>13.06.2024 - 30.06.2025</t>
  </si>
  <si>
    <t>01.07.2024 - 30.06.2025</t>
  </si>
  <si>
    <t>04.05.2024 - 03.05.2027</t>
  </si>
  <si>
    <t>01.02.2024 - 01.03.2024</t>
  </si>
  <si>
    <t>Okvirni sporazum</t>
  </si>
  <si>
    <t>45112712-9</t>
  </si>
  <si>
    <t>Grupa II - Stajalište Osječka zaobilaznica - pravac grad</t>
  </si>
  <si>
    <t>01.04.2024 - 31.07.2024</t>
  </si>
  <si>
    <t>Uređenje plažnog pojasa kampa Preluk</t>
  </si>
  <si>
    <t>15.10.2024 - 31.01.2025</t>
  </si>
  <si>
    <t>Uređenje Volčićevog trga</t>
  </si>
  <si>
    <t>45211360-0</t>
  </si>
  <si>
    <t>Formiranje novih i obnova postojećih drvoreda na području grada Rijeke</t>
  </si>
  <si>
    <t>01.03.2024 - 31.05.2026</t>
  </si>
  <si>
    <t>Obnova zelenila u gradskim parkovima</t>
  </si>
  <si>
    <t>02-04-31/2024</t>
  </si>
  <si>
    <t>02-04-32/2024</t>
  </si>
  <si>
    <t>02-04-33/2024</t>
  </si>
  <si>
    <t>02-04-34/2024</t>
  </si>
  <si>
    <t>02-04-35/2024</t>
  </si>
  <si>
    <t>02-04-36/2024</t>
  </si>
  <si>
    <t>02-04-37/2024</t>
  </si>
  <si>
    <t>02-04-38/2024</t>
  </si>
  <si>
    <t>02-04-39/2024</t>
  </si>
  <si>
    <t>Postavljanje senzora buke na postojeće stupove javne rasvjete uz obodno područje terminala Brajdica</t>
  </si>
  <si>
    <t>Izrada tehničke dokumentacije za izgradnju prilaznih rampi i pristup šetnici od Ulice Braće Stipčić kod kućnog broja 1 prema Ulici Zdravka Kučića do kućnog broja 58</t>
  </si>
  <si>
    <t>Sanacija potpornog zida zgrade u Ulici Milana Rustanbega</t>
  </si>
  <si>
    <t>Rekonstrukcija Trninine ulice</t>
  </si>
  <si>
    <t>Rekonstrukcija Opatijske ulice</t>
  </si>
  <si>
    <t>Sanacija crpki i elektro opreme na CS Rikard Benčić</t>
  </si>
  <si>
    <t>Izrada plana vanjske rasvjete grada Rijeke</t>
  </si>
  <si>
    <t>Tehnička dokumentacija proširenja javne rasvjete u pothodniku između Ulice Maria Gennaria i Ivekovićeve ulice</t>
  </si>
  <si>
    <t>71242000-6</t>
  </si>
  <si>
    <t>35125100-7</t>
  </si>
  <si>
    <t>45000000-7</t>
  </si>
  <si>
    <t>45310000-3</t>
  </si>
  <si>
    <t>OKVIRNI OTV VV</t>
  </si>
  <si>
    <t>01.04.2024 - 31.05.2024</t>
  </si>
  <si>
    <t>01.10.2024 - 31.12.2024</t>
  </si>
  <si>
    <t>VI.</t>
  </si>
  <si>
    <t>01.07.2024 - 30.09.2024</t>
  </si>
  <si>
    <t>Izrada prometne studije središnjeg područja grada Rijeke (zajednička nabava sa Hrvatskim cestama)</t>
  </si>
  <si>
    <t>Izrada izvedbenog projekta uređenja unutarnjeg Trga Žabica</t>
  </si>
  <si>
    <t>71240000-2</t>
  </si>
  <si>
    <t>01.02.2024 - 01.04.2024</t>
  </si>
  <si>
    <t>17-00-06/2024</t>
  </si>
  <si>
    <t xml:space="preserve">Usluge energetskog certificiranja stambenih i poslovnih prostora u vlasništvu Grada Rijeke za 2025. godinu 
</t>
  </si>
  <si>
    <t xml:space="preserve">Usluga izrade procjembenih elaborata stambenih i poslovnih prostora, objekata javne namjene, zemljišta te revizije istih u 2025. godini
</t>
  </si>
  <si>
    <t>71314200-4</t>
  </si>
  <si>
    <t>71310000-4</t>
  </si>
  <si>
    <t>71320000-7</t>
  </si>
  <si>
    <t>72211000-7</t>
  </si>
  <si>
    <t>02.01.2025 - 31.12.2025</t>
  </si>
  <si>
    <t>30.12.2024 - 30.12.2025</t>
  </si>
  <si>
    <t>Izrada vizualnog identiteta, ilustracija i primjena identiteta te produkcija za materijale za Zdravstveni odgoj i obrazovanje</t>
  </si>
  <si>
    <t>79822500-7</t>
  </si>
  <si>
    <t>45112712-9 39298300-0</t>
  </si>
  <si>
    <t>Uređenje sportske lučice - Brgudi</t>
  </si>
  <si>
    <t>Nabava kombi vozila za prijevoz invalida</t>
  </si>
  <si>
    <t>34114000-9</t>
  </si>
  <si>
    <t>Nabava i ugradnja klima uređaja</t>
  </si>
  <si>
    <t xml:space="preserve">Nabava uredskih stolica
</t>
  </si>
  <si>
    <t>Usluga uvođenja sustava upravljanja kvalitetom</t>
  </si>
  <si>
    <t>Nabava uredskog materijala</t>
  </si>
  <si>
    <t>42510000-4</t>
  </si>
  <si>
    <t>39130000-2</t>
  </si>
  <si>
    <t>79410000-1</t>
  </si>
  <si>
    <t>30192000-1</t>
  </si>
  <si>
    <t>11-00-03/2024</t>
  </si>
  <si>
    <t>11-00-04/2024</t>
  </si>
  <si>
    <t>11-00-05/2024</t>
  </si>
  <si>
    <t>11-00-06/2024</t>
  </si>
  <si>
    <t>Obnova licenci Cisco Smartnet za 2024.</t>
  </si>
  <si>
    <t>Nabava softvera proizvođača Red Hat - Linux</t>
  </si>
  <si>
    <t>Održavanje softvera za nadzor prometa sa i prema Internetu - KEMP za 2024.</t>
  </si>
  <si>
    <t>Održavanje programske opreme VMware vSphere za 2024.</t>
  </si>
  <si>
    <t>48900000-7</t>
  </si>
  <si>
    <t>48620000-0</t>
  </si>
  <si>
    <t>48621000-7</t>
  </si>
  <si>
    <t>31.07.2024 - 30.07.2025</t>
  </si>
  <si>
    <t>02.06.2024 - 01.06.2027</t>
  </si>
  <si>
    <t>28.05.2024 - 27.05.2025</t>
  </si>
  <si>
    <t>30.04.2024 - 29.04.2025</t>
  </si>
  <si>
    <t>08-00-01/2024</t>
  </si>
  <si>
    <t>08-00-02/2024</t>
  </si>
  <si>
    <t>08-00-03/2024</t>
  </si>
  <si>
    <t>Usluge osiguranja imovine Grada Rijeke i imovine Rijeka sporta d.o.o.</t>
  </si>
  <si>
    <t>GRUPA I. Osiguranje imovine Grada Rijeke</t>
  </si>
  <si>
    <t>GRUPA II. Osiguranje imovine Rijeka sporta d.o.o.</t>
  </si>
  <si>
    <t>Usluga osiguranja informatičke opreme</t>
  </si>
  <si>
    <t>66510000-8</t>
  </si>
  <si>
    <t>06.04.2024 - 05.04.2026</t>
  </si>
  <si>
    <t>66512100-3</t>
  </si>
  <si>
    <t>90919000-2</t>
  </si>
  <si>
    <t>Usluge čišćenja - zidnih, podnih, staklenih površina, opreme i inventara te okoliša</t>
  </si>
  <si>
    <t>OTVORENI VV</t>
  </si>
  <si>
    <t>01.03.2024 - 28.02.2026</t>
  </si>
  <si>
    <t>Izvođenje radova na građevini Gradska ulica oznake GU-3 na Diračju</t>
  </si>
  <si>
    <t>Usluga stručnog nadzora i kooridinatora zaštite na radu na građevini Gradska ulica oznake GU-3 na Diračju</t>
  </si>
  <si>
    <t>Geodetske usluge za građevinu Gradska ulica oznake GU-3 na Diračju</t>
  </si>
  <si>
    <t>Usluga izrade projektne dokumentacije za smještaj ukopanih spremnika na lokacijama - Sustav gospodarenja otpadom od vrata do vrata</t>
  </si>
  <si>
    <t>Građevinski radovi urbanističkog uređenja po lokacijama za ugradnju ukopanih spremnika - Sustav gospodarenja otpadom od vrata do vrata</t>
  </si>
  <si>
    <t>02-01-05/2024</t>
  </si>
  <si>
    <t>71521000-6</t>
  </si>
  <si>
    <t>45233120-6</t>
  </si>
  <si>
    <t>01.10.2024 - 01.05.2025</t>
  </si>
  <si>
    <t>VIII.</t>
  </si>
  <si>
    <t>01.03.2024 - 01.07.2024</t>
  </si>
  <si>
    <t>01.09.2024 - 31.12.2024</t>
  </si>
  <si>
    <t xml:space="preserve">04-00-02/2024
</t>
  </si>
  <si>
    <t>Portal Moja Rijeka, snimanje i montaža videa, fotografiranje, pisanje i ostale razne usluge (izvršavanje sukcesivno tijekom godine)</t>
  </si>
  <si>
    <t>92100000-2</t>
  </si>
  <si>
    <t>10-00-09/2024</t>
  </si>
  <si>
    <t>10-00-10/2024</t>
  </si>
  <si>
    <t>10-00-11/2024</t>
  </si>
  <si>
    <t>10-00-12/2024</t>
  </si>
  <si>
    <t>10-00-13/2024</t>
  </si>
  <si>
    <t>10-00-14/2024</t>
  </si>
  <si>
    <t>10-00-15/2024</t>
  </si>
  <si>
    <t>10-00-16/2024</t>
  </si>
  <si>
    <t>10-00-17/2024</t>
  </si>
  <si>
    <t>10-00-18/2024</t>
  </si>
  <si>
    <t>10-00-19/2024</t>
  </si>
  <si>
    <t>10-00-20/2024</t>
  </si>
  <si>
    <t>10-00-21/2024</t>
  </si>
  <si>
    <t>Usluge tiskanja materijala</t>
  </si>
  <si>
    <t>Restoranske usluge zatvorenog tipa (za potrebe protokola)</t>
  </si>
  <si>
    <t>Cvjetne dekoracije (dekoracija prostora, buketi za potrebe protokola, vijenci i sl.)</t>
  </si>
  <si>
    <t>Pića (za potrebe protokola i javnih manifestacija)</t>
  </si>
  <si>
    <t>Razni prehrambeni proizvodi (za potrebe protokola i javnih manifestacija)</t>
  </si>
  <si>
    <t>Hotelske usluge (za potrebe protokola)</t>
  </si>
  <si>
    <t>Restoranske usluge otvorenog tipa (za potrebe protokola)</t>
  </si>
  <si>
    <t>Usluge cateringa (za potrebe protokola)</t>
  </si>
  <si>
    <t>Usluga organizacije festivala Melodije Istre i Kvarnera 2024</t>
  </si>
  <si>
    <t>Usluge fotokopiranja i uvezivanja materijala</t>
  </si>
  <si>
    <t>Usluge prijevoza putnika</t>
  </si>
  <si>
    <t>Usluge poduke klizanja</t>
  </si>
  <si>
    <t>Usluga praćenja medija, selekcije, obrade i dostave medijskih objava i informacija</t>
  </si>
  <si>
    <t>Usluga promocije projekata i programa namijenjenih građanima Rijeke na društvenim mrežama Grada</t>
  </si>
  <si>
    <t>Knjigovodstvene usluge (za potrebe vijeća i predstavnika nacionalnih manjina za grad Rijeku)</t>
  </si>
  <si>
    <t>Najam kemijskih WC-a (za javne manifestacije u organizaciji Grada Rijeke)</t>
  </si>
  <si>
    <t>Najam šatora, pagoda i pivskih garnitura (za potrebe održavanja javnih manifestacija)</t>
  </si>
  <si>
    <t>Najam opreme za rasvjetu i ozvučenje prigodom javnih manifestacija</t>
  </si>
  <si>
    <t>Vođenje društvenih mreža - usluge promidžbe</t>
  </si>
  <si>
    <t>Usluga najma aluminijskih krovnih konstrukcija prigodom održavanja javnih manifestacija</t>
  </si>
  <si>
    <t>79810000-5</t>
  </si>
  <si>
    <t>55311000-3</t>
  </si>
  <si>
    <t>03121000-5</t>
  </si>
  <si>
    <t>15900000-7</t>
  </si>
  <si>
    <t>15800000-6</t>
  </si>
  <si>
    <t>55100000-1</t>
  </si>
  <si>
    <t>55312000-0</t>
  </si>
  <si>
    <t>55520000-1</t>
  </si>
  <si>
    <t>79953000-9</t>
  </si>
  <si>
    <t>79521000-2</t>
  </si>
  <si>
    <t>63000000-9</t>
  </si>
  <si>
    <t>92600000-7</t>
  </si>
  <si>
    <t>79310000-0</t>
  </si>
  <si>
    <t>79341000-6</t>
  </si>
  <si>
    <t>79211100-7</t>
  </si>
  <si>
    <t>24955000-3</t>
  </si>
  <si>
    <t>55500000-5</t>
  </si>
  <si>
    <t>39522530-1</t>
  </si>
  <si>
    <t>72200000-7</t>
  </si>
  <si>
    <t>44212320-8</t>
  </si>
  <si>
    <t>15.01.2024 - 31.12.2024</t>
  </si>
  <si>
    <t>08.01.2024 - 31.12.2024</t>
  </si>
  <si>
    <t>03.01.2024 - 31.12.2024</t>
  </si>
  <si>
    <t>10.01.2024 - 31.12.2024</t>
  </si>
  <si>
    <t>05.01.2024 - 31.12.2024</t>
  </si>
  <si>
    <t>10.06.2024 - 30.06.2024</t>
  </si>
  <si>
    <t>15.11.2024 - 15.01.2025</t>
  </si>
  <si>
    <t>12.01.2024 - 31.12.2024</t>
  </si>
  <si>
    <t>XII.</t>
  </si>
  <si>
    <t>01.02.2024 - 01.01.2025</t>
  </si>
  <si>
    <t>01.02.2024 - 10.02.2024</t>
  </si>
  <si>
    <t>01.06.2024 - 01.01.2025</t>
  </si>
  <si>
    <t>Korištenje i održavanje sustava automatskog video nadzora nepropisno parkiranih vozila</t>
  </si>
  <si>
    <t>02-01-06/2024</t>
  </si>
  <si>
    <t>02-01-07/2024</t>
  </si>
  <si>
    <t>02-01-08/2024</t>
  </si>
  <si>
    <t>02-01-09/2024</t>
  </si>
  <si>
    <t>02-01-10/2024</t>
  </si>
  <si>
    <t>02-01-11/2024</t>
  </si>
  <si>
    <t>02-01-12/2024</t>
  </si>
  <si>
    <t>02-01-13/2024</t>
  </si>
  <si>
    <t>02-01-14/2024</t>
  </si>
  <si>
    <t>02-01-15/2024</t>
  </si>
  <si>
    <t>02-01-16/2024</t>
  </si>
  <si>
    <t>02-01-17/2024</t>
  </si>
  <si>
    <t>02-01-18/2024</t>
  </si>
  <si>
    <t>02-01-19/2024</t>
  </si>
  <si>
    <t>02-01-20/2024</t>
  </si>
  <si>
    <t>02-01-21/2024</t>
  </si>
  <si>
    <t>02-01-22/2024</t>
  </si>
  <si>
    <t>02-01-23/2024</t>
  </si>
  <si>
    <t>02-01-24/2024</t>
  </si>
  <si>
    <t>02-01-25/2024</t>
  </si>
  <si>
    <t>02-01-26/2024</t>
  </si>
  <si>
    <t>02-01-27/2024</t>
  </si>
  <si>
    <t>02-01-28/2024</t>
  </si>
  <si>
    <t>Građevinski radovi urbanističkog uređenja po lokacijama za nadzemne spremnike - Sustav gospodarenja otpadom od vrata do vrata</t>
  </si>
  <si>
    <t>Usluga izrade tehničke dokumentacije za izgradnju privremenih kružnih raskrižja - rekonstrukcija križanja GUVb na Martinkovcu</t>
  </si>
  <si>
    <t>Usluga izrade projektne dokumentacije za izgradnju reciklažnog dvorišta na istočnom dijelu grada</t>
  </si>
  <si>
    <t>Obnova projektne dokumentacije za rekonstrukciju Ulice Petra Kobeka planske oznake OU2</t>
  </si>
  <si>
    <t>Izvođenje radova na izgradnji pješačke površine PP1 na Krnjevu</t>
  </si>
  <si>
    <t>Usluga stručnog nadzora i koordinatora zaštite na radu nad izvođenjem radova na izgradnji pješačke površine PP1 na Krnjevu</t>
  </si>
  <si>
    <t>Izvođenje radova na nerazvrstanoj cesti za pristup RIO Kantrida II faza</t>
  </si>
  <si>
    <t>Usluga stručnog nadzora i koordinatora zaštite na radu na nerazvrstanoj cesti za pristup RIO Kantrida II faza</t>
  </si>
  <si>
    <t>Geodetske usluge za nerazvrstanu cestu za pristup RIO Kantrida II faza</t>
  </si>
  <si>
    <t>Usluga izrade projektne dokumentacije za spoj ulica Dinka Šimunovića i Andrije Mohorovičića</t>
  </si>
  <si>
    <t>Usluga stručnog nadzora i koordinatora zaštite na radu na izgradnji spoja ulica Dinka Šimunovića i Andrije Mohorovičića</t>
  </si>
  <si>
    <t>Geodetske usluge za spoj ulica Dinka Šimunovića i Andrije Mohorovičića</t>
  </si>
  <si>
    <t>Izvođenje radova na spoju ulica Dinka Šimunovića i Andrije Mohorovičića</t>
  </si>
  <si>
    <t>Izvođenje radova na Ulici planske oznake OU4-a faza II na Martinkovcu</t>
  </si>
  <si>
    <t>Usluga stručnog nadzora i koordinatora zaštite na radu na Ulici planske oznake OU4-a faza II na Martinkovcu</t>
  </si>
  <si>
    <t>Geodetske usluge za Ulicu planske oznake OU4-a faza II na Martinkovcu</t>
  </si>
  <si>
    <t>Usluga izrade projektne dokumentacije za izgradnju kompostane</t>
  </si>
  <si>
    <t>Geodetske usluge na izgradnji/rekonstrukciji kolno-pristupnog puta na Biviu</t>
  </si>
  <si>
    <t>Izvođenje radova na Građenju - Revitalizaciji pješačkog mosta Žakalj</t>
  </si>
  <si>
    <t>Usluga stručnog nadzora i koordinatora zaštite na radu nad Građenjem - Revitalizaciji pješačkog mosta Žakalj</t>
  </si>
  <si>
    <t>Geodetske usluge za građevinu Revitalizacija pješačkog mosta Žakalj</t>
  </si>
  <si>
    <t>01.03.2024 - 01.03.2025</t>
  </si>
  <si>
    <t>01.03.2024 - 01.06.2024</t>
  </si>
  <si>
    <t>01.03.2024 - 01.10.2024</t>
  </si>
  <si>
    <t>01.07.2024 - 01.10.2024</t>
  </si>
  <si>
    <t>01.05.2024 - 01.11.2024</t>
  </si>
  <si>
    <t>01.11.2024 - 01.06.2025</t>
  </si>
  <si>
    <t>01.04.2024 - 28.02.2025</t>
  </si>
  <si>
    <t>01.06.2024 - 01.09.2024</t>
  </si>
  <si>
    <t>01.12.2024 - 01.08.2025</t>
  </si>
  <si>
    <t>01.08.2024 - 01.12.2024</t>
  </si>
  <si>
    <t>01.07.2024 - 31.12.2024</t>
  </si>
  <si>
    <t>15.01.2024 - 20.07.2024</t>
  </si>
  <si>
    <t>01.11.2024 - 01.05.2025</t>
  </si>
  <si>
    <t>32321200-1</t>
  </si>
  <si>
    <t>Izrada detaljnog plana upravljanja za potrebe projekta
"Inkubator za kreativne tehnologije i IT industriju - Energana"</t>
  </si>
  <si>
    <t>79420000-4</t>
  </si>
  <si>
    <t>01.03.2024 - 01.04.2024</t>
  </si>
  <si>
    <t xml:space="preserve">Grupa I.  Nabava namještaja </t>
  </si>
  <si>
    <t xml:space="preserve">Grupa II. Opremanje caffe bara </t>
  </si>
  <si>
    <t xml:space="preserve">Grupa III.  Opremanje mini kuhinje </t>
  </si>
  <si>
    <t xml:space="preserve">Grupa IV. Nabava rasvjete </t>
  </si>
  <si>
    <t>39310000-8</t>
  </si>
  <si>
    <t>31000000-6</t>
  </si>
  <si>
    <t xml:space="preserve">Nabava osnovne opreme za potrebe opremanja "Inkubatora za kreativne tehnologije i IT industriju - Energana" </t>
  </si>
  <si>
    <t xml:space="preserve">Grupa I. Nabava IKT i audiovizualne opreme </t>
  </si>
  <si>
    <t>Grupa II. Nabava opreme za telekomunikacije</t>
  </si>
  <si>
    <t>Grupa III. Nabava opreme za sigurnosne sustave</t>
  </si>
  <si>
    <t>Grupa IV. Nabava poslužiteljske infrastrukture</t>
  </si>
  <si>
    <t>Grupa V. Nabava mrežne infrastrukture</t>
  </si>
  <si>
    <t>30230000-0</t>
  </si>
  <si>
    <t>32522000-8</t>
  </si>
  <si>
    <t>35120000-1</t>
  </si>
  <si>
    <t>32424000-1</t>
  </si>
  <si>
    <t xml:space="preserve">Grupa I. Nabava opreme za Laboratorij za umjetnu inteligenciju i IOT opreme </t>
  </si>
  <si>
    <t>Grupa II. Nabava opreme za opremanje Foto/video studia</t>
  </si>
  <si>
    <t>Grupa III. Nabava opreme za opremanje Učionice za razvoj igara</t>
  </si>
  <si>
    <t>32322000-6</t>
  </si>
  <si>
    <t>Revizija projekta Inkubator za kreativne tehnologije i IT
industriju - Energana</t>
  </si>
  <si>
    <t>79212300-6</t>
  </si>
  <si>
    <t>01.10.2024 - 30.11.2024</t>
  </si>
  <si>
    <t>Izrada idejnog rješenja ugostiteljsko-turističkog kompleksa u zoni Turanj</t>
  </si>
  <si>
    <t>PREG BEZ PRET OBJ MV</t>
  </si>
  <si>
    <t>01.02.2024 - 31.05.2024</t>
  </si>
  <si>
    <t>17-00-07/2024</t>
  </si>
  <si>
    <t>Usluga stručnog nadzora i koordinatora ZNR nad radovima izgradnje predškolske ustanove - DV Krnjevo, Rijeka</t>
  </si>
  <si>
    <t>17-00-08/2024</t>
  </si>
  <si>
    <t xml:space="preserve">Izvođenje radova na zamjeni kotlova u PPO Kvarner na adresi Kalvarija 1
</t>
  </si>
  <si>
    <t>17-00-09/2024</t>
  </si>
  <si>
    <t xml:space="preserve">Stolarski radovi u poslovnom prostoru na adresi Adamićeva 6a
</t>
  </si>
  <si>
    <t>17-00-10/2024</t>
  </si>
  <si>
    <t>17-00-11/2024</t>
  </si>
  <si>
    <t xml:space="preserve">Stolarski radovi u poslovnom prostoru na adresi Tizianova 5C
</t>
  </si>
  <si>
    <t>17-00-12/2024</t>
  </si>
  <si>
    <t>17-00-13/2024</t>
  </si>
  <si>
    <t xml:space="preserve">Ugradnja biološkog pročistača u  dvorcu Stara Sušica  
</t>
  </si>
  <si>
    <t>17-00-14/2024</t>
  </si>
  <si>
    <t xml:space="preserve">Izrada projektne dokumentacije za zamjenu kotla u OŠ-SE Belvedere
</t>
  </si>
  <si>
    <t>17-00-15/2024</t>
  </si>
  <si>
    <t>Usluga projektantskog nadzora izgradnje predškolske ustanove - DV Krnjevo</t>
  </si>
  <si>
    <t>71247000-1</t>
  </si>
  <si>
    <t>45331110-0</t>
  </si>
  <si>
    <t>45421000-4</t>
  </si>
  <si>
    <t>44221200-7</t>
  </si>
  <si>
    <t>42996000-4</t>
  </si>
  <si>
    <t>71248000-8</t>
  </si>
  <si>
    <t>05.02.2024 - 05.04.2024</t>
  </si>
  <si>
    <t>12.02.2024 - 12.04.2024</t>
  </si>
  <si>
    <t>19.02.2024 - 19.04.2024</t>
  </si>
  <si>
    <t>26.02.2024 - 26.04.2024</t>
  </si>
  <si>
    <t>15.02.2024 - 15.04.2024</t>
  </si>
  <si>
    <t>15.02.2024 - 15.03.2024</t>
  </si>
  <si>
    <t>30.01.2024 - 30.04.2024</t>
  </si>
  <si>
    <t>30.01.2024 - 31.12.2024</t>
  </si>
  <si>
    <t>Grupa I. Dizajn i grafička priprema</t>
  </si>
  <si>
    <t>Grupa II. Tisak</t>
  </si>
  <si>
    <t xml:space="preserve">Izobrazno - informativne aktivnosti o održivom gospodarenju otpadom - usluge dizajna i grafičke pripreme te tisak promotivnog materijala 
</t>
  </si>
  <si>
    <t>Postava 1 kamere po lokacijama; u Ulici Brig južno od kućnog broja 45, južno od kućnog broja 11 u Ulici Soldanac, u Ulici Petorice strijeljanih kod kućnog broja 2, u Ulici Grobnička cesta kod kućnog broja 12</t>
  </si>
  <si>
    <t>Provedba programa zaštite divljači - lovačko društvo za 2024. godinu</t>
  </si>
  <si>
    <t>Izrada projekta uređenja sportske lučice - Brgudi</t>
  </si>
  <si>
    <t>39151000-5</t>
  </si>
  <si>
    <t>09-00-11/2024</t>
  </si>
  <si>
    <t>09-00-12/2024</t>
  </si>
  <si>
    <t>09-00-13/2024</t>
  </si>
  <si>
    <t>09-00-14/2024</t>
  </si>
  <si>
    <t xml:space="preserve">Usluga izrade dokumentacije potrebne za ozakonjenje nezakonito izgrađenih zgrada javne, poslovne i stambene namjene u 2025. godini
</t>
  </si>
  <si>
    <t xml:space="preserve">Sustav upravljanja imovinom - Baza imovine IX. faza - održavanje i podrška za licence postojećeg softvera "baza imovine" u periodu od 12 mjeseci
</t>
  </si>
  <si>
    <t>02-01-29/2024</t>
  </si>
  <si>
    <t>Usluga upravljanja Sortirnicom Mihačeva draga - ponovljeni postupak</t>
  </si>
  <si>
    <t>70332200-9</t>
  </si>
  <si>
    <t>15.05.2024 - 15.05.2029</t>
  </si>
  <si>
    <t>02-01-30/2024</t>
  </si>
  <si>
    <t>Usluga čuvanja imovine i osoba za objekt sortirnica na Mihačevoj dragi</t>
  </si>
  <si>
    <t>79713000-5</t>
  </si>
  <si>
    <t>01.02.2024 - 30.06.2024</t>
  </si>
  <si>
    <t>Nabava IKT i audiovizualne opreme, opreme za telekomunikaciju, videonadzor, sustav protuprovale i sustav kontrole pristupa te poslužiteljske i mrežne infrastrukture za potrebe opremanja "Inkubatora za kreativne tehnologija i IT industriju"</t>
  </si>
  <si>
    <t>Priprema i podjela obroka - Riječki karneval 2024.</t>
  </si>
  <si>
    <t>Obavljanje geodetskih usluga gruntovno - katastarske identifikacije objekata javne, poslovne i/ili stambene namjene u 2025. godini</t>
  </si>
  <si>
    <t>Radovi na održavanju objekata i uređaja na plažama (građevinsko-obrtnički radovi) na 2 godine</t>
  </si>
  <si>
    <t>01-01-01/2024</t>
  </si>
  <si>
    <t>01-01-02/2024</t>
  </si>
  <si>
    <t>01-01-03/2024</t>
  </si>
  <si>
    <t>Geodetske usluge za pješačku površinu PP1 na Krnjevu</t>
  </si>
  <si>
    <t xml:space="preserve">Sanacija drvene vanjske stolarije Doma za starije osobe Kantrida, U. I. Tomee 8 - V. ponovljeni postupak
</t>
  </si>
  <si>
    <t>01.04.2024 - 01.07.2024</t>
  </si>
  <si>
    <t>01.05.2024 - 01.08.2024</t>
  </si>
  <si>
    <t>01.04.2024 - 31.12.2025</t>
  </si>
  <si>
    <t>01.04.2024 - 02.05.2024</t>
  </si>
  <si>
    <t>01.04.2024 - 30.04.2024</t>
  </si>
  <si>
    <t>01.05.2024 - 15.06.2024</t>
  </si>
  <si>
    <t>Zamjena ulaznih vrata u OŠ - SE Dolac - II. ponovljeni postupak</t>
  </si>
  <si>
    <t>15.09.2024 - 31.12.2024</t>
  </si>
  <si>
    <t xml:space="preserve">Nabava specijalizirane opreme za "Inkubator za kreativne tehnologije i IT industriju - Energana" </t>
  </si>
  <si>
    <t>Usluga osiguranja zaposlenika Grada Rijeke i proračunskih korisnika Grada Rijeke od posljedica nesretnog slučaja</t>
  </si>
  <si>
    <t>Temeljem članka 28. Zakona o javnoj nabavi ("Narodne novine" broj 120/2016 i 114/2022), članka 3. Pravilnika o planu nabave, registru ugovora, prethodnom savjetovanju i analizi tržišta u javnoj nabavi ("Narodne novine" broj 101/2017, 144/2020 i 30/2023) i članka 58. Statuta Grada Rijeke ("Službene novine Primorsko-goranske županije" broj 24/09, 11/10 i 5/13 i "Službene novine Grada Rijeke" broj 7/14, 12/17, 9/18, 11/18 – pročišćeni tekst, 2/20 i 3/21), Gradonačelnik Grada Rijeke, 05. siječnja 2024.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</si>
</sst>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FF0000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 Narrow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rgb="FF000000"/>
      </right>
      <top/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/>
      <bottom style="thin">
        <color indexed="64"/>
      </bottom>
      <diagonal/>
    </border>
  </borders>
  <cellStyleXfs count="70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8" applyNumberFormat="0" applyAlignment="0" applyProtection="0"/>
    <xf numFmtId="0" fontId="11" fillId="28" borderId="9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8" applyNumberFormat="0" applyAlignment="0" applyProtection="0"/>
    <xf numFmtId="0" fontId="18" fillId="0" borderId="13" applyNumberFormat="0" applyFill="0" applyAlignment="0" applyProtection="0"/>
    <xf numFmtId="0" fontId="19" fillId="31" borderId="0" applyNumberFormat="0" applyBorder="0" applyAlignment="0" applyProtection="0"/>
    <xf numFmtId="0" fontId="7" fillId="32" borderId="14" applyNumberFormat="0" applyFont="0" applyAlignment="0" applyProtection="0"/>
    <xf numFmtId="0" fontId="20" fillId="27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16" applyNumberFormat="0" applyFill="0" applyAlignment="0" applyProtection="0"/>
    <xf numFmtId="0" fontId="23" fillId="0" borderId="0" applyNumberFormat="0" applyFill="0" applyBorder="0" applyAlignment="0" applyProtection="0"/>
    <xf numFmtId="0" fontId="31" fillId="0" borderId="0"/>
    <xf numFmtId="0" fontId="2" fillId="32" borderId="14" applyNumberFormat="0" applyFont="0" applyAlignment="0" applyProtection="0"/>
    <xf numFmtId="0" fontId="2" fillId="2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34" fillId="0" borderId="0"/>
    <xf numFmtId="0" fontId="1" fillId="32" borderId="14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</cellStyleXfs>
  <cellXfs count="285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wrapText="1"/>
    </xf>
    <xf numFmtId="2" fontId="5" fillId="0" borderId="0" xfId="0" applyNumberFormat="1" applyFont="1" applyBorder="1"/>
    <xf numFmtId="2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 wrapText="1"/>
    </xf>
    <xf numFmtId="0" fontId="3" fillId="33" borderId="17" xfId="0" applyNumberFormat="1" applyFont="1" applyFill="1" applyBorder="1" applyAlignment="1">
      <alignment vertical="center"/>
    </xf>
    <xf numFmtId="0" fontId="4" fillId="33" borderId="18" xfId="0" applyNumberFormat="1" applyFont="1" applyFill="1" applyBorder="1" applyAlignment="1">
      <alignment vertical="center"/>
    </xf>
    <xf numFmtId="4" fontId="4" fillId="33" borderId="18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33" borderId="17" xfId="0" applyNumberFormat="1" applyFont="1" applyFill="1" applyBorder="1" applyAlignment="1">
      <alignment horizontal="left" vertical="center"/>
    </xf>
    <xf numFmtId="0" fontId="4" fillId="33" borderId="18" xfId="0" applyNumberFormat="1" applyFont="1" applyFill="1" applyBorder="1" applyAlignment="1">
      <alignment horizontal="left" vertical="center"/>
    </xf>
    <xf numFmtId="4" fontId="3" fillId="33" borderId="18" xfId="0" applyNumberFormat="1" applyFont="1" applyFill="1" applyBorder="1" applyAlignment="1">
      <alignment horizontal="right" vertical="center"/>
    </xf>
    <xf numFmtId="0" fontId="4" fillId="33" borderId="20" xfId="0" applyNumberFormat="1" applyFont="1" applyFill="1" applyBorder="1" applyAlignment="1">
      <alignment horizontal="left" vertical="center"/>
    </xf>
    <xf numFmtId="0" fontId="4" fillId="33" borderId="21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0" fontId="3" fillId="34" borderId="17" xfId="0" applyNumberFormat="1" applyFont="1" applyFill="1" applyBorder="1" applyAlignment="1">
      <alignment horizontal="left" vertical="center"/>
    </xf>
    <xf numFmtId="0" fontId="4" fillId="34" borderId="18" xfId="0" applyNumberFormat="1" applyFont="1" applyFill="1" applyBorder="1" applyAlignment="1">
      <alignment horizontal="left" vertical="top"/>
    </xf>
    <xf numFmtId="0" fontId="4" fillId="34" borderId="18" xfId="0" applyNumberFormat="1" applyFont="1" applyFill="1" applyBorder="1" applyAlignment="1">
      <alignment horizontal="left" vertical="center"/>
    </xf>
    <xf numFmtId="4" fontId="4" fillId="34" borderId="18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left" vertical="center"/>
    </xf>
    <xf numFmtId="0" fontId="3" fillId="33" borderId="24" xfId="0" applyNumberFormat="1" applyFont="1" applyFill="1" applyBorder="1" applyAlignment="1">
      <alignment horizontal="left" vertical="center"/>
    </xf>
    <xf numFmtId="0" fontId="3" fillId="33" borderId="24" xfId="0" applyNumberFormat="1" applyFont="1" applyFill="1" applyBorder="1" applyAlignment="1">
      <alignment vertical="center"/>
    </xf>
    <xf numFmtId="0" fontId="3" fillId="33" borderId="19" xfId="0" applyNumberFormat="1" applyFont="1" applyFill="1" applyBorder="1" applyAlignment="1">
      <alignment horizontal="left" vertical="center"/>
    </xf>
    <xf numFmtId="0" fontId="3" fillId="33" borderId="25" xfId="0" applyNumberFormat="1" applyFont="1" applyFill="1" applyBorder="1" applyAlignment="1">
      <alignment horizontal="left" vertical="center"/>
    </xf>
    <xf numFmtId="0" fontId="4" fillId="33" borderId="26" xfId="0" applyNumberFormat="1" applyFont="1" applyFill="1" applyBorder="1" applyAlignment="1">
      <alignment horizontal="left" vertical="center"/>
    </xf>
    <xf numFmtId="4" fontId="3" fillId="33" borderId="26" xfId="0" applyNumberFormat="1" applyFont="1" applyFill="1" applyBorder="1" applyAlignment="1">
      <alignment horizontal="right" vertical="center"/>
    </xf>
    <xf numFmtId="0" fontId="4" fillId="33" borderId="7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5" fillId="36" borderId="1" xfId="0" applyFont="1" applyFill="1" applyBorder="1" applyAlignment="1">
      <alignment horizontal="left" vertical="top" wrapText="1"/>
    </xf>
    <xf numFmtId="49" fontId="24" fillId="0" borderId="0" xfId="0" applyNumberFormat="1" applyFont="1" applyFill="1" applyBorder="1" applyAlignment="1">
      <alignment horizontal="left" vertical="center" wrapText="1"/>
    </xf>
    <xf numFmtId="49" fontId="5" fillId="36" borderId="2" xfId="0" applyNumberFormat="1" applyFont="1" applyFill="1" applyBorder="1" applyAlignment="1">
      <alignment horizontal="center" vertical="center" wrapText="1"/>
    </xf>
    <xf numFmtId="49" fontId="5" fillId="36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0" xfId="0" applyNumberFormat="1" applyFont="1" applyBorder="1"/>
    <xf numFmtId="0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top" wrapText="1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49" fontId="5" fillId="0" borderId="27" xfId="0" applyNumberFormat="1" applyFont="1" applyFill="1" applyBorder="1" applyAlignment="1">
      <alignment horizontal="center" vertical="center" wrapText="1"/>
    </xf>
    <xf numFmtId="4" fontId="5" fillId="0" borderId="29" xfId="0" applyNumberFormat="1" applyFont="1" applyFill="1" applyBorder="1" applyAlignment="1">
      <alignment horizontal="right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4" fillId="33" borderId="37" xfId="0" applyNumberFormat="1" applyFont="1" applyFill="1" applyBorder="1" applyAlignment="1">
      <alignment horizontal="left" vertical="center"/>
    </xf>
    <xf numFmtId="0" fontId="25" fillId="36" borderId="1" xfId="0" applyFont="1" applyFill="1" applyBorder="1" applyAlignment="1">
      <alignment horizontal="left" vertical="top" wrapText="1"/>
    </xf>
    <xf numFmtId="4" fontId="5" fillId="36" borderId="1" xfId="0" applyNumberFormat="1" applyFont="1" applyFill="1" applyBorder="1" applyAlignment="1">
      <alignment horizontal="right" vertical="center" wrapText="1"/>
    </xf>
    <xf numFmtId="49" fontId="24" fillId="36" borderId="2" xfId="0" applyNumberFormat="1" applyFont="1" applyFill="1" applyBorder="1" applyAlignment="1">
      <alignment horizontal="center" vertical="center" wrapText="1"/>
    </xf>
    <xf numFmtId="0" fontId="3" fillId="34" borderId="38" xfId="0" applyNumberFormat="1" applyFont="1" applyFill="1" applyBorder="1" applyAlignment="1">
      <alignment vertical="center"/>
    </xf>
    <xf numFmtId="4" fontId="3" fillId="34" borderId="39" xfId="0" applyNumberFormat="1" applyFont="1" applyFill="1" applyBorder="1" applyAlignment="1">
      <alignment horizontal="right" vertical="center"/>
    </xf>
    <xf numFmtId="49" fontId="24" fillId="36" borderId="1" xfId="0" applyNumberFormat="1" applyFont="1" applyFill="1" applyBorder="1" applyAlignment="1">
      <alignment horizontal="center" vertical="center" wrapText="1"/>
    </xf>
    <xf numFmtId="0" fontId="3" fillId="33" borderId="41" xfId="0" applyNumberFormat="1" applyFont="1" applyFill="1" applyBorder="1" applyAlignment="1">
      <alignment horizontal="left" vertical="center"/>
    </xf>
    <xf numFmtId="0" fontId="3" fillId="0" borderId="42" xfId="0" applyNumberFormat="1" applyFont="1" applyFill="1" applyBorder="1" applyAlignment="1">
      <alignment horizontal="left" vertical="center"/>
    </xf>
    <xf numFmtId="0" fontId="3" fillId="33" borderId="38" xfId="0" applyNumberFormat="1" applyFont="1" applyFill="1" applyBorder="1" applyAlignment="1">
      <alignment horizontal="left" vertical="center"/>
    </xf>
    <xf numFmtId="0" fontId="4" fillId="33" borderId="39" xfId="0" applyNumberFormat="1" applyFont="1" applyFill="1" applyBorder="1" applyAlignment="1">
      <alignment horizontal="left" vertical="center"/>
    </xf>
    <xf numFmtId="4" fontId="3" fillId="33" borderId="39" xfId="0" applyNumberFormat="1" applyFont="1" applyFill="1" applyBorder="1" applyAlignment="1">
      <alignment horizontal="right" vertical="center"/>
    </xf>
    <xf numFmtId="0" fontId="4" fillId="33" borderId="40" xfId="0" applyNumberFormat="1" applyFont="1" applyFill="1" applyBorder="1" applyAlignment="1">
      <alignment horizontal="left" vertical="center"/>
    </xf>
    <xf numFmtId="4" fontId="5" fillId="0" borderId="27" xfId="0" applyNumberFormat="1" applyFont="1" applyFill="1" applyBorder="1" applyAlignment="1">
      <alignment horizontal="right" vertical="center" wrapText="1"/>
    </xf>
    <xf numFmtId="0" fontId="4" fillId="34" borderId="45" xfId="0" applyNumberFormat="1" applyFont="1" applyFill="1" applyBorder="1" applyAlignment="1">
      <alignment vertical="center"/>
    </xf>
    <xf numFmtId="4" fontId="4" fillId="34" borderId="45" xfId="0" applyNumberFormat="1" applyFont="1" applyFill="1" applyBorder="1" applyAlignment="1">
      <alignment vertical="center"/>
    </xf>
    <xf numFmtId="0" fontId="4" fillId="34" borderId="26" xfId="0" applyNumberFormat="1" applyFont="1" applyFill="1" applyBorder="1" applyAlignment="1">
      <alignment vertical="center"/>
    </xf>
    <xf numFmtId="0" fontId="27" fillId="34" borderId="43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 wrapText="1"/>
    </xf>
    <xf numFmtId="4" fontId="29" fillId="0" borderId="1" xfId="0" applyNumberFormat="1" applyFont="1" applyFill="1" applyBorder="1" applyAlignment="1">
      <alignment horizontal="right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left" vertical="top" wrapText="1"/>
    </xf>
    <xf numFmtId="4" fontId="29" fillId="0" borderId="27" xfId="0" applyNumberFormat="1" applyFont="1" applyFill="1" applyBorder="1" applyAlignment="1">
      <alignment horizontal="right" vertical="center" wrapText="1"/>
    </xf>
    <xf numFmtId="49" fontId="29" fillId="0" borderId="27" xfId="0" applyNumberFormat="1" applyFont="1" applyFill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49" fontId="29" fillId="0" borderId="4" xfId="0" applyNumberFormat="1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left" vertical="top" wrapText="1"/>
    </xf>
    <xf numFmtId="4" fontId="30" fillId="0" borderId="44" xfId="0" applyNumberFormat="1" applyFont="1" applyBorder="1" applyAlignment="1">
      <alignment vertical="center" wrapText="1"/>
    </xf>
    <xf numFmtId="49" fontId="29" fillId="0" borderId="27" xfId="0" applyNumberFormat="1" applyFont="1" applyFill="1" applyBorder="1" applyAlignment="1">
      <alignment horizontal="left" vertical="top" wrapText="1"/>
    </xf>
    <xf numFmtId="4" fontId="30" fillId="0" borderId="45" xfId="0" applyNumberFormat="1" applyFont="1" applyBorder="1" applyAlignment="1">
      <alignment horizontal="center" vertical="center" wrapText="1"/>
    </xf>
    <xf numFmtId="4" fontId="29" fillId="36" borderId="44" xfId="0" applyNumberFormat="1" applyFont="1" applyFill="1" applyBorder="1" applyAlignment="1">
      <alignment horizontal="right" vertical="center"/>
    </xf>
    <xf numFmtId="4" fontId="28" fillId="33" borderId="26" xfId="0" applyNumberFormat="1" applyFont="1" applyFill="1" applyBorder="1" applyAlignment="1">
      <alignment horizontal="right" vertical="center"/>
    </xf>
    <xf numFmtId="0" fontId="25" fillId="36" borderId="41" xfId="0" applyNumberFormat="1" applyFont="1" applyFill="1" applyBorder="1" applyAlignment="1">
      <alignment vertical="center"/>
    </xf>
    <xf numFmtId="0" fontId="4" fillId="36" borderId="26" xfId="0" applyNumberFormat="1" applyFont="1" applyFill="1" applyBorder="1" applyAlignment="1">
      <alignment vertical="center"/>
    </xf>
    <xf numFmtId="4" fontId="25" fillId="36" borderId="0" xfId="0" applyNumberFormat="1" applyFont="1" applyFill="1" applyBorder="1" applyAlignment="1">
      <alignment horizontal="right" vertical="center"/>
    </xf>
    <xf numFmtId="0" fontId="4" fillId="36" borderId="7" xfId="0" applyNumberFormat="1" applyFont="1" applyFill="1" applyBorder="1" applyAlignment="1">
      <alignment vertical="center"/>
    </xf>
    <xf numFmtId="0" fontId="4" fillId="36" borderId="36" xfId="0" applyNumberFormat="1" applyFont="1" applyFill="1" applyBorder="1" applyAlignment="1">
      <alignment vertical="center"/>
    </xf>
    <xf numFmtId="49" fontId="3" fillId="0" borderId="30" xfId="0" applyNumberFormat="1" applyFont="1" applyFill="1" applyBorder="1" applyAlignment="1">
      <alignment horizontal="left" vertical="top" wrapText="1"/>
    </xf>
    <xf numFmtId="49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49" fontId="5" fillId="0" borderId="36" xfId="0" applyNumberFormat="1" applyFont="1" applyFill="1" applyBorder="1" applyAlignment="1">
      <alignment horizontal="center" vertical="center" wrapText="1"/>
    </xf>
    <xf numFmtId="4" fontId="29" fillId="36" borderId="27" xfId="0" applyNumberFormat="1" applyFont="1" applyFill="1" applyBorder="1" applyAlignment="1">
      <alignment horizontal="right" vertical="center" wrapText="1"/>
    </xf>
    <xf numFmtId="0" fontId="3" fillId="33" borderId="38" xfId="0" applyNumberFormat="1" applyFont="1" applyFill="1" applyBorder="1" applyAlignment="1">
      <alignment vertical="center"/>
    </xf>
    <xf numFmtId="0" fontId="3" fillId="34" borderId="46" xfId="0" applyNumberFormat="1" applyFont="1" applyFill="1" applyBorder="1" applyAlignment="1">
      <alignment vertical="center"/>
    </xf>
    <xf numFmtId="0" fontId="4" fillId="33" borderId="39" xfId="0" applyNumberFormat="1" applyFont="1" applyFill="1" applyBorder="1" applyAlignment="1">
      <alignment vertical="center"/>
    </xf>
    <xf numFmtId="4" fontId="28" fillId="33" borderId="3" xfId="0" applyNumberFormat="1" applyFont="1" applyFill="1" applyBorder="1" applyAlignment="1">
      <alignment horizontal="right" vertical="center"/>
    </xf>
    <xf numFmtId="0" fontId="4" fillId="33" borderId="40" xfId="0" applyNumberFormat="1" applyFont="1" applyFill="1" applyBorder="1" applyAlignment="1">
      <alignment vertical="center"/>
    </xf>
    <xf numFmtId="49" fontId="3" fillId="0" borderId="38" xfId="0" applyNumberFormat="1" applyFont="1" applyFill="1" applyBorder="1" applyAlignment="1">
      <alignment horizontal="left" vertical="top" wrapText="1"/>
    </xf>
    <xf numFmtId="49" fontId="5" fillId="0" borderId="39" xfId="0" applyNumberFormat="1" applyFont="1" applyFill="1" applyBorder="1" applyAlignment="1">
      <alignment horizontal="center" vertical="center" wrapText="1"/>
    </xf>
    <xf numFmtId="4" fontId="5" fillId="0" borderId="39" xfId="0" applyNumberFormat="1" applyFont="1" applyFill="1" applyBorder="1" applyAlignment="1">
      <alignment horizontal="right" vertical="center" wrapText="1"/>
    </xf>
    <xf numFmtId="49" fontId="5" fillId="0" borderId="40" xfId="0" applyNumberFormat="1" applyFont="1" applyFill="1" applyBorder="1" applyAlignment="1">
      <alignment horizontal="center" vertical="center" wrapText="1"/>
    </xf>
    <xf numFmtId="0" fontId="3" fillId="34" borderId="48" xfId="0" applyNumberFormat="1" applyFont="1" applyFill="1" applyBorder="1" applyAlignment="1">
      <alignment vertical="center"/>
    </xf>
    <xf numFmtId="4" fontId="3" fillId="34" borderId="7" xfId="0" applyNumberFormat="1" applyFont="1" applyFill="1" applyBorder="1" applyAlignment="1">
      <alignment horizontal="right" vertical="center"/>
    </xf>
    <xf numFmtId="0" fontId="5" fillId="36" borderId="27" xfId="0" applyFont="1" applyFill="1" applyBorder="1" applyAlignment="1">
      <alignment horizontal="left" vertical="top" wrapText="1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1" xfId="0" applyNumberFormat="1" applyFont="1" applyFill="1" applyBorder="1" applyAlignment="1">
      <alignment horizontal="center" vertical="center" wrapText="1"/>
    </xf>
    <xf numFmtId="49" fontId="32" fillId="0" borderId="56" xfId="0" applyNumberFormat="1" applyFont="1" applyFill="1" applyBorder="1" applyAlignment="1">
      <alignment horizontal="center" vertical="center" wrapText="1"/>
    </xf>
    <xf numFmtId="49" fontId="32" fillId="0" borderId="55" xfId="0" applyNumberFormat="1" applyFont="1" applyFill="1" applyBorder="1" applyAlignment="1">
      <alignment horizontal="center" vertical="center" wrapText="1"/>
    </xf>
    <xf numFmtId="4" fontId="32" fillId="0" borderId="55" xfId="0" applyNumberFormat="1" applyFont="1" applyFill="1" applyBorder="1" applyAlignment="1">
      <alignment horizontal="right" vertical="center" wrapText="1"/>
    </xf>
    <xf numFmtId="0" fontId="30" fillId="0" borderId="54" xfId="0" applyFont="1" applyFill="1" applyBorder="1" applyAlignment="1">
      <alignment horizontal="center" vertical="center" wrapText="1"/>
    </xf>
    <xf numFmtId="49" fontId="32" fillId="0" borderId="1" xfId="0" applyNumberFormat="1" applyFont="1" applyFill="1" applyBorder="1" applyAlignment="1">
      <alignment horizontal="center" vertical="center" wrapText="1"/>
    </xf>
    <xf numFmtId="4" fontId="32" fillId="0" borderId="1" xfId="0" applyNumberFormat="1" applyFont="1" applyFill="1" applyBorder="1" applyAlignment="1">
      <alignment horizontal="right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" fontId="32" fillId="0" borderId="57" xfId="0" applyNumberFormat="1" applyFont="1" applyFill="1" applyBorder="1" applyAlignment="1">
      <alignment horizontal="right" vertical="center" wrapText="1"/>
    </xf>
    <xf numFmtId="49" fontId="32" fillId="0" borderId="57" xfId="0" applyNumberFormat="1" applyFont="1" applyFill="1" applyBorder="1" applyAlignment="1">
      <alignment horizontal="center" vertical="center" wrapText="1"/>
    </xf>
    <xf numFmtId="49" fontId="32" fillId="0" borderId="58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0" fontId="4" fillId="33" borderId="18" xfId="0" applyNumberFormat="1" applyFont="1" applyFill="1" applyBorder="1" applyAlignment="1">
      <alignment vertical="top"/>
    </xf>
    <xf numFmtId="0" fontId="26" fillId="34" borderId="43" xfId="0" applyNumberFormat="1" applyFont="1" applyFill="1" applyBorder="1" applyAlignment="1">
      <alignment vertical="top"/>
    </xf>
    <xf numFmtId="0" fontId="26" fillId="34" borderId="26" xfId="0" applyNumberFormat="1" applyFont="1" applyFill="1" applyBorder="1" applyAlignment="1">
      <alignment vertical="top"/>
    </xf>
    <xf numFmtId="0" fontId="4" fillId="33" borderId="39" xfId="0" applyNumberFormat="1" applyFont="1" applyFill="1" applyBorder="1" applyAlignment="1">
      <alignment vertical="top"/>
    </xf>
    <xf numFmtId="0" fontId="26" fillId="36" borderId="26" xfId="0" applyNumberFormat="1" applyFont="1" applyFill="1" applyBorder="1" applyAlignment="1">
      <alignment vertical="top"/>
    </xf>
    <xf numFmtId="0" fontId="3" fillId="33" borderId="17" xfId="0" applyNumberFormat="1" applyFont="1" applyFill="1" applyBorder="1" applyAlignment="1">
      <alignment horizontal="left" vertical="top"/>
    </xf>
    <xf numFmtId="49" fontId="5" fillId="0" borderId="7" xfId="0" applyNumberFormat="1" applyFont="1" applyFill="1" applyBorder="1" applyAlignment="1">
      <alignment horizontal="left" vertical="top" wrapText="1"/>
    </xf>
    <xf numFmtId="0" fontId="32" fillId="0" borderId="55" xfId="0" applyFont="1" applyFill="1" applyBorder="1" applyAlignment="1">
      <alignment horizontal="left" vertical="top" wrapText="1"/>
    </xf>
    <xf numFmtId="0" fontId="32" fillId="0" borderId="57" xfId="0" applyFont="1" applyFill="1" applyBorder="1" applyAlignment="1">
      <alignment horizontal="left" vertical="top" wrapText="1"/>
    </xf>
    <xf numFmtId="49" fontId="5" fillId="0" borderId="39" xfId="0" applyNumberFormat="1" applyFont="1" applyFill="1" applyBorder="1" applyAlignment="1">
      <alignment horizontal="left" vertical="top" wrapText="1"/>
    </xf>
    <xf numFmtId="0" fontId="3" fillId="34" borderId="39" xfId="0" applyNumberFormat="1" applyFont="1" applyFill="1" applyBorder="1" applyAlignment="1">
      <alignment horizontal="left" vertical="top"/>
    </xf>
    <xf numFmtId="49" fontId="5" fillId="0" borderId="3" xfId="0" applyNumberFormat="1" applyFont="1" applyFill="1" applyBorder="1" applyAlignment="1">
      <alignment horizontal="left" vertical="top" wrapText="1"/>
    </xf>
    <xf numFmtId="0" fontId="3" fillId="33" borderId="41" xfId="0" applyNumberFormat="1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 vertical="top"/>
    </xf>
    <xf numFmtId="0" fontId="3" fillId="33" borderId="20" xfId="0" applyNumberFormat="1" applyFont="1" applyFill="1" applyBorder="1" applyAlignment="1">
      <alignment horizontal="left" vertical="top"/>
    </xf>
    <xf numFmtId="0" fontId="3" fillId="33" borderId="18" xfId="0" applyNumberFormat="1" applyFont="1" applyFill="1" applyBorder="1" applyAlignment="1">
      <alignment horizontal="left" vertical="top"/>
    </xf>
    <xf numFmtId="0" fontId="3" fillId="33" borderId="26" xfId="0" applyNumberFormat="1" applyFont="1" applyFill="1" applyBorder="1" applyAlignment="1">
      <alignment horizontal="left" vertical="top"/>
    </xf>
    <xf numFmtId="0" fontId="3" fillId="33" borderId="39" xfId="0" applyNumberFormat="1" applyFont="1" applyFill="1" applyBorder="1" applyAlignment="1">
      <alignment horizontal="left" vertical="top"/>
    </xf>
    <xf numFmtId="49" fontId="5" fillId="0" borderId="0" xfId="0" applyNumberFormat="1" applyFont="1" applyBorder="1" applyAlignment="1">
      <alignment vertical="top"/>
    </xf>
    <xf numFmtId="0" fontId="3" fillId="0" borderId="29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3" fillId="34" borderId="39" xfId="0" applyNumberFormat="1" applyFont="1" applyFill="1" applyBorder="1" applyAlignment="1">
      <alignment horizontal="left" vertical="center"/>
    </xf>
    <xf numFmtId="0" fontId="3" fillId="34" borderId="40" xfId="0" applyNumberFormat="1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top" wrapText="1"/>
    </xf>
    <xf numFmtId="0" fontId="32" fillId="0" borderId="61" xfId="0" applyFont="1" applyFill="1" applyBorder="1" applyAlignment="1">
      <alignment horizontal="left" vertical="top" wrapText="1"/>
    </xf>
    <xf numFmtId="4" fontId="32" fillId="0" borderId="31" xfId="0" applyNumberFormat="1" applyFont="1" applyFill="1" applyBorder="1" applyAlignment="1">
      <alignment horizontal="right" vertical="center" wrapText="1"/>
    </xf>
    <xf numFmtId="49" fontId="32" fillId="0" borderId="62" xfId="0" applyNumberFormat="1" applyFont="1" applyFill="1" applyBorder="1" applyAlignment="1">
      <alignment horizontal="center" vertical="center" wrapText="1"/>
    </xf>
    <xf numFmtId="49" fontId="32" fillId="0" borderId="31" xfId="0" applyNumberFormat="1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left" vertical="top" wrapText="1"/>
    </xf>
    <xf numFmtId="4" fontId="32" fillId="0" borderId="52" xfId="0" applyNumberFormat="1" applyFont="1" applyFill="1" applyBorder="1" applyAlignment="1">
      <alignment horizontal="right" vertical="center" wrapText="1"/>
    </xf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53" xfId="0" applyNumberFormat="1" applyFont="1" applyFill="1" applyBorder="1" applyAlignment="1">
      <alignment horizontal="center" vertical="center" wrapText="1"/>
    </xf>
    <xf numFmtId="49" fontId="32" fillId="0" borderId="52" xfId="0" applyNumberFormat="1" applyFont="1" applyFill="1" applyBorder="1" applyAlignment="1">
      <alignment horizontal="center" vertical="center" wrapText="1"/>
    </xf>
    <xf numFmtId="49" fontId="6" fillId="0" borderId="59" xfId="0" applyNumberFormat="1" applyFont="1" applyFill="1" applyBorder="1" applyAlignment="1">
      <alignment horizontal="center" vertical="center" wrapText="1"/>
    </xf>
    <xf numFmtId="0" fontId="28" fillId="0" borderId="63" xfId="0" applyFont="1" applyFill="1" applyBorder="1" applyAlignment="1">
      <alignment horizontal="left" vertical="top" wrapText="1"/>
    </xf>
    <xf numFmtId="0" fontId="29" fillId="0" borderId="63" xfId="0" applyFont="1" applyFill="1" applyBorder="1" applyAlignment="1">
      <alignment horizontal="left" vertical="top" wrapText="1"/>
    </xf>
    <xf numFmtId="4" fontId="29" fillId="36" borderId="63" xfId="0" applyNumberFormat="1" applyFont="1" applyFill="1" applyBorder="1" applyAlignment="1">
      <alignment horizontal="right" vertical="center" wrapText="1"/>
    </xf>
    <xf numFmtId="4" fontId="29" fillId="0" borderId="63" xfId="0" applyNumberFormat="1" applyFont="1" applyFill="1" applyBorder="1" applyAlignment="1">
      <alignment horizontal="right" vertical="center" wrapText="1"/>
    </xf>
    <xf numFmtId="49" fontId="5" fillId="36" borderId="64" xfId="0" applyNumberFormat="1" applyFont="1" applyFill="1" applyBorder="1" applyAlignment="1">
      <alignment horizontal="center" vertical="center" wrapText="1"/>
    </xf>
    <xf numFmtId="49" fontId="29" fillId="0" borderId="65" xfId="0" applyNumberFormat="1" applyFont="1" applyFill="1" applyBorder="1" applyAlignment="1">
      <alignment horizontal="center" vertical="center" wrapText="1"/>
    </xf>
    <xf numFmtId="49" fontId="29" fillId="0" borderId="63" xfId="0" applyNumberFormat="1" applyFont="1" applyFill="1" applyBorder="1" applyAlignment="1">
      <alignment horizontal="center" vertical="center" wrapText="1"/>
    </xf>
    <xf numFmtId="49" fontId="5" fillId="36" borderId="27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left" vertical="top" wrapText="1"/>
    </xf>
    <xf numFmtId="4" fontId="5" fillId="0" borderId="60" xfId="0" applyNumberFormat="1" applyFont="1" applyFill="1" applyBorder="1" applyAlignment="1">
      <alignment horizontal="right" vertical="center" wrapText="1"/>
    </xf>
    <xf numFmtId="49" fontId="5" fillId="0" borderId="60" xfId="0" applyNumberFormat="1" applyFont="1" applyFill="1" applyBorder="1" applyAlignment="1">
      <alignment horizontal="center" vertical="center" wrapText="1"/>
    </xf>
    <xf numFmtId="49" fontId="5" fillId="0" borderId="59" xfId="0" applyNumberFormat="1" applyFont="1" applyFill="1" applyBorder="1" applyAlignment="1">
      <alignment horizontal="center" vertical="center" wrapText="1"/>
    </xf>
    <xf numFmtId="49" fontId="5" fillId="0" borderId="65" xfId="0" applyNumberFormat="1" applyFont="1" applyFill="1" applyBorder="1" applyAlignment="1">
      <alignment horizontal="center" vertical="center" wrapText="1"/>
    </xf>
    <xf numFmtId="49" fontId="5" fillId="0" borderId="64" xfId="0" applyNumberFormat="1" applyFont="1" applyFill="1" applyBorder="1" applyAlignment="1">
      <alignment horizontal="center" vertical="center" wrapText="1"/>
    </xf>
    <xf numFmtId="49" fontId="32" fillId="0" borderId="64" xfId="0" applyNumberFormat="1" applyFont="1" applyFill="1" applyBorder="1" applyAlignment="1">
      <alignment horizontal="center" vertical="center" wrapText="1"/>
    </xf>
    <xf numFmtId="49" fontId="32" fillId="0" borderId="60" xfId="0" applyNumberFormat="1" applyFont="1" applyFill="1" applyBorder="1" applyAlignment="1">
      <alignment horizontal="center" vertical="center" wrapText="1"/>
    </xf>
    <xf numFmtId="0" fontId="3" fillId="33" borderId="42" xfId="0" applyNumberFormat="1" applyFont="1" applyFill="1" applyBorder="1" applyAlignment="1">
      <alignment horizontal="left" vertical="center"/>
    </xf>
    <xf numFmtId="0" fontId="3" fillId="33" borderId="42" xfId="0" applyNumberFormat="1" applyFont="1" applyFill="1" applyBorder="1" applyAlignment="1">
      <alignment horizontal="left" vertical="top"/>
    </xf>
    <xf numFmtId="0" fontId="4" fillId="33" borderId="45" xfId="0" applyNumberFormat="1" applyFont="1" applyFill="1" applyBorder="1" applyAlignment="1">
      <alignment horizontal="left" vertical="center"/>
    </xf>
    <xf numFmtId="4" fontId="3" fillId="33" borderId="45" xfId="0" applyNumberFormat="1" applyFont="1" applyFill="1" applyBorder="1" applyAlignment="1">
      <alignment horizontal="right" vertical="center"/>
    </xf>
    <xf numFmtId="0" fontId="4" fillId="33" borderId="67" xfId="0" applyNumberFormat="1" applyFont="1" applyFill="1" applyBorder="1" applyAlignment="1">
      <alignment horizontal="left" vertical="center"/>
    </xf>
    <xf numFmtId="0" fontId="5" fillId="36" borderId="27" xfId="0" applyNumberFormat="1" applyFont="1" applyFill="1" applyBorder="1" applyAlignment="1">
      <alignment horizontal="left" vertical="top"/>
    </xf>
    <xf numFmtId="4" fontId="5" fillId="36" borderId="27" xfId="0" applyNumberFormat="1" applyFont="1" applyFill="1" applyBorder="1" applyAlignment="1">
      <alignment horizontal="right" vertical="center"/>
    </xf>
    <xf numFmtId="4" fontId="29" fillId="0" borderId="66" xfId="0" applyNumberFormat="1" applyFont="1" applyFill="1" applyBorder="1" applyAlignment="1">
      <alignment horizontal="right" vertical="center" wrapText="1"/>
    </xf>
    <xf numFmtId="0" fontId="33" fillId="36" borderId="27" xfId="0" applyNumberFormat="1" applyFont="1" applyFill="1" applyBorder="1" applyAlignment="1">
      <alignment horizontal="left" vertical="center"/>
    </xf>
    <xf numFmtId="4" fontId="5" fillId="0" borderId="31" xfId="0" applyNumberFormat="1" applyFont="1" applyFill="1" applyBorder="1" applyAlignment="1">
      <alignment horizontal="right" vertical="center" wrapText="1"/>
    </xf>
    <xf numFmtId="49" fontId="5" fillId="36" borderId="30" xfId="0" applyNumberFormat="1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top" wrapText="1"/>
    </xf>
    <xf numFmtId="4" fontId="5" fillId="36" borderId="27" xfId="0" applyNumberFormat="1" applyFont="1" applyFill="1" applyBorder="1" applyAlignment="1">
      <alignment horizontal="right" vertical="center" wrapText="1"/>
    </xf>
    <xf numFmtId="0" fontId="3" fillId="0" borderId="68" xfId="0" applyFont="1" applyFill="1" applyBorder="1" applyAlignment="1">
      <alignment horizontal="left" vertical="top" wrapText="1"/>
    </xf>
    <xf numFmtId="0" fontId="29" fillId="0" borderId="68" xfId="0" applyFont="1" applyFill="1" applyBorder="1" applyAlignment="1">
      <alignment horizontal="left" vertical="top" wrapText="1"/>
    </xf>
    <xf numFmtId="49" fontId="29" fillId="0" borderId="44" xfId="0" applyNumberFormat="1" applyFont="1" applyFill="1" applyBorder="1" applyAlignment="1">
      <alignment horizontal="center" vertical="center" wrapText="1"/>
    </xf>
    <xf numFmtId="49" fontId="29" fillId="0" borderId="69" xfId="0" applyNumberFormat="1" applyFont="1" applyFill="1" applyBorder="1" applyAlignment="1">
      <alignment horizontal="center" vertical="center" wrapText="1"/>
    </xf>
    <xf numFmtId="4" fontId="30" fillId="0" borderId="27" xfId="0" applyNumberFormat="1" applyFont="1" applyBorder="1" applyAlignment="1">
      <alignment horizontal="center" vertical="center" wrapText="1"/>
    </xf>
    <xf numFmtId="4" fontId="30" fillId="0" borderId="27" xfId="0" applyNumberFormat="1" applyFont="1" applyBorder="1" applyAlignment="1">
      <alignment vertical="center" wrapText="1"/>
    </xf>
    <xf numFmtId="4" fontId="29" fillId="36" borderId="27" xfId="0" applyNumberFormat="1" applyFont="1" applyFill="1" applyBorder="1" applyAlignment="1">
      <alignment horizontal="right" vertical="center"/>
    </xf>
    <xf numFmtId="0" fontId="5" fillId="0" borderId="68" xfId="0" applyFont="1" applyFill="1" applyBorder="1" applyAlignment="1">
      <alignment horizontal="left" vertical="top" wrapText="1"/>
    </xf>
    <xf numFmtId="4" fontId="5" fillId="0" borderId="68" xfId="0" applyNumberFormat="1" applyFont="1" applyFill="1" applyBorder="1" applyAlignment="1">
      <alignment horizontal="right" vertical="center" wrapText="1"/>
    </xf>
    <xf numFmtId="49" fontId="5" fillId="0" borderId="68" xfId="0" applyNumberFormat="1" applyFont="1" applyFill="1" applyBorder="1" applyAlignment="1">
      <alignment horizontal="center" vertical="center" wrapText="1"/>
    </xf>
    <xf numFmtId="49" fontId="5" fillId="0" borderId="70" xfId="0" applyNumberFormat="1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left" vertical="top" wrapText="1"/>
    </xf>
    <xf numFmtId="4" fontId="5" fillId="0" borderId="71" xfId="0" applyNumberFormat="1" applyFont="1" applyFill="1" applyBorder="1" applyAlignment="1">
      <alignment horizontal="right" vertical="center" wrapText="1"/>
    </xf>
    <xf numFmtId="49" fontId="5" fillId="0" borderId="71" xfId="0" applyNumberFormat="1" applyFont="1" applyFill="1" applyBorder="1" applyAlignment="1">
      <alignment horizontal="center" vertical="center" wrapText="1"/>
    </xf>
    <xf numFmtId="49" fontId="5" fillId="0" borderId="72" xfId="0" applyNumberFormat="1" applyFont="1" applyFill="1" applyBorder="1" applyAlignment="1">
      <alignment horizontal="center" vertical="center" wrapText="1"/>
    </xf>
    <xf numFmtId="0" fontId="3" fillId="34" borderId="41" xfId="0" applyNumberFormat="1" applyFont="1" applyFill="1" applyBorder="1" applyAlignment="1">
      <alignment horizontal="left" vertical="center"/>
    </xf>
    <xf numFmtId="0" fontId="3" fillId="34" borderId="73" xfId="0" applyNumberFormat="1" applyFont="1" applyFill="1" applyBorder="1" applyAlignment="1">
      <alignment vertical="top"/>
    </xf>
    <xf numFmtId="0" fontId="3" fillId="34" borderId="73" xfId="0" applyNumberFormat="1" applyFont="1" applyFill="1" applyBorder="1" applyAlignment="1">
      <alignment vertical="center"/>
    </xf>
    <xf numFmtId="4" fontId="3" fillId="34" borderId="73" xfId="0" applyNumberFormat="1" applyFont="1" applyFill="1" applyBorder="1" applyAlignment="1">
      <alignment vertical="center"/>
    </xf>
    <xf numFmtId="0" fontId="3" fillId="34" borderId="74" xfId="0" applyNumberFormat="1" applyFont="1" applyFill="1" applyBorder="1" applyAlignment="1">
      <alignment vertical="center"/>
    </xf>
    <xf numFmtId="0" fontId="3" fillId="0" borderId="71" xfId="0" applyFont="1" applyFill="1" applyBorder="1" applyAlignment="1">
      <alignment horizontal="left" vertical="top" wrapText="1"/>
    </xf>
    <xf numFmtId="0" fontId="29" fillId="36" borderId="1" xfId="0" applyFont="1" applyFill="1" applyBorder="1" applyAlignment="1">
      <alignment horizontal="left" vertical="top" wrapText="1"/>
    </xf>
    <xf numFmtId="0" fontId="28" fillId="36" borderId="27" xfId="0" applyFont="1" applyFill="1" applyBorder="1" applyAlignment="1">
      <alignment horizontal="left" vertical="top" wrapText="1"/>
    </xf>
    <xf numFmtId="0" fontId="3" fillId="36" borderId="60" xfId="0" applyFont="1" applyFill="1" applyBorder="1" applyAlignment="1">
      <alignment horizontal="left" vertical="top" wrapText="1"/>
    </xf>
    <xf numFmtId="0" fontId="5" fillId="36" borderId="60" xfId="0" applyFont="1" applyFill="1" applyBorder="1" applyAlignment="1">
      <alignment horizontal="left" vertical="top" wrapText="1"/>
    </xf>
    <xf numFmtId="4" fontId="5" fillId="36" borderId="60" xfId="0" applyNumberFormat="1" applyFont="1" applyFill="1" applyBorder="1" applyAlignment="1">
      <alignment horizontal="right" vertical="center" wrapText="1"/>
    </xf>
    <xf numFmtId="49" fontId="5" fillId="36" borderId="60" xfId="0" applyNumberFormat="1" applyFont="1" applyFill="1" applyBorder="1" applyAlignment="1">
      <alignment horizontal="center" vertical="center" wrapText="1"/>
    </xf>
    <xf numFmtId="4" fontId="5" fillId="36" borderId="36" xfId="0" applyNumberFormat="1" applyFont="1" applyFill="1" applyBorder="1" applyAlignment="1">
      <alignment horizontal="right" vertical="center" wrapText="1"/>
    </xf>
    <xf numFmtId="4" fontId="5" fillId="36" borderId="31" xfId="0" applyNumberFormat="1" applyFont="1" applyFill="1" applyBorder="1" applyAlignment="1">
      <alignment horizontal="right" vertical="center" wrapText="1"/>
    </xf>
    <xf numFmtId="0" fontId="3" fillId="36" borderId="30" xfId="0" applyFont="1" applyFill="1" applyBorder="1" applyAlignment="1">
      <alignment horizontal="left" vertical="top" wrapText="1"/>
    </xf>
    <xf numFmtId="0" fontId="3" fillId="36" borderId="1" xfId="0" applyFont="1" applyFill="1" applyBorder="1" applyAlignment="1">
      <alignment horizontal="left" vertical="top" wrapText="1"/>
    </xf>
    <xf numFmtId="0" fontId="3" fillId="35" borderId="38" xfId="0" applyNumberFormat="1" applyFont="1" applyFill="1" applyBorder="1" applyAlignment="1">
      <alignment horizontal="left" vertical="center"/>
    </xf>
    <xf numFmtId="49" fontId="3" fillId="35" borderId="39" xfId="0" applyNumberFormat="1" applyFont="1" applyFill="1" applyBorder="1" applyAlignment="1">
      <alignment horizontal="left" vertical="top" wrapText="1"/>
    </xf>
    <xf numFmtId="49" fontId="3" fillId="35" borderId="39" xfId="0" applyNumberFormat="1" applyFont="1" applyFill="1" applyBorder="1" applyAlignment="1">
      <alignment horizontal="center" vertical="center" wrapText="1"/>
    </xf>
    <xf numFmtId="4" fontId="3" fillId="35" borderId="39" xfId="0" applyNumberFormat="1" applyFont="1" applyFill="1" applyBorder="1" applyAlignment="1">
      <alignment horizontal="right" vertical="center" wrapText="1"/>
    </xf>
    <xf numFmtId="49" fontId="3" fillId="35" borderId="40" xfId="0" applyNumberFormat="1" applyFont="1" applyFill="1" applyBorder="1" applyAlignment="1">
      <alignment horizontal="center" vertical="center" wrapText="1"/>
    </xf>
    <xf numFmtId="49" fontId="5" fillId="36" borderId="49" xfId="0" applyNumberFormat="1" applyFont="1" applyFill="1" applyBorder="1" applyAlignment="1">
      <alignment horizontal="center" vertical="center" wrapText="1"/>
    </xf>
    <xf numFmtId="0" fontId="28" fillId="0" borderId="34" xfId="0" applyFont="1" applyFill="1" applyBorder="1" applyAlignment="1">
      <alignment vertical="top" wrapText="1"/>
    </xf>
    <xf numFmtId="0" fontId="28" fillId="0" borderId="47" xfId="0" applyFont="1" applyFill="1" applyBorder="1" applyAlignment="1">
      <alignment vertical="top" wrapText="1"/>
    </xf>
    <xf numFmtId="0" fontId="28" fillId="0" borderId="27" xfId="0" applyFont="1" applyFill="1" applyBorder="1" applyAlignment="1">
      <alignment vertical="top" wrapText="1"/>
    </xf>
    <xf numFmtId="0" fontId="5" fillId="0" borderId="34" xfId="0" applyFont="1" applyFill="1" applyBorder="1" applyAlignment="1">
      <alignment horizontal="right" vertical="center" wrapText="1"/>
    </xf>
    <xf numFmtId="0" fontId="5" fillId="0" borderId="47" xfId="0" applyFont="1" applyFill="1" applyBorder="1" applyAlignment="1">
      <alignment horizontal="right" vertical="center" wrapText="1"/>
    </xf>
    <xf numFmtId="0" fontId="5" fillId="0" borderId="27" xfId="0" applyFont="1" applyFill="1" applyBorder="1" applyAlignment="1">
      <alignment horizontal="right" vertical="center" wrapText="1"/>
    </xf>
    <xf numFmtId="0" fontId="3" fillId="36" borderId="27" xfId="0" applyNumberFormat="1" applyFont="1" applyFill="1" applyBorder="1" applyAlignment="1">
      <alignment vertical="top"/>
    </xf>
    <xf numFmtId="4" fontId="30" fillId="0" borderId="45" xfId="0" applyNumberFormat="1" applyFont="1" applyBorder="1" applyAlignment="1">
      <alignment horizontal="right" vertical="center" wrapText="1"/>
    </xf>
    <xf numFmtId="0" fontId="33" fillId="36" borderId="27" xfId="0" applyNumberFormat="1" applyFont="1" applyFill="1" applyBorder="1" applyAlignment="1">
      <alignment horizontal="right" vertical="center"/>
    </xf>
    <xf numFmtId="0" fontId="3" fillId="36" borderId="61" xfId="0" applyNumberFormat="1" applyFont="1" applyFill="1" applyBorder="1" applyAlignment="1">
      <alignment vertical="top"/>
    </xf>
    <xf numFmtId="0" fontId="29" fillId="0" borderId="61" xfId="0" applyFont="1" applyFill="1" applyBorder="1" applyAlignment="1">
      <alignment horizontal="left" vertical="top" wrapText="1"/>
    </xf>
    <xf numFmtId="4" fontId="30" fillId="0" borderId="0" xfId="0" applyNumberFormat="1" applyFont="1" applyBorder="1" applyAlignment="1">
      <alignment horizontal="right" vertical="center" wrapText="1"/>
    </xf>
    <xf numFmtId="4" fontId="29" fillId="0" borderId="61" xfId="0" applyNumberFormat="1" applyFont="1" applyFill="1" applyBorder="1" applyAlignment="1">
      <alignment horizontal="right" vertical="center" wrapText="1"/>
    </xf>
    <xf numFmtId="49" fontId="29" fillId="0" borderId="61" xfId="0" applyNumberFormat="1" applyFont="1" applyFill="1" applyBorder="1" applyAlignment="1">
      <alignment horizontal="center" vertical="center" wrapText="1"/>
    </xf>
    <xf numFmtId="4" fontId="30" fillId="0" borderId="39" xfId="0" applyNumberFormat="1" applyFont="1" applyBorder="1" applyAlignment="1">
      <alignment horizontal="right" vertical="center" wrapText="1"/>
    </xf>
    <xf numFmtId="0" fontId="3" fillId="0" borderId="61" xfId="0" applyFont="1" applyFill="1" applyBorder="1" applyAlignment="1">
      <alignment horizontal="left" vertical="top" wrapText="1"/>
    </xf>
    <xf numFmtId="0" fontId="5" fillId="0" borderId="61" xfId="0" applyFont="1" applyFill="1" applyBorder="1" applyAlignment="1">
      <alignment horizontal="left" vertical="top" wrapText="1"/>
    </xf>
    <xf numFmtId="4" fontId="5" fillId="0" borderId="61" xfId="0" applyNumberFormat="1" applyFont="1" applyFill="1" applyBorder="1" applyAlignment="1">
      <alignment horizontal="right" vertical="center" wrapText="1"/>
    </xf>
    <xf numFmtId="49" fontId="5" fillId="0" borderId="61" xfId="0" applyNumberFormat="1" applyFont="1" applyFill="1" applyBorder="1" applyAlignment="1">
      <alignment horizontal="center" vertical="center" wrapText="1"/>
    </xf>
    <xf numFmtId="49" fontId="29" fillId="0" borderId="27" xfId="0" applyNumberFormat="1" applyFont="1" applyFill="1" applyBorder="1" applyAlignment="1">
      <alignment horizontal="right" vertical="center" wrapText="1"/>
    </xf>
    <xf numFmtId="0" fontId="3" fillId="34" borderId="73" xfId="0" applyNumberFormat="1" applyFont="1" applyFill="1" applyBorder="1" applyAlignment="1">
      <alignment horizontal="left" vertical="top"/>
    </xf>
    <xf numFmtId="0" fontId="3" fillId="34" borderId="73" xfId="0" applyNumberFormat="1" applyFont="1" applyFill="1" applyBorder="1" applyAlignment="1">
      <alignment horizontal="left" vertical="center"/>
    </xf>
    <xf numFmtId="4" fontId="3" fillId="34" borderId="73" xfId="0" applyNumberFormat="1" applyFont="1" applyFill="1" applyBorder="1" applyAlignment="1">
      <alignment horizontal="right" vertical="center"/>
    </xf>
    <xf numFmtId="0" fontId="3" fillId="34" borderId="75" xfId="0" applyNumberFormat="1" applyFont="1" applyFill="1" applyBorder="1" applyAlignment="1">
      <alignment horizontal="left" vertical="center"/>
    </xf>
    <xf numFmtId="0" fontId="3" fillId="34" borderId="33" xfId="0" applyNumberFormat="1" applyFont="1" applyFill="1" applyBorder="1" applyAlignment="1">
      <alignment horizontal="left" vertical="center"/>
    </xf>
    <xf numFmtId="0" fontId="3" fillId="34" borderId="0" xfId="0" applyNumberFormat="1" applyFont="1" applyFill="1" applyBorder="1" applyAlignment="1">
      <alignment horizontal="left" vertical="center"/>
    </xf>
    <xf numFmtId="0" fontId="3" fillId="34" borderId="35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center" vertical="center" wrapText="1"/>
    </xf>
    <xf numFmtId="0" fontId="4" fillId="33" borderId="3" xfId="0" applyNumberFormat="1" applyFont="1" applyFill="1" applyBorder="1" applyAlignment="1">
      <alignment vertical="center"/>
    </xf>
    <xf numFmtId="0" fontId="4" fillId="33" borderId="36" xfId="0" applyNumberFormat="1" applyFont="1" applyFill="1" applyBorder="1" applyAlignment="1">
      <alignment vertical="center"/>
    </xf>
    <xf numFmtId="0" fontId="4" fillId="34" borderId="5" xfId="0" applyNumberFormat="1" applyFont="1" applyFill="1" applyBorder="1" applyAlignment="1">
      <alignment vertical="center"/>
    </xf>
    <xf numFmtId="0" fontId="4" fillId="34" borderId="6" xfId="0" applyNumberFormat="1" applyFont="1" applyFill="1" applyBorder="1" applyAlignment="1">
      <alignment vertical="center"/>
    </xf>
    <xf numFmtId="0" fontId="4" fillId="34" borderId="7" xfId="0" applyNumberFormat="1" applyFont="1" applyFill="1" applyBorder="1" applyAlignment="1">
      <alignment vertical="center"/>
    </xf>
    <xf numFmtId="0" fontId="4" fillId="34" borderId="36" xfId="0" applyNumberFormat="1" applyFont="1" applyFill="1" applyBorder="1" applyAlignment="1">
      <alignment vertical="center"/>
    </xf>
    <xf numFmtId="0" fontId="4" fillId="33" borderId="3" xfId="0" applyNumberFormat="1" applyFont="1" applyFill="1" applyBorder="1" applyAlignment="1">
      <alignment horizontal="center" vertical="center"/>
    </xf>
    <xf numFmtId="0" fontId="4" fillId="33" borderId="4" xfId="0" applyNumberFormat="1" applyFont="1" applyFill="1" applyBorder="1" applyAlignment="1">
      <alignment horizontal="center" vertical="center"/>
    </xf>
    <xf numFmtId="0" fontId="4" fillId="34" borderId="3" xfId="0" applyNumberFormat="1" applyFont="1" applyFill="1" applyBorder="1" applyAlignment="1">
      <alignment horizontal="center" vertical="center"/>
    </xf>
    <xf numFmtId="0" fontId="4" fillId="34" borderId="4" xfId="0" applyNumberFormat="1" applyFont="1" applyFill="1" applyBorder="1" applyAlignment="1">
      <alignment horizontal="center" vertical="center"/>
    </xf>
    <xf numFmtId="0" fontId="3" fillId="34" borderId="22" xfId="0" applyNumberFormat="1" applyFont="1" applyFill="1" applyBorder="1" applyAlignment="1">
      <alignment horizontal="left" vertical="center"/>
    </xf>
    <xf numFmtId="0" fontId="3" fillId="34" borderId="5" xfId="0" applyNumberFormat="1" applyFont="1" applyFill="1" applyBorder="1" applyAlignment="1">
      <alignment horizontal="left" vertical="center"/>
    </xf>
    <xf numFmtId="0" fontId="3" fillId="34" borderId="6" xfId="0" applyNumberFormat="1" applyFont="1" applyFill="1" applyBorder="1" applyAlignment="1">
      <alignment horizontal="left" vertical="center"/>
    </xf>
    <xf numFmtId="0" fontId="3" fillId="34" borderId="38" xfId="0" applyNumberFormat="1" applyFont="1" applyFill="1" applyBorder="1" applyAlignment="1">
      <alignment horizontal="left" vertical="center"/>
    </xf>
    <xf numFmtId="0" fontId="3" fillId="34" borderId="39" xfId="0" applyNumberFormat="1" applyFont="1" applyFill="1" applyBorder="1" applyAlignment="1">
      <alignment horizontal="left" vertical="center"/>
    </xf>
    <xf numFmtId="0" fontId="3" fillId="34" borderId="40" xfId="0" applyNumberFormat="1" applyFont="1" applyFill="1" applyBorder="1" applyAlignment="1">
      <alignment horizontal="left" vertical="center"/>
    </xf>
  </cellXfs>
  <cellStyles count="70">
    <cellStyle name="20% - Accent1" xfId="1" builtinId="30" customBuiltin="1"/>
    <cellStyle name="20% - Accent1 2" xfId="44"/>
    <cellStyle name="20% - Accent1 3" xfId="58"/>
    <cellStyle name="20% - Accent2" xfId="2" builtinId="34" customBuiltin="1"/>
    <cellStyle name="20% - Accent2 2" xfId="46"/>
    <cellStyle name="20% - Accent2 3" xfId="60"/>
    <cellStyle name="20% - Accent3" xfId="3" builtinId="38" customBuiltin="1"/>
    <cellStyle name="20% - Accent3 2" xfId="48"/>
    <cellStyle name="20% - Accent3 3" xfId="62"/>
    <cellStyle name="20% - Accent4" xfId="4" builtinId="42" customBuiltin="1"/>
    <cellStyle name="20% - Accent4 2" xfId="50"/>
    <cellStyle name="20% - Accent4 3" xfId="64"/>
    <cellStyle name="20% - Accent5" xfId="5" builtinId="46" customBuiltin="1"/>
    <cellStyle name="20% - Accent5 2" xfId="52"/>
    <cellStyle name="20% - Accent5 3" xfId="66"/>
    <cellStyle name="20% - Accent6" xfId="6" builtinId="50" customBuiltin="1"/>
    <cellStyle name="20% - Accent6 2" xfId="54"/>
    <cellStyle name="20% - Accent6 3" xfId="68"/>
    <cellStyle name="40% - Accent1" xfId="7" builtinId="31" customBuiltin="1"/>
    <cellStyle name="40% - Accent1 2" xfId="45"/>
    <cellStyle name="40% - Accent1 3" xfId="59"/>
    <cellStyle name="40% - Accent2" xfId="8" builtinId="35" customBuiltin="1"/>
    <cellStyle name="40% - Accent2 2" xfId="47"/>
    <cellStyle name="40% - Accent2 3" xfId="61"/>
    <cellStyle name="40% - Accent3" xfId="9" builtinId="39" customBuiltin="1"/>
    <cellStyle name="40% - Accent3 2" xfId="49"/>
    <cellStyle name="40% - Accent3 3" xfId="63"/>
    <cellStyle name="40% - Accent4" xfId="10" builtinId="43" customBuiltin="1"/>
    <cellStyle name="40% - Accent4 2" xfId="51"/>
    <cellStyle name="40% - Accent4 3" xfId="65"/>
    <cellStyle name="40% - Accent5" xfId="11" builtinId="47" customBuiltin="1"/>
    <cellStyle name="40% - Accent5 2" xfId="53"/>
    <cellStyle name="40% - Accent5 3" xfId="67"/>
    <cellStyle name="40% - Accent6" xfId="12" builtinId="51" customBuiltin="1"/>
    <cellStyle name="40% - Accent6 2" xfId="55"/>
    <cellStyle name="40% - Accent6 3" xfId="69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42"/>
    <cellStyle name="Normal 3" xfId="56"/>
    <cellStyle name="Note" xfId="37" builtinId="10" customBuiltin="1"/>
    <cellStyle name="Note 2" xfId="43"/>
    <cellStyle name="Note 3" xfId="57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9"/>
  <sheetViews>
    <sheetView tabSelected="1" topLeftCell="A2" zoomScale="90" zoomScaleNormal="90" zoomScaleSheetLayoutView="80" workbookViewId="0">
      <selection activeCell="B6" sqref="B6"/>
    </sheetView>
  </sheetViews>
  <sheetFormatPr defaultColWidth="16.83203125" defaultRowHeight="15.75" customHeight="1" x14ac:dyDescent="0.25"/>
  <cols>
    <col min="1" max="1" width="21.1640625" style="57" customWidth="1"/>
    <col min="2" max="2" width="70.5" style="155" customWidth="1"/>
    <col min="3" max="3" width="15.5" style="2" customWidth="1"/>
    <col min="4" max="4" width="22.1640625" style="3" customWidth="1"/>
    <col min="5" max="5" width="21.83203125" style="4" bestFit="1" customWidth="1"/>
    <col min="6" max="6" width="20.5" style="5" customWidth="1"/>
    <col min="7" max="7" width="12.6640625" style="5" customWidth="1"/>
    <col min="8" max="8" width="15.33203125" style="6" customWidth="1"/>
    <col min="9" max="9" width="20.5" style="6" customWidth="1"/>
    <col min="10" max="10" width="12.33203125" style="1" customWidth="1"/>
    <col min="11" max="11" width="22.1640625" style="1" customWidth="1"/>
    <col min="12" max="16384" width="16.83203125" style="1"/>
  </cols>
  <sheetData>
    <row r="1" spans="1:11" s="7" customFormat="1" ht="6.75" hidden="1" customHeight="1" x14ac:dyDescent="0.25">
      <c r="A1" s="58"/>
      <c r="B1" s="135"/>
      <c r="C1" s="8"/>
      <c r="D1" s="9"/>
      <c r="E1" s="10"/>
      <c r="F1" s="8"/>
      <c r="G1" s="8"/>
      <c r="H1" s="8"/>
      <c r="I1" s="8"/>
      <c r="J1" s="8"/>
    </row>
    <row r="2" spans="1:11" s="11" customFormat="1" ht="50.25" customHeight="1" x14ac:dyDescent="0.25">
      <c r="A2" s="267" t="s">
        <v>532</v>
      </c>
      <c r="B2" s="267"/>
      <c r="C2" s="267"/>
      <c r="D2" s="267"/>
      <c r="E2" s="267"/>
      <c r="F2" s="267"/>
      <c r="G2" s="267"/>
      <c r="H2" s="267"/>
      <c r="I2" s="267"/>
      <c r="J2" s="267"/>
      <c r="K2" s="267"/>
    </row>
    <row r="3" spans="1:11" ht="29.25" customHeight="1" x14ac:dyDescent="0.25">
      <c r="A3" s="268" t="s">
        <v>48</v>
      </c>
      <c r="B3" s="268"/>
      <c r="C3" s="268"/>
      <c r="D3" s="268"/>
      <c r="E3" s="268"/>
      <c r="F3" s="268"/>
      <c r="G3" s="268"/>
      <c r="H3" s="268"/>
      <c r="I3" s="268"/>
      <c r="J3" s="268"/>
    </row>
    <row r="4" spans="1:11" ht="66.75" customHeight="1" x14ac:dyDescent="0.25">
      <c r="A4" s="12" t="s">
        <v>47</v>
      </c>
      <c r="B4" s="12" t="s">
        <v>0</v>
      </c>
      <c r="C4" s="13" t="s">
        <v>1</v>
      </c>
      <c r="D4" s="13" t="s">
        <v>2</v>
      </c>
      <c r="E4" s="13" t="s">
        <v>3</v>
      </c>
      <c r="F4" s="14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81" t="s">
        <v>9</v>
      </c>
    </row>
    <row r="5" spans="1:11" s="16" customFormat="1" ht="15.75" customHeight="1" x14ac:dyDescent="0.2">
      <c r="A5" s="25" t="s">
        <v>10</v>
      </c>
      <c r="B5" s="136">
        <v>2</v>
      </c>
      <c r="C5" s="25">
        <v>3</v>
      </c>
      <c r="D5" s="26">
        <v>4</v>
      </c>
      <c r="E5" s="25">
        <v>5</v>
      </c>
      <c r="F5" s="25">
        <v>6</v>
      </c>
      <c r="G5" s="26">
        <v>7</v>
      </c>
      <c r="H5" s="26">
        <v>8</v>
      </c>
      <c r="I5" s="26">
        <v>9</v>
      </c>
      <c r="J5" s="26">
        <v>10</v>
      </c>
      <c r="K5" s="63">
        <v>11</v>
      </c>
    </row>
    <row r="6" spans="1:11" s="17" customFormat="1" ht="24" customHeight="1" x14ac:dyDescent="0.2">
      <c r="A6" s="111" t="s">
        <v>22</v>
      </c>
      <c r="B6" s="137"/>
      <c r="C6" s="19"/>
      <c r="D6" s="20"/>
      <c r="E6" s="20"/>
      <c r="F6" s="19"/>
      <c r="G6" s="19"/>
      <c r="H6" s="19"/>
      <c r="I6" s="19"/>
      <c r="J6" s="269"/>
      <c r="K6" s="270"/>
    </row>
    <row r="7" spans="1:11" s="17" customFormat="1" ht="24" customHeight="1" x14ac:dyDescent="0.2">
      <c r="A7" s="112" t="s">
        <v>23</v>
      </c>
      <c r="B7" s="138"/>
      <c r="C7" s="84"/>
      <c r="D7" s="82"/>
      <c r="E7" s="82"/>
      <c r="F7" s="81"/>
      <c r="G7" s="81"/>
      <c r="H7" s="81"/>
      <c r="I7" s="81"/>
      <c r="J7" s="271"/>
      <c r="K7" s="272"/>
    </row>
    <row r="8" spans="1:11" s="17" customFormat="1" ht="31.5" x14ac:dyDescent="0.2">
      <c r="A8" s="240" t="s">
        <v>517</v>
      </c>
      <c r="B8" s="23" t="s">
        <v>238</v>
      </c>
      <c r="C8" s="243" t="s">
        <v>240</v>
      </c>
      <c r="D8" s="24">
        <v>216000</v>
      </c>
      <c r="E8" s="24">
        <v>270000</v>
      </c>
      <c r="F8" s="25" t="s">
        <v>111</v>
      </c>
      <c r="G8" s="26" t="s">
        <v>11</v>
      </c>
      <c r="H8" s="26" t="s">
        <v>12</v>
      </c>
      <c r="I8" s="26" t="s">
        <v>15</v>
      </c>
      <c r="J8" s="26" t="s">
        <v>13</v>
      </c>
      <c r="K8" s="25" t="s">
        <v>137</v>
      </c>
    </row>
    <row r="9" spans="1:11" s="17" customFormat="1" ht="31.5" x14ac:dyDescent="0.2">
      <c r="A9" s="241" t="s">
        <v>518</v>
      </c>
      <c r="B9" s="23" t="s">
        <v>239</v>
      </c>
      <c r="C9" s="244" t="s">
        <v>240</v>
      </c>
      <c r="D9" s="64">
        <v>25000</v>
      </c>
      <c r="E9" s="64">
        <v>31250</v>
      </c>
      <c r="F9" s="65" t="s">
        <v>110</v>
      </c>
      <c r="G9" s="26" t="s">
        <v>11</v>
      </c>
      <c r="H9" s="60" t="s">
        <v>12</v>
      </c>
      <c r="I9" s="60" t="s">
        <v>15</v>
      </c>
      <c r="J9" s="60" t="s">
        <v>13</v>
      </c>
      <c r="K9" s="65" t="s">
        <v>241</v>
      </c>
    </row>
    <row r="10" spans="1:11" s="17" customFormat="1" ht="31.5" x14ac:dyDescent="0.2">
      <c r="A10" s="242" t="s">
        <v>519</v>
      </c>
      <c r="B10" s="122" t="s">
        <v>459</v>
      </c>
      <c r="C10" s="245" t="s">
        <v>240</v>
      </c>
      <c r="D10" s="80">
        <v>26500</v>
      </c>
      <c r="E10" s="80">
        <v>33125</v>
      </c>
      <c r="F10" s="239" t="s">
        <v>460</v>
      </c>
      <c r="G10" s="63" t="s">
        <v>11</v>
      </c>
      <c r="H10" s="123" t="s">
        <v>12</v>
      </c>
      <c r="I10" s="124" t="s">
        <v>15</v>
      </c>
      <c r="J10" s="63" t="s">
        <v>13</v>
      </c>
      <c r="K10" s="63" t="s">
        <v>461</v>
      </c>
    </row>
    <row r="11" spans="1:11" s="17" customFormat="1" ht="24" customHeight="1" x14ac:dyDescent="0.2">
      <c r="A11" s="120" t="s">
        <v>24</v>
      </c>
      <c r="B11" s="139"/>
      <c r="C11" s="83"/>
      <c r="D11" s="121">
        <f>SUM(D8:D10)</f>
        <v>267500</v>
      </c>
      <c r="E11" s="121">
        <f>SUM(E8:E10)</f>
        <v>334375</v>
      </c>
      <c r="F11" s="83"/>
      <c r="G11" s="83"/>
      <c r="H11" s="83"/>
      <c r="I11" s="83"/>
      <c r="J11" s="273"/>
      <c r="K11" s="274"/>
    </row>
    <row r="12" spans="1:11" s="17" customFormat="1" ht="24" customHeight="1" x14ac:dyDescent="0.2">
      <c r="A12" s="111" t="s">
        <v>25</v>
      </c>
      <c r="B12" s="140"/>
      <c r="C12" s="113"/>
      <c r="D12" s="114">
        <f>SUM(D11)</f>
        <v>267500</v>
      </c>
      <c r="E12" s="114">
        <f>SUM(E11)</f>
        <v>334375</v>
      </c>
      <c r="F12" s="113"/>
      <c r="G12" s="113"/>
      <c r="H12" s="113"/>
      <c r="I12" s="113"/>
      <c r="J12" s="113"/>
      <c r="K12" s="115"/>
    </row>
    <row r="13" spans="1:11" s="17" customFormat="1" ht="17.25" customHeight="1" x14ac:dyDescent="0.2">
      <c r="A13" s="101"/>
      <c r="B13" s="141"/>
      <c r="C13" s="102"/>
      <c r="D13" s="103"/>
      <c r="E13" s="103"/>
      <c r="F13" s="102"/>
      <c r="G13" s="102"/>
      <c r="H13" s="102"/>
      <c r="I13" s="102"/>
      <c r="J13" s="104"/>
      <c r="K13" s="105"/>
    </row>
    <row r="14" spans="1:11" s="21" customFormat="1" ht="24" customHeight="1" x14ac:dyDescent="0.2">
      <c r="A14" s="111" t="s">
        <v>26</v>
      </c>
      <c r="B14" s="142"/>
      <c r="C14" s="28"/>
      <c r="D14" s="29"/>
      <c r="E14" s="29"/>
      <c r="F14" s="28"/>
      <c r="G14" s="28"/>
      <c r="H14" s="28"/>
      <c r="I14" s="28"/>
      <c r="J14" s="275"/>
      <c r="K14" s="276"/>
    </row>
    <row r="15" spans="1:11" s="21" customFormat="1" ht="24" customHeight="1" x14ac:dyDescent="0.2">
      <c r="A15" s="35" t="s">
        <v>27</v>
      </c>
      <c r="B15" s="36"/>
      <c r="C15" s="37"/>
      <c r="D15" s="38"/>
      <c r="E15" s="38"/>
      <c r="F15" s="37"/>
      <c r="G15" s="37"/>
      <c r="H15" s="37"/>
      <c r="I15" s="37"/>
      <c r="J15" s="277"/>
      <c r="K15" s="278"/>
    </row>
    <row r="16" spans="1:11" s="22" customFormat="1" ht="31.5" customHeight="1" x14ac:dyDescent="0.2">
      <c r="A16" s="56" t="s">
        <v>49</v>
      </c>
      <c r="B16" s="23" t="s">
        <v>294</v>
      </c>
      <c r="C16" s="24" t="s">
        <v>301</v>
      </c>
      <c r="D16" s="24">
        <v>651500</v>
      </c>
      <c r="E16" s="24">
        <v>814375</v>
      </c>
      <c r="F16" s="25" t="s">
        <v>111</v>
      </c>
      <c r="G16" s="26" t="s">
        <v>11</v>
      </c>
      <c r="H16" s="26" t="s">
        <v>12</v>
      </c>
      <c r="I16" s="26" t="s">
        <v>15</v>
      </c>
      <c r="J16" s="26" t="s">
        <v>142</v>
      </c>
      <c r="K16" s="25" t="s">
        <v>302</v>
      </c>
    </row>
    <row r="17" spans="1:11" s="22" customFormat="1" ht="31.5" customHeight="1" x14ac:dyDescent="0.2">
      <c r="A17" s="56" t="s">
        <v>50</v>
      </c>
      <c r="B17" s="23" t="s">
        <v>295</v>
      </c>
      <c r="C17" s="24" t="s">
        <v>300</v>
      </c>
      <c r="D17" s="24">
        <v>7000</v>
      </c>
      <c r="E17" s="24">
        <v>8750</v>
      </c>
      <c r="F17" s="25" t="s">
        <v>110</v>
      </c>
      <c r="G17" s="26" t="s">
        <v>11</v>
      </c>
      <c r="H17" s="26" t="s">
        <v>12</v>
      </c>
      <c r="I17" s="26" t="s">
        <v>15</v>
      </c>
      <c r="J17" s="26" t="s">
        <v>303</v>
      </c>
      <c r="K17" s="25" t="s">
        <v>302</v>
      </c>
    </row>
    <row r="18" spans="1:11" s="22" customFormat="1" ht="31.5" customHeight="1" x14ac:dyDescent="0.2">
      <c r="A18" s="56" t="s">
        <v>51</v>
      </c>
      <c r="B18" s="23" t="s">
        <v>296</v>
      </c>
      <c r="C18" s="24" t="s">
        <v>17</v>
      </c>
      <c r="D18" s="24">
        <v>5500</v>
      </c>
      <c r="E18" s="24">
        <v>6875</v>
      </c>
      <c r="F18" s="25" t="s">
        <v>110</v>
      </c>
      <c r="G18" s="26" t="s">
        <v>11</v>
      </c>
      <c r="H18" s="26" t="s">
        <v>12</v>
      </c>
      <c r="I18" s="26" t="s">
        <v>15</v>
      </c>
      <c r="J18" s="26" t="s">
        <v>303</v>
      </c>
      <c r="K18" s="25" t="s">
        <v>302</v>
      </c>
    </row>
    <row r="19" spans="1:11" s="22" customFormat="1" ht="47.25" x14ac:dyDescent="0.2">
      <c r="A19" s="56" t="s">
        <v>52</v>
      </c>
      <c r="B19" s="23" t="s">
        <v>297</v>
      </c>
      <c r="C19" s="24" t="s">
        <v>247</v>
      </c>
      <c r="D19" s="24">
        <v>15000</v>
      </c>
      <c r="E19" s="24">
        <v>18750</v>
      </c>
      <c r="F19" s="25" t="s">
        <v>110</v>
      </c>
      <c r="G19" s="26" t="s">
        <v>11</v>
      </c>
      <c r="H19" s="26" t="s">
        <v>12</v>
      </c>
      <c r="I19" s="26" t="s">
        <v>15</v>
      </c>
      <c r="J19" s="26" t="s">
        <v>16</v>
      </c>
      <c r="K19" s="25" t="s">
        <v>304</v>
      </c>
    </row>
    <row r="20" spans="1:11" s="22" customFormat="1" ht="47.25" x14ac:dyDescent="0.2">
      <c r="A20" s="56" t="s">
        <v>299</v>
      </c>
      <c r="B20" s="23" t="s">
        <v>298</v>
      </c>
      <c r="C20" s="24" t="s">
        <v>208</v>
      </c>
      <c r="D20" s="24">
        <v>465000</v>
      </c>
      <c r="E20" s="24">
        <v>581250</v>
      </c>
      <c r="F20" s="25" t="s">
        <v>111</v>
      </c>
      <c r="G20" s="26" t="s">
        <v>11</v>
      </c>
      <c r="H20" s="26" t="s">
        <v>12</v>
      </c>
      <c r="I20" s="26" t="s">
        <v>15</v>
      </c>
      <c r="J20" s="26" t="s">
        <v>236</v>
      </c>
      <c r="K20" s="25" t="s">
        <v>305</v>
      </c>
    </row>
    <row r="21" spans="1:11" s="22" customFormat="1" ht="47.25" x14ac:dyDescent="0.2">
      <c r="A21" s="56" t="s">
        <v>375</v>
      </c>
      <c r="B21" s="214" t="s">
        <v>398</v>
      </c>
      <c r="C21" s="215" t="s">
        <v>208</v>
      </c>
      <c r="D21" s="215">
        <v>403200</v>
      </c>
      <c r="E21" s="215">
        <v>504000</v>
      </c>
      <c r="F21" s="216" t="s">
        <v>111</v>
      </c>
      <c r="G21" s="26" t="s">
        <v>11</v>
      </c>
      <c r="H21" s="217" t="s">
        <v>12</v>
      </c>
      <c r="I21" s="217" t="s">
        <v>15</v>
      </c>
      <c r="J21" s="217" t="s">
        <v>16</v>
      </c>
      <c r="K21" s="216" t="s">
        <v>419</v>
      </c>
    </row>
    <row r="22" spans="1:11" s="22" customFormat="1" ht="47.25" x14ac:dyDescent="0.2">
      <c r="A22" s="56" t="s">
        <v>376</v>
      </c>
      <c r="B22" s="214" t="s">
        <v>399</v>
      </c>
      <c r="C22" s="215" t="s">
        <v>247</v>
      </c>
      <c r="D22" s="215">
        <v>18400</v>
      </c>
      <c r="E22" s="215">
        <v>23000</v>
      </c>
      <c r="F22" s="216" t="s">
        <v>110</v>
      </c>
      <c r="G22" s="26" t="s">
        <v>11</v>
      </c>
      <c r="H22" s="217" t="s">
        <v>12</v>
      </c>
      <c r="I22" s="217" t="s">
        <v>15</v>
      </c>
      <c r="J22" s="217" t="s">
        <v>13</v>
      </c>
      <c r="K22" s="216" t="s">
        <v>420</v>
      </c>
    </row>
    <row r="23" spans="1:11" s="22" customFormat="1" ht="31.5" x14ac:dyDescent="0.2">
      <c r="A23" s="56" t="s">
        <v>377</v>
      </c>
      <c r="B23" s="214" t="s">
        <v>400</v>
      </c>
      <c r="C23" s="215" t="s">
        <v>247</v>
      </c>
      <c r="D23" s="215">
        <v>16000</v>
      </c>
      <c r="E23" s="215">
        <v>20000</v>
      </c>
      <c r="F23" s="216" t="s">
        <v>110</v>
      </c>
      <c r="G23" s="26" t="s">
        <v>11</v>
      </c>
      <c r="H23" s="217" t="s">
        <v>12</v>
      </c>
      <c r="I23" s="217" t="s">
        <v>15</v>
      </c>
      <c r="J23" s="217" t="s">
        <v>16</v>
      </c>
      <c r="K23" s="216" t="s">
        <v>421</v>
      </c>
    </row>
    <row r="24" spans="1:11" s="22" customFormat="1" ht="48" customHeight="1" x14ac:dyDescent="0.2">
      <c r="A24" s="56" t="s">
        <v>378</v>
      </c>
      <c r="B24" s="214" t="s">
        <v>494</v>
      </c>
      <c r="C24" s="215" t="s">
        <v>252</v>
      </c>
      <c r="D24" s="215">
        <f>SUM(D25:D26)</f>
        <v>11200</v>
      </c>
      <c r="E24" s="215">
        <f>SUM(E25:E26)</f>
        <v>14000</v>
      </c>
      <c r="F24" s="216" t="s">
        <v>110</v>
      </c>
      <c r="G24" s="26" t="s">
        <v>14</v>
      </c>
      <c r="H24" s="217" t="s">
        <v>12</v>
      </c>
      <c r="I24" s="217" t="s">
        <v>15</v>
      </c>
      <c r="J24" s="217" t="s">
        <v>138</v>
      </c>
      <c r="K24" s="216" t="s">
        <v>422</v>
      </c>
    </row>
    <row r="25" spans="1:11" s="22" customFormat="1" ht="31.5" customHeight="1" x14ac:dyDescent="0.2">
      <c r="A25" s="223"/>
      <c r="B25" s="214" t="s">
        <v>492</v>
      </c>
      <c r="C25" s="215"/>
      <c r="D25" s="215">
        <v>1600</v>
      </c>
      <c r="E25" s="215">
        <v>2000</v>
      </c>
      <c r="F25" s="216"/>
      <c r="G25" s="217"/>
      <c r="H25" s="217"/>
      <c r="I25" s="217"/>
      <c r="J25" s="217"/>
      <c r="K25" s="216"/>
    </row>
    <row r="26" spans="1:11" s="22" customFormat="1" ht="31.5" customHeight="1" x14ac:dyDescent="0.2">
      <c r="A26" s="223"/>
      <c r="B26" s="214" t="s">
        <v>493</v>
      </c>
      <c r="C26" s="215"/>
      <c r="D26" s="215">
        <v>9600</v>
      </c>
      <c r="E26" s="215">
        <v>12000</v>
      </c>
      <c r="F26" s="216"/>
      <c r="G26" s="217"/>
      <c r="H26" s="217"/>
      <c r="I26" s="217"/>
      <c r="J26" s="217"/>
      <c r="K26" s="216"/>
    </row>
    <row r="27" spans="1:11" s="22" customFormat="1" ht="31.5" customHeight="1" x14ac:dyDescent="0.2">
      <c r="A27" s="56" t="s">
        <v>379</v>
      </c>
      <c r="B27" s="214" t="s">
        <v>418</v>
      </c>
      <c r="C27" s="215" t="s">
        <v>17</v>
      </c>
      <c r="D27" s="215">
        <v>5000</v>
      </c>
      <c r="E27" s="215">
        <v>6250</v>
      </c>
      <c r="F27" s="216" t="s">
        <v>110</v>
      </c>
      <c r="G27" s="26" t="s">
        <v>11</v>
      </c>
      <c r="H27" s="217" t="s">
        <v>12</v>
      </c>
      <c r="I27" s="217" t="s">
        <v>15</v>
      </c>
      <c r="J27" s="217" t="s">
        <v>117</v>
      </c>
      <c r="K27" s="216" t="s">
        <v>431</v>
      </c>
    </row>
    <row r="28" spans="1:11" s="22" customFormat="1" ht="31.5" customHeight="1" x14ac:dyDescent="0.2">
      <c r="A28" s="56" t="s">
        <v>380</v>
      </c>
      <c r="B28" s="214" t="s">
        <v>401</v>
      </c>
      <c r="C28" s="215" t="s">
        <v>247</v>
      </c>
      <c r="D28" s="215">
        <v>13000</v>
      </c>
      <c r="E28" s="215">
        <v>16250</v>
      </c>
      <c r="F28" s="216" t="s">
        <v>110</v>
      </c>
      <c r="G28" s="26" t="s">
        <v>11</v>
      </c>
      <c r="H28" s="217" t="s">
        <v>12</v>
      </c>
      <c r="I28" s="217" t="s">
        <v>15</v>
      </c>
      <c r="J28" s="217" t="s">
        <v>195</v>
      </c>
      <c r="K28" s="216" t="s">
        <v>423</v>
      </c>
    </row>
    <row r="29" spans="1:11" s="22" customFormat="1" ht="31.5" customHeight="1" x14ac:dyDescent="0.2">
      <c r="A29" s="56" t="s">
        <v>381</v>
      </c>
      <c r="B29" s="214" t="s">
        <v>402</v>
      </c>
      <c r="C29" s="215" t="s">
        <v>301</v>
      </c>
      <c r="D29" s="215">
        <v>180000</v>
      </c>
      <c r="E29" s="215">
        <v>225000</v>
      </c>
      <c r="F29" s="216" t="s">
        <v>111</v>
      </c>
      <c r="G29" s="26" t="s">
        <v>11</v>
      </c>
      <c r="H29" s="217" t="s">
        <v>12</v>
      </c>
      <c r="I29" s="217" t="s">
        <v>15</v>
      </c>
      <c r="J29" s="217" t="s">
        <v>303</v>
      </c>
      <c r="K29" s="216" t="s">
        <v>424</v>
      </c>
    </row>
    <row r="30" spans="1:11" s="22" customFormat="1" ht="47.25" customHeight="1" x14ac:dyDescent="0.2">
      <c r="A30" s="56" t="s">
        <v>382</v>
      </c>
      <c r="B30" s="214" t="s">
        <v>403</v>
      </c>
      <c r="C30" s="215" t="s">
        <v>300</v>
      </c>
      <c r="D30" s="215">
        <v>4000</v>
      </c>
      <c r="E30" s="215">
        <v>5000</v>
      </c>
      <c r="F30" s="216" t="s">
        <v>110</v>
      </c>
      <c r="G30" s="26" t="s">
        <v>11</v>
      </c>
      <c r="H30" s="217" t="s">
        <v>12</v>
      </c>
      <c r="I30" s="217" t="s">
        <v>15</v>
      </c>
      <c r="J30" s="217" t="s">
        <v>303</v>
      </c>
      <c r="K30" s="216" t="s">
        <v>424</v>
      </c>
    </row>
    <row r="31" spans="1:11" s="22" customFormat="1" ht="31.5" customHeight="1" x14ac:dyDescent="0.2">
      <c r="A31" s="56" t="s">
        <v>383</v>
      </c>
      <c r="B31" s="214" t="s">
        <v>520</v>
      </c>
      <c r="C31" s="215" t="s">
        <v>17</v>
      </c>
      <c r="D31" s="215">
        <v>5500</v>
      </c>
      <c r="E31" s="215">
        <v>6875</v>
      </c>
      <c r="F31" s="216" t="s">
        <v>110</v>
      </c>
      <c r="G31" s="26" t="s">
        <v>11</v>
      </c>
      <c r="H31" s="217" t="s">
        <v>12</v>
      </c>
      <c r="I31" s="217" t="s">
        <v>15</v>
      </c>
      <c r="J31" s="217" t="s">
        <v>117</v>
      </c>
      <c r="K31" s="216" t="s">
        <v>424</v>
      </c>
    </row>
    <row r="32" spans="1:11" s="22" customFormat="1" ht="31.5" customHeight="1" x14ac:dyDescent="0.2">
      <c r="A32" s="56" t="s">
        <v>384</v>
      </c>
      <c r="B32" s="214" t="s">
        <v>404</v>
      </c>
      <c r="C32" s="215" t="s">
        <v>301</v>
      </c>
      <c r="D32" s="215">
        <v>240500</v>
      </c>
      <c r="E32" s="215">
        <v>300625</v>
      </c>
      <c r="F32" s="216" t="s">
        <v>111</v>
      </c>
      <c r="G32" s="26" t="s">
        <v>11</v>
      </c>
      <c r="H32" s="217" t="s">
        <v>12</v>
      </c>
      <c r="I32" s="217" t="s">
        <v>15</v>
      </c>
      <c r="J32" s="217" t="s">
        <v>13</v>
      </c>
      <c r="K32" s="216" t="s">
        <v>425</v>
      </c>
    </row>
    <row r="33" spans="1:11" s="22" customFormat="1" ht="31.5" x14ac:dyDescent="0.2">
      <c r="A33" s="56" t="s">
        <v>385</v>
      </c>
      <c r="B33" s="214" t="s">
        <v>405</v>
      </c>
      <c r="C33" s="215" t="s">
        <v>300</v>
      </c>
      <c r="D33" s="215">
        <v>8000</v>
      </c>
      <c r="E33" s="215">
        <v>10000</v>
      </c>
      <c r="F33" s="216" t="s">
        <v>110</v>
      </c>
      <c r="G33" s="26" t="s">
        <v>11</v>
      </c>
      <c r="H33" s="217" t="s">
        <v>12</v>
      </c>
      <c r="I33" s="217" t="s">
        <v>15</v>
      </c>
      <c r="J33" s="217" t="s">
        <v>16</v>
      </c>
      <c r="K33" s="216" t="s">
        <v>425</v>
      </c>
    </row>
    <row r="34" spans="1:11" s="22" customFormat="1" ht="31.5" customHeight="1" x14ac:dyDescent="0.2">
      <c r="A34" s="56" t="s">
        <v>386</v>
      </c>
      <c r="B34" s="214" t="s">
        <v>406</v>
      </c>
      <c r="C34" s="215" t="s">
        <v>17</v>
      </c>
      <c r="D34" s="215">
        <v>5000</v>
      </c>
      <c r="E34" s="215">
        <v>6250</v>
      </c>
      <c r="F34" s="216" t="s">
        <v>110</v>
      </c>
      <c r="G34" s="26" t="s">
        <v>11</v>
      </c>
      <c r="H34" s="217" t="s">
        <v>12</v>
      </c>
      <c r="I34" s="217" t="s">
        <v>15</v>
      </c>
      <c r="J34" s="217" t="s">
        <v>16</v>
      </c>
      <c r="K34" s="216" t="s">
        <v>425</v>
      </c>
    </row>
    <row r="35" spans="1:11" s="22" customFormat="1" ht="31.5" customHeight="1" x14ac:dyDescent="0.2">
      <c r="A35" s="56" t="s">
        <v>387</v>
      </c>
      <c r="B35" s="214" t="s">
        <v>407</v>
      </c>
      <c r="C35" s="215" t="s">
        <v>247</v>
      </c>
      <c r="D35" s="215">
        <v>18600</v>
      </c>
      <c r="E35" s="215">
        <v>23250</v>
      </c>
      <c r="F35" s="216" t="s">
        <v>110</v>
      </c>
      <c r="G35" s="26" t="s">
        <v>11</v>
      </c>
      <c r="H35" s="217" t="s">
        <v>12</v>
      </c>
      <c r="I35" s="217" t="s">
        <v>15</v>
      </c>
      <c r="J35" s="217" t="s">
        <v>138</v>
      </c>
      <c r="K35" s="216" t="s">
        <v>426</v>
      </c>
    </row>
    <row r="36" spans="1:11" s="22" customFormat="1" ht="47.25" customHeight="1" x14ac:dyDescent="0.2">
      <c r="A36" s="56" t="s">
        <v>388</v>
      </c>
      <c r="B36" s="214" t="s">
        <v>408</v>
      </c>
      <c r="C36" s="215" t="s">
        <v>300</v>
      </c>
      <c r="D36" s="215">
        <v>8000</v>
      </c>
      <c r="E36" s="215">
        <v>10000</v>
      </c>
      <c r="F36" s="216" t="s">
        <v>110</v>
      </c>
      <c r="G36" s="26" t="s">
        <v>11</v>
      </c>
      <c r="H36" s="217" t="s">
        <v>12</v>
      </c>
      <c r="I36" s="217" t="s">
        <v>15</v>
      </c>
      <c r="J36" s="217" t="s">
        <v>107</v>
      </c>
      <c r="K36" s="216" t="s">
        <v>427</v>
      </c>
    </row>
    <row r="37" spans="1:11" s="22" customFormat="1" ht="31.5" customHeight="1" x14ac:dyDescent="0.2">
      <c r="A37" s="56" t="s">
        <v>389</v>
      </c>
      <c r="B37" s="23" t="s">
        <v>409</v>
      </c>
      <c r="C37" s="24" t="s">
        <v>17</v>
      </c>
      <c r="D37" s="24">
        <v>5000</v>
      </c>
      <c r="E37" s="24">
        <v>6250</v>
      </c>
      <c r="F37" s="25" t="s">
        <v>110</v>
      </c>
      <c r="G37" s="26" t="s">
        <v>11</v>
      </c>
      <c r="H37" s="26" t="s">
        <v>12</v>
      </c>
      <c r="I37" s="26" t="s">
        <v>15</v>
      </c>
      <c r="J37" s="26" t="s">
        <v>107</v>
      </c>
      <c r="K37" s="25" t="s">
        <v>427</v>
      </c>
    </row>
    <row r="38" spans="1:11" s="22" customFormat="1" ht="31.5" customHeight="1" x14ac:dyDescent="0.2">
      <c r="A38" s="56" t="s">
        <v>390</v>
      </c>
      <c r="B38" s="23" t="s">
        <v>410</v>
      </c>
      <c r="C38" s="24" t="s">
        <v>301</v>
      </c>
      <c r="D38" s="24">
        <v>540000</v>
      </c>
      <c r="E38" s="24">
        <v>675000</v>
      </c>
      <c r="F38" s="25" t="s">
        <v>111</v>
      </c>
      <c r="G38" s="26" t="s">
        <v>11</v>
      </c>
      <c r="H38" s="26" t="s">
        <v>12</v>
      </c>
      <c r="I38" s="26" t="s">
        <v>15</v>
      </c>
      <c r="J38" s="26" t="s">
        <v>117</v>
      </c>
      <c r="K38" s="25" t="s">
        <v>427</v>
      </c>
    </row>
    <row r="39" spans="1:11" s="22" customFormat="1" ht="31.5" customHeight="1" x14ac:dyDescent="0.2">
      <c r="A39" s="56" t="s">
        <v>391</v>
      </c>
      <c r="B39" s="214" t="s">
        <v>411</v>
      </c>
      <c r="C39" s="215" t="s">
        <v>301</v>
      </c>
      <c r="D39" s="215">
        <v>135000</v>
      </c>
      <c r="E39" s="215">
        <v>168750</v>
      </c>
      <c r="F39" s="216" t="s">
        <v>111</v>
      </c>
      <c r="G39" s="26" t="s">
        <v>11</v>
      </c>
      <c r="H39" s="217" t="s">
        <v>12</v>
      </c>
      <c r="I39" s="217" t="s">
        <v>15</v>
      </c>
      <c r="J39" s="217" t="s">
        <v>236</v>
      </c>
      <c r="K39" s="216" t="s">
        <v>428</v>
      </c>
    </row>
    <row r="40" spans="1:11" s="22" customFormat="1" ht="31.5" x14ac:dyDescent="0.2">
      <c r="A40" s="56" t="s">
        <v>392</v>
      </c>
      <c r="B40" s="23" t="s">
        <v>412</v>
      </c>
      <c r="C40" s="24" t="s">
        <v>300</v>
      </c>
      <c r="D40" s="24">
        <v>6000</v>
      </c>
      <c r="E40" s="24">
        <v>7500</v>
      </c>
      <c r="F40" s="25" t="s">
        <v>110</v>
      </c>
      <c r="G40" s="26" t="s">
        <v>11</v>
      </c>
      <c r="H40" s="26" t="s">
        <v>12</v>
      </c>
      <c r="I40" s="26" t="s">
        <v>15</v>
      </c>
      <c r="J40" s="26" t="s">
        <v>142</v>
      </c>
      <c r="K40" s="25" t="s">
        <v>428</v>
      </c>
    </row>
    <row r="41" spans="1:11" s="22" customFormat="1" ht="31.5" customHeight="1" x14ac:dyDescent="0.2">
      <c r="A41" s="56" t="s">
        <v>393</v>
      </c>
      <c r="B41" s="23" t="s">
        <v>413</v>
      </c>
      <c r="C41" s="24" t="s">
        <v>17</v>
      </c>
      <c r="D41" s="24">
        <v>4000</v>
      </c>
      <c r="E41" s="24">
        <v>5000</v>
      </c>
      <c r="F41" s="25" t="s">
        <v>110</v>
      </c>
      <c r="G41" s="26" t="s">
        <v>11</v>
      </c>
      <c r="H41" s="26" t="s">
        <v>12</v>
      </c>
      <c r="I41" s="26" t="s">
        <v>15</v>
      </c>
      <c r="J41" s="26" t="s">
        <v>142</v>
      </c>
      <c r="K41" s="25" t="s">
        <v>428</v>
      </c>
    </row>
    <row r="42" spans="1:11" s="22" customFormat="1" ht="31.5" customHeight="1" x14ac:dyDescent="0.2">
      <c r="A42" s="56" t="s">
        <v>394</v>
      </c>
      <c r="B42" s="23" t="s">
        <v>414</v>
      </c>
      <c r="C42" s="24" t="s">
        <v>247</v>
      </c>
      <c r="D42" s="24">
        <v>29500</v>
      </c>
      <c r="E42" s="24">
        <v>36875</v>
      </c>
      <c r="F42" s="25" t="s">
        <v>111</v>
      </c>
      <c r="G42" s="26" t="s">
        <v>11</v>
      </c>
      <c r="H42" s="26" t="s">
        <v>12</v>
      </c>
      <c r="I42" s="26" t="s">
        <v>15</v>
      </c>
      <c r="J42" s="26" t="s">
        <v>138</v>
      </c>
      <c r="K42" s="25" t="s">
        <v>429</v>
      </c>
    </row>
    <row r="43" spans="1:11" s="22" customFormat="1" ht="31.5" customHeight="1" x14ac:dyDescent="0.2">
      <c r="A43" s="56" t="s">
        <v>395</v>
      </c>
      <c r="B43" s="23" t="s">
        <v>415</v>
      </c>
      <c r="C43" s="24" t="s">
        <v>17</v>
      </c>
      <c r="D43" s="24">
        <v>5300</v>
      </c>
      <c r="E43" s="24">
        <v>6625</v>
      </c>
      <c r="F43" s="25" t="s">
        <v>110</v>
      </c>
      <c r="G43" s="26" t="s">
        <v>11</v>
      </c>
      <c r="H43" s="26" t="s">
        <v>12</v>
      </c>
      <c r="I43" s="26" t="s">
        <v>15</v>
      </c>
      <c r="J43" s="26" t="s">
        <v>13</v>
      </c>
      <c r="K43" s="25" t="s">
        <v>430</v>
      </c>
    </row>
    <row r="44" spans="1:11" s="22" customFormat="1" ht="31.5" customHeight="1" x14ac:dyDescent="0.2">
      <c r="A44" s="156" t="s">
        <v>396</v>
      </c>
      <c r="B44" s="157" t="s">
        <v>416</v>
      </c>
      <c r="C44" s="64" t="s">
        <v>301</v>
      </c>
      <c r="D44" s="64">
        <v>370000</v>
      </c>
      <c r="E44" s="64">
        <v>462500</v>
      </c>
      <c r="F44" s="65" t="s">
        <v>111</v>
      </c>
      <c r="G44" s="60" t="s">
        <v>11</v>
      </c>
      <c r="H44" s="60" t="s">
        <v>12</v>
      </c>
      <c r="I44" s="60" t="s">
        <v>15</v>
      </c>
      <c r="J44" s="60" t="s">
        <v>303</v>
      </c>
      <c r="K44" s="65" t="s">
        <v>431</v>
      </c>
    </row>
    <row r="45" spans="1:11" s="22" customFormat="1" ht="36" customHeight="1" x14ac:dyDescent="0.2">
      <c r="A45" s="158" t="s">
        <v>397</v>
      </c>
      <c r="B45" s="159" t="s">
        <v>417</v>
      </c>
      <c r="C45" s="80" t="s">
        <v>300</v>
      </c>
      <c r="D45" s="80">
        <v>10500</v>
      </c>
      <c r="E45" s="80">
        <v>13125</v>
      </c>
      <c r="F45" s="63" t="s">
        <v>110</v>
      </c>
      <c r="G45" s="63" t="s">
        <v>11</v>
      </c>
      <c r="H45" s="63" t="s">
        <v>12</v>
      </c>
      <c r="I45" s="63" t="s">
        <v>15</v>
      </c>
      <c r="J45" s="63" t="s">
        <v>117</v>
      </c>
      <c r="K45" s="63" t="s">
        <v>431</v>
      </c>
    </row>
    <row r="46" spans="1:11" s="22" customFormat="1" ht="31.5" customHeight="1" x14ac:dyDescent="0.2">
      <c r="A46" s="226" t="s">
        <v>505</v>
      </c>
      <c r="B46" s="227" t="s">
        <v>506</v>
      </c>
      <c r="C46" s="228" t="s">
        <v>507</v>
      </c>
      <c r="D46" s="228">
        <v>1723100</v>
      </c>
      <c r="E46" s="228">
        <v>2153875</v>
      </c>
      <c r="F46" s="229" t="s">
        <v>292</v>
      </c>
      <c r="G46" s="229" t="s">
        <v>11</v>
      </c>
      <c r="H46" s="229" t="s">
        <v>12</v>
      </c>
      <c r="I46" s="229" t="s">
        <v>15</v>
      </c>
      <c r="J46" s="229" t="s">
        <v>13</v>
      </c>
      <c r="K46" s="229" t="s">
        <v>508</v>
      </c>
    </row>
    <row r="47" spans="1:11" s="22" customFormat="1" ht="31.5" customHeight="1" x14ac:dyDescent="0.2">
      <c r="A47" s="226" t="s">
        <v>509</v>
      </c>
      <c r="B47" s="227" t="s">
        <v>510</v>
      </c>
      <c r="C47" s="228" t="s">
        <v>511</v>
      </c>
      <c r="D47" s="228">
        <v>13816.5</v>
      </c>
      <c r="E47" s="228">
        <v>17270.63</v>
      </c>
      <c r="F47" s="229" t="s">
        <v>110</v>
      </c>
      <c r="G47" s="229" t="s">
        <v>11</v>
      </c>
      <c r="H47" s="229" t="s">
        <v>12</v>
      </c>
      <c r="I47" s="229" t="s">
        <v>15</v>
      </c>
      <c r="J47" s="229" t="s">
        <v>13</v>
      </c>
      <c r="K47" s="229" t="s">
        <v>512</v>
      </c>
    </row>
    <row r="48" spans="1:11" s="21" customFormat="1" ht="24" customHeight="1" x14ac:dyDescent="0.2">
      <c r="A48" s="218" t="s">
        <v>28</v>
      </c>
      <c r="B48" s="219"/>
      <c r="C48" s="220"/>
      <c r="D48" s="221">
        <f>SUM(D16:D24,D27:D47)</f>
        <v>4922616.5</v>
      </c>
      <c r="E48" s="221">
        <f>SUM(E16:E24,E27:E47)</f>
        <v>6153270.6299999999</v>
      </c>
      <c r="F48" s="220"/>
      <c r="G48" s="220"/>
      <c r="H48" s="220"/>
      <c r="I48" s="220"/>
      <c r="J48" s="220"/>
      <c r="K48" s="222"/>
    </row>
    <row r="49" spans="1:11" s="21" customFormat="1" ht="21" customHeight="1" x14ac:dyDescent="0.2">
      <c r="A49" s="106"/>
      <c r="B49" s="143"/>
      <c r="C49" s="107"/>
      <c r="D49" s="108"/>
      <c r="E49" s="108"/>
      <c r="F49" s="107"/>
      <c r="G49" s="107"/>
      <c r="H49" s="107"/>
      <c r="I49" s="107"/>
      <c r="J49" s="107"/>
      <c r="K49" s="109"/>
    </row>
    <row r="50" spans="1:11" s="21" customFormat="1" ht="24" customHeight="1" x14ac:dyDescent="0.2">
      <c r="A50" s="279" t="s">
        <v>29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1"/>
    </row>
    <row r="51" spans="1:11" s="22" customFormat="1" ht="31.5" customHeight="1" x14ac:dyDescent="0.2">
      <c r="A51" s="56" t="s">
        <v>53</v>
      </c>
      <c r="B51" s="23" t="s">
        <v>156</v>
      </c>
      <c r="C51" s="24" t="s">
        <v>18</v>
      </c>
      <c r="D51" s="24">
        <v>4560</v>
      </c>
      <c r="E51" s="24">
        <v>5700</v>
      </c>
      <c r="F51" s="128" t="s">
        <v>110</v>
      </c>
      <c r="G51" s="25" t="s">
        <v>11</v>
      </c>
      <c r="H51" s="25" t="s">
        <v>12</v>
      </c>
      <c r="I51" s="26" t="s">
        <v>15</v>
      </c>
      <c r="J51" s="26" t="s">
        <v>16</v>
      </c>
      <c r="K51" s="25" t="s">
        <v>157</v>
      </c>
    </row>
    <row r="52" spans="1:11" s="22" customFormat="1" ht="66" customHeight="1" x14ac:dyDescent="0.2">
      <c r="A52" s="56" t="s">
        <v>54</v>
      </c>
      <c r="B52" s="23" t="s">
        <v>158</v>
      </c>
      <c r="C52" s="24" t="s">
        <v>19</v>
      </c>
      <c r="D52" s="24">
        <v>43888</v>
      </c>
      <c r="E52" s="24">
        <v>54860</v>
      </c>
      <c r="F52" s="128" t="s">
        <v>110</v>
      </c>
      <c r="G52" s="25" t="s">
        <v>11</v>
      </c>
      <c r="H52" s="25" t="s">
        <v>12</v>
      </c>
      <c r="I52" s="26" t="s">
        <v>15</v>
      </c>
      <c r="J52" s="26" t="s">
        <v>13</v>
      </c>
      <c r="K52" s="25" t="s">
        <v>86</v>
      </c>
    </row>
    <row r="53" spans="1:11" s="21" customFormat="1" ht="30" customHeight="1" x14ac:dyDescent="0.2">
      <c r="A53" s="56" t="s">
        <v>55</v>
      </c>
      <c r="B53" s="23" t="s">
        <v>159</v>
      </c>
      <c r="C53" s="24" t="s">
        <v>17</v>
      </c>
      <c r="D53" s="24">
        <v>5520</v>
      </c>
      <c r="E53" s="24">
        <v>6900</v>
      </c>
      <c r="F53" s="128" t="s">
        <v>110</v>
      </c>
      <c r="G53" s="25" t="s">
        <v>11</v>
      </c>
      <c r="H53" s="25" t="s">
        <v>12</v>
      </c>
      <c r="I53" s="26" t="s">
        <v>15</v>
      </c>
      <c r="J53" s="26" t="s">
        <v>13</v>
      </c>
      <c r="K53" s="25" t="s">
        <v>86</v>
      </c>
    </row>
    <row r="54" spans="1:11" s="51" customFormat="1" ht="31.5" customHeight="1" x14ac:dyDescent="0.2">
      <c r="A54" s="56" t="s">
        <v>56</v>
      </c>
      <c r="B54" s="23" t="s">
        <v>85</v>
      </c>
      <c r="C54" s="24" t="s">
        <v>20</v>
      </c>
      <c r="D54" s="24">
        <f>SUM(D55:D56)</f>
        <v>18463.2</v>
      </c>
      <c r="E54" s="24">
        <f>SUM(E55:E56)</f>
        <v>23079</v>
      </c>
      <c r="F54" s="128" t="s">
        <v>110</v>
      </c>
      <c r="G54" s="25" t="s">
        <v>14</v>
      </c>
      <c r="H54" s="25" t="s">
        <v>12</v>
      </c>
      <c r="I54" s="26" t="s">
        <v>15</v>
      </c>
      <c r="J54" s="26" t="s">
        <v>195</v>
      </c>
      <c r="K54" s="25" t="s">
        <v>204</v>
      </c>
    </row>
    <row r="55" spans="1:11" s="51" customFormat="1" ht="31.5" customHeight="1" x14ac:dyDescent="0.2">
      <c r="A55" s="56"/>
      <c r="B55" s="23" t="s">
        <v>84</v>
      </c>
      <c r="C55" s="24"/>
      <c r="D55" s="24">
        <v>10400</v>
      </c>
      <c r="E55" s="24">
        <v>13000</v>
      </c>
      <c r="F55" s="25"/>
      <c r="G55" s="26"/>
      <c r="H55" s="26"/>
      <c r="I55" s="26"/>
      <c r="J55" s="26"/>
      <c r="K55" s="25"/>
    </row>
    <row r="56" spans="1:11" s="51" customFormat="1" ht="31.5" customHeight="1" x14ac:dyDescent="0.2">
      <c r="A56" s="56"/>
      <c r="B56" s="23" t="s">
        <v>203</v>
      </c>
      <c r="C56" s="24"/>
      <c r="D56" s="24">
        <v>8063.2</v>
      </c>
      <c r="E56" s="24">
        <v>10079</v>
      </c>
      <c r="F56" s="25"/>
      <c r="G56" s="26"/>
      <c r="H56" s="26"/>
      <c r="I56" s="26"/>
      <c r="J56" s="26"/>
      <c r="K56" s="25"/>
    </row>
    <row r="57" spans="1:11" s="51" customFormat="1" ht="31.5" customHeight="1" x14ac:dyDescent="0.2">
      <c r="A57" s="56" t="s">
        <v>87</v>
      </c>
      <c r="B57" s="23" t="s">
        <v>88</v>
      </c>
      <c r="C57" s="24" t="s">
        <v>89</v>
      </c>
      <c r="D57" s="24">
        <v>13800</v>
      </c>
      <c r="E57" s="24">
        <v>17250</v>
      </c>
      <c r="F57" s="128" t="s">
        <v>110</v>
      </c>
      <c r="G57" s="25" t="s">
        <v>11</v>
      </c>
      <c r="H57" s="25" t="s">
        <v>12</v>
      </c>
      <c r="I57" s="26" t="s">
        <v>15</v>
      </c>
      <c r="J57" s="125" t="s">
        <v>107</v>
      </c>
      <c r="K57" s="126" t="s">
        <v>108</v>
      </c>
    </row>
    <row r="58" spans="1:11" s="51" customFormat="1" ht="31.5" customHeight="1" x14ac:dyDescent="0.2">
      <c r="A58" s="56" t="s">
        <v>90</v>
      </c>
      <c r="B58" s="144" t="s">
        <v>102</v>
      </c>
      <c r="C58" s="87" t="s">
        <v>109</v>
      </c>
      <c r="D58" s="127">
        <v>34260</v>
      </c>
      <c r="E58" s="127">
        <v>42825</v>
      </c>
      <c r="F58" s="88" t="s">
        <v>111</v>
      </c>
      <c r="G58" s="25" t="s">
        <v>11</v>
      </c>
      <c r="H58" s="25" t="s">
        <v>12</v>
      </c>
      <c r="I58" s="26" t="s">
        <v>15</v>
      </c>
      <c r="J58" s="125" t="s">
        <v>142</v>
      </c>
      <c r="K58" s="129" t="s">
        <v>108</v>
      </c>
    </row>
    <row r="59" spans="1:11" s="51" customFormat="1" ht="63" x14ac:dyDescent="0.2">
      <c r="A59" s="56" t="s">
        <v>91</v>
      </c>
      <c r="B59" s="144" t="s">
        <v>495</v>
      </c>
      <c r="C59" s="130" t="s">
        <v>112</v>
      </c>
      <c r="D59" s="130">
        <v>14400</v>
      </c>
      <c r="E59" s="130">
        <v>18000</v>
      </c>
      <c r="F59" s="129" t="s">
        <v>110</v>
      </c>
      <c r="G59" s="25" t="s">
        <v>11</v>
      </c>
      <c r="H59" s="125" t="s">
        <v>12</v>
      </c>
      <c r="I59" s="125" t="s">
        <v>15</v>
      </c>
      <c r="J59" s="125" t="s">
        <v>195</v>
      </c>
      <c r="K59" s="129" t="s">
        <v>196</v>
      </c>
    </row>
    <row r="60" spans="1:11" s="51" customFormat="1" ht="31.5" customHeight="1" x14ac:dyDescent="0.2">
      <c r="A60" s="56" t="s">
        <v>92</v>
      </c>
      <c r="B60" s="144" t="s">
        <v>496</v>
      </c>
      <c r="C60" s="130" t="s">
        <v>113</v>
      </c>
      <c r="D60" s="130">
        <v>16000</v>
      </c>
      <c r="E60" s="130">
        <v>20000</v>
      </c>
      <c r="F60" s="129" t="s">
        <v>110</v>
      </c>
      <c r="G60" s="25" t="s">
        <v>11</v>
      </c>
      <c r="H60" s="125" t="s">
        <v>12</v>
      </c>
      <c r="I60" s="125" t="s">
        <v>15</v>
      </c>
      <c r="J60" s="125" t="s">
        <v>13</v>
      </c>
      <c r="K60" s="129" t="s">
        <v>86</v>
      </c>
    </row>
    <row r="61" spans="1:11" s="51" customFormat="1" ht="31.5" customHeight="1" x14ac:dyDescent="0.2">
      <c r="A61" s="56" t="s">
        <v>93</v>
      </c>
      <c r="B61" s="144" t="s">
        <v>103</v>
      </c>
      <c r="C61" s="130" t="s">
        <v>114</v>
      </c>
      <c r="D61" s="130">
        <v>3184</v>
      </c>
      <c r="E61" s="130">
        <v>3980</v>
      </c>
      <c r="F61" s="129" t="s">
        <v>110</v>
      </c>
      <c r="G61" s="25" t="s">
        <v>11</v>
      </c>
      <c r="H61" s="125" t="s">
        <v>12</v>
      </c>
      <c r="I61" s="125" t="s">
        <v>15</v>
      </c>
      <c r="J61" s="125" t="s">
        <v>16</v>
      </c>
      <c r="K61" s="129" t="s">
        <v>137</v>
      </c>
    </row>
    <row r="62" spans="1:11" s="51" customFormat="1" ht="31.5" x14ac:dyDescent="0.2">
      <c r="A62" s="56" t="s">
        <v>94</v>
      </c>
      <c r="B62" s="144" t="s">
        <v>104</v>
      </c>
      <c r="C62" s="130" t="s">
        <v>113</v>
      </c>
      <c r="D62" s="130">
        <v>4000</v>
      </c>
      <c r="E62" s="130">
        <v>5000</v>
      </c>
      <c r="F62" s="25" t="s">
        <v>110</v>
      </c>
      <c r="G62" s="26" t="s">
        <v>11</v>
      </c>
      <c r="H62" s="26" t="s">
        <v>12</v>
      </c>
      <c r="I62" s="26" t="s">
        <v>15</v>
      </c>
      <c r="J62" s="125" t="s">
        <v>13</v>
      </c>
      <c r="K62" s="131" t="s">
        <v>86</v>
      </c>
    </row>
    <row r="63" spans="1:11" s="51" customFormat="1" ht="31.5" x14ac:dyDescent="0.2">
      <c r="A63" s="56" t="s">
        <v>95</v>
      </c>
      <c r="B63" s="144" t="s">
        <v>205</v>
      </c>
      <c r="C63" s="130" t="s">
        <v>115</v>
      </c>
      <c r="D63" s="130">
        <v>40000</v>
      </c>
      <c r="E63" s="130">
        <v>50000</v>
      </c>
      <c r="F63" s="25" t="s">
        <v>110</v>
      </c>
      <c r="G63" s="26" t="s">
        <v>11</v>
      </c>
      <c r="H63" s="26" t="s">
        <v>12</v>
      </c>
      <c r="I63" s="26" t="s">
        <v>15</v>
      </c>
      <c r="J63" s="125" t="s">
        <v>16</v>
      </c>
      <c r="K63" s="131" t="s">
        <v>137</v>
      </c>
    </row>
    <row r="64" spans="1:11" s="22" customFormat="1" ht="31.5" customHeight="1" x14ac:dyDescent="0.2">
      <c r="A64" s="167" t="s">
        <v>96</v>
      </c>
      <c r="B64" s="145" t="s">
        <v>516</v>
      </c>
      <c r="C64" s="168" t="s">
        <v>115</v>
      </c>
      <c r="D64" s="168">
        <v>76800</v>
      </c>
      <c r="E64" s="168">
        <v>96000</v>
      </c>
      <c r="F64" s="169" t="s">
        <v>111</v>
      </c>
      <c r="G64" s="170" t="s">
        <v>11</v>
      </c>
      <c r="H64" s="170" t="s">
        <v>12</v>
      </c>
      <c r="I64" s="170" t="s">
        <v>15</v>
      </c>
      <c r="J64" s="134" t="s">
        <v>16</v>
      </c>
      <c r="K64" s="171" t="s">
        <v>524</v>
      </c>
    </row>
    <row r="65" spans="1:11" s="22" customFormat="1" ht="31.5" customHeight="1" x14ac:dyDescent="0.2">
      <c r="A65" s="162" t="s">
        <v>97</v>
      </c>
      <c r="B65" s="163" t="s">
        <v>105</v>
      </c>
      <c r="C65" s="164" t="s">
        <v>115</v>
      </c>
      <c r="D65" s="164">
        <v>50400</v>
      </c>
      <c r="E65" s="164">
        <v>63000</v>
      </c>
      <c r="F65" s="62" t="s">
        <v>110</v>
      </c>
      <c r="G65" s="61" t="s">
        <v>11</v>
      </c>
      <c r="H65" s="61" t="s">
        <v>12</v>
      </c>
      <c r="I65" s="61" t="s">
        <v>15</v>
      </c>
      <c r="J65" s="165" t="s">
        <v>195</v>
      </c>
      <c r="K65" s="166" t="s">
        <v>196</v>
      </c>
    </row>
    <row r="66" spans="1:11" s="22" customFormat="1" ht="31.5" customHeight="1" x14ac:dyDescent="0.2">
      <c r="A66" s="56" t="s">
        <v>98</v>
      </c>
      <c r="B66" s="144" t="s">
        <v>106</v>
      </c>
      <c r="C66" s="130" t="s">
        <v>115</v>
      </c>
      <c r="D66" s="130">
        <v>38400</v>
      </c>
      <c r="E66" s="130">
        <v>48000</v>
      </c>
      <c r="F66" s="129" t="s">
        <v>110</v>
      </c>
      <c r="G66" s="26" t="s">
        <v>11</v>
      </c>
      <c r="H66" s="26" t="s">
        <v>12</v>
      </c>
      <c r="I66" s="26" t="s">
        <v>15</v>
      </c>
      <c r="J66" s="125" t="s">
        <v>16</v>
      </c>
      <c r="K66" s="129" t="s">
        <v>137</v>
      </c>
    </row>
    <row r="67" spans="1:11" s="22" customFormat="1" ht="31.5" customHeight="1" x14ac:dyDescent="0.2">
      <c r="A67" s="56" t="s">
        <v>99</v>
      </c>
      <c r="B67" s="144" t="s">
        <v>160</v>
      </c>
      <c r="C67" s="130" t="s">
        <v>116</v>
      </c>
      <c r="D67" s="130">
        <v>114200</v>
      </c>
      <c r="E67" s="130">
        <v>142750</v>
      </c>
      <c r="F67" s="25" t="s">
        <v>111</v>
      </c>
      <c r="G67" s="26" t="s">
        <v>11</v>
      </c>
      <c r="H67" s="26" t="s">
        <v>12</v>
      </c>
      <c r="I67" s="172" t="s">
        <v>15</v>
      </c>
      <c r="J67" s="125" t="s">
        <v>142</v>
      </c>
      <c r="K67" s="129" t="s">
        <v>206</v>
      </c>
    </row>
    <row r="68" spans="1:11" s="22" customFormat="1" ht="31.5" customHeight="1" x14ac:dyDescent="0.2">
      <c r="A68" s="56" t="s">
        <v>100</v>
      </c>
      <c r="B68" s="144" t="s">
        <v>125</v>
      </c>
      <c r="C68" s="130" t="s">
        <v>131</v>
      </c>
      <c r="D68" s="130">
        <v>8480</v>
      </c>
      <c r="E68" s="130">
        <v>10600</v>
      </c>
      <c r="F68" s="25" t="s">
        <v>110</v>
      </c>
      <c r="G68" s="26" t="s">
        <v>11</v>
      </c>
      <c r="H68" s="26" t="s">
        <v>12</v>
      </c>
      <c r="I68" s="172" t="s">
        <v>15</v>
      </c>
      <c r="J68" s="125" t="s">
        <v>195</v>
      </c>
      <c r="K68" s="188" t="s">
        <v>161</v>
      </c>
    </row>
    <row r="69" spans="1:11" s="22" customFormat="1" ht="31.5" customHeight="1" x14ac:dyDescent="0.2">
      <c r="A69" s="56" t="s">
        <v>101</v>
      </c>
      <c r="B69" s="23" t="s">
        <v>126</v>
      </c>
      <c r="C69" s="24" t="s">
        <v>132</v>
      </c>
      <c r="D69" s="24">
        <v>26544</v>
      </c>
      <c r="E69" s="24">
        <v>33180</v>
      </c>
      <c r="F69" s="25" t="s">
        <v>111</v>
      </c>
      <c r="G69" s="26" t="s">
        <v>11</v>
      </c>
      <c r="H69" s="26" t="s">
        <v>12</v>
      </c>
      <c r="I69" s="172" t="s">
        <v>15</v>
      </c>
      <c r="J69" s="125" t="s">
        <v>16</v>
      </c>
      <c r="K69" s="189" t="s">
        <v>525</v>
      </c>
    </row>
    <row r="70" spans="1:11" s="51" customFormat="1" ht="31.5" customHeight="1" x14ac:dyDescent="0.2">
      <c r="A70" s="56" t="s">
        <v>118</v>
      </c>
      <c r="B70" s="145" t="s">
        <v>127</v>
      </c>
      <c r="C70" s="132" t="s">
        <v>133</v>
      </c>
      <c r="D70" s="132">
        <v>62800</v>
      </c>
      <c r="E70" s="132">
        <v>78500</v>
      </c>
      <c r="F70" s="133" t="s">
        <v>110</v>
      </c>
      <c r="G70" s="26" t="s">
        <v>11</v>
      </c>
      <c r="H70" s="134" t="s">
        <v>12</v>
      </c>
      <c r="I70" s="172" t="s">
        <v>15</v>
      </c>
      <c r="J70" s="125" t="s">
        <v>195</v>
      </c>
      <c r="K70" s="133" t="s">
        <v>196</v>
      </c>
    </row>
    <row r="71" spans="1:11" s="51" customFormat="1" ht="31.5" customHeight="1" x14ac:dyDescent="0.2">
      <c r="A71" s="56" t="s">
        <v>119</v>
      </c>
      <c r="B71" s="145" t="s">
        <v>207</v>
      </c>
      <c r="C71" s="132" t="s">
        <v>208</v>
      </c>
      <c r="D71" s="132">
        <v>20640</v>
      </c>
      <c r="E71" s="132">
        <v>25800</v>
      </c>
      <c r="F71" s="133" t="s">
        <v>110</v>
      </c>
      <c r="G71" s="26" t="s">
        <v>11</v>
      </c>
      <c r="H71" s="134" t="s">
        <v>12</v>
      </c>
      <c r="I71" s="172" t="s">
        <v>15</v>
      </c>
      <c r="J71" s="125" t="s">
        <v>138</v>
      </c>
      <c r="K71" s="133" t="s">
        <v>136</v>
      </c>
    </row>
    <row r="72" spans="1:11" s="51" customFormat="1" ht="31.5" customHeight="1" x14ac:dyDescent="0.2">
      <c r="A72" s="56" t="s">
        <v>120</v>
      </c>
      <c r="B72" s="145" t="s">
        <v>128</v>
      </c>
      <c r="C72" s="132" t="s">
        <v>134</v>
      </c>
      <c r="D72" s="132">
        <v>53088</v>
      </c>
      <c r="E72" s="132">
        <v>66360</v>
      </c>
      <c r="F72" s="133" t="s">
        <v>111</v>
      </c>
      <c r="G72" s="26" t="s">
        <v>11</v>
      </c>
      <c r="H72" s="134" t="s">
        <v>12</v>
      </c>
      <c r="I72" s="172" t="s">
        <v>15</v>
      </c>
      <c r="J72" s="125" t="s">
        <v>16</v>
      </c>
      <c r="K72" s="133" t="s">
        <v>196</v>
      </c>
    </row>
    <row r="73" spans="1:11" s="51" customFormat="1" ht="31.5" customHeight="1" x14ac:dyDescent="0.2">
      <c r="A73" s="56" t="s">
        <v>121</v>
      </c>
      <c r="B73" s="145" t="s">
        <v>129</v>
      </c>
      <c r="C73" s="132" t="s">
        <v>135</v>
      </c>
      <c r="D73" s="132">
        <v>160000</v>
      </c>
      <c r="E73" s="132">
        <v>200000</v>
      </c>
      <c r="F73" s="133" t="s">
        <v>111</v>
      </c>
      <c r="G73" s="26" t="s">
        <v>11</v>
      </c>
      <c r="H73" s="134" t="s">
        <v>12</v>
      </c>
      <c r="I73" s="172" t="s">
        <v>15</v>
      </c>
      <c r="J73" s="125" t="s">
        <v>195</v>
      </c>
      <c r="K73" s="133" t="s">
        <v>136</v>
      </c>
    </row>
    <row r="74" spans="1:11" s="51" customFormat="1" ht="31.5" customHeight="1" x14ac:dyDescent="0.2">
      <c r="A74" s="56" t="s">
        <v>122</v>
      </c>
      <c r="B74" s="145" t="s">
        <v>130</v>
      </c>
      <c r="C74" s="132" t="s">
        <v>135</v>
      </c>
      <c r="D74" s="132">
        <v>17600</v>
      </c>
      <c r="E74" s="132">
        <v>22000</v>
      </c>
      <c r="F74" s="133" t="s">
        <v>110</v>
      </c>
      <c r="G74" s="26" t="s">
        <v>11</v>
      </c>
      <c r="H74" s="134" t="s">
        <v>12</v>
      </c>
      <c r="I74" s="172" t="s">
        <v>15</v>
      </c>
      <c r="J74" s="125" t="s">
        <v>195</v>
      </c>
      <c r="K74" s="133" t="s">
        <v>196</v>
      </c>
    </row>
    <row r="75" spans="1:11" s="51" customFormat="1" ht="37.5" customHeight="1" x14ac:dyDescent="0.2">
      <c r="A75" s="56" t="s">
        <v>123</v>
      </c>
      <c r="B75" s="145" t="s">
        <v>140</v>
      </c>
      <c r="C75" s="132" t="s">
        <v>141</v>
      </c>
      <c r="D75" s="132">
        <v>64000</v>
      </c>
      <c r="E75" s="132">
        <v>80000</v>
      </c>
      <c r="F75" s="133" t="s">
        <v>111</v>
      </c>
      <c r="G75" s="26" t="s">
        <v>11</v>
      </c>
      <c r="H75" s="134" t="s">
        <v>12</v>
      </c>
      <c r="I75" s="172" t="s">
        <v>15</v>
      </c>
      <c r="J75" s="125" t="s">
        <v>142</v>
      </c>
      <c r="K75" s="133" t="s">
        <v>108</v>
      </c>
    </row>
    <row r="76" spans="1:11" s="51" customFormat="1" ht="31.5" customHeight="1" x14ac:dyDescent="0.2">
      <c r="A76" s="56" t="s">
        <v>124</v>
      </c>
      <c r="B76" s="145" t="s">
        <v>144</v>
      </c>
      <c r="C76" s="132" t="s">
        <v>89</v>
      </c>
      <c r="D76" s="132">
        <v>22320</v>
      </c>
      <c r="E76" s="132">
        <v>27900</v>
      </c>
      <c r="F76" s="133" t="s">
        <v>110</v>
      </c>
      <c r="G76" s="26" t="s">
        <v>11</v>
      </c>
      <c r="H76" s="134" t="s">
        <v>12</v>
      </c>
      <c r="I76" s="172" t="s">
        <v>15</v>
      </c>
      <c r="J76" s="125" t="s">
        <v>145</v>
      </c>
      <c r="K76" s="133" t="s">
        <v>108</v>
      </c>
    </row>
    <row r="77" spans="1:11" s="51" customFormat="1" ht="51" customHeight="1" x14ac:dyDescent="0.2">
      <c r="A77" s="56" t="s">
        <v>139</v>
      </c>
      <c r="B77" s="23" t="s">
        <v>147</v>
      </c>
      <c r="C77" s="24" t="s">
        <v>148</v>
      </c>
      <c r="D77" s="24">
        <v>32000</v>
      </c>
      <c r="E77" s="24">
        <v>40000</v>
      </c>
      <c r="F77" s="55" t="s">
        <v>110</v>
      </c>
      <c r="G77" s="26" t="s">
        <v>11</v>
      </c>
      <c r="H77" s="134" t="s">
        <v>12</v>
      </c>
      <c r="I77" s="172" t="s">
        <v>15</v>
      </c>
      <c r="J77" s="125" t="s">
        <v>149</v>
      </c>
      <c r="K77" s="25" t="s">
        <v>150</v>
      </c>
    </row>
    <row r="78" spans="1:11" s="51" customFormat="1" ht="31.5" customHeight="1" x14ac:dyDescent="0.2">
      <c r="A78" s="85" t="s">
        <v>143</v>
      </c>
      <c r="B78" s="86" t="s">
        <v>152</v>
      </c>
      <c r="C78" s="87" t="s">
        <v>148</v>
      </c>
      <c r="D78" s="87">
        <v>12000</v>
      </c>
      <c r="E78" s="87">
        <v>15000</v>
      </c>
      <c r="F78" s="88" t="s">
        <v>110</v>
      </c>
      <c r="G78" s="26" t="s">
        <v>11</v>
      </c>
      <c r="H78" s="134" t="s">
        <v>12</v>
      </c>
      <c r="I78" s="172" t="s">
        <v>15</v>
      </c>
      <c r="J78" s="93" t="s">
        <v>138</v>
      </c>
      <c r="K78" s="94" t="s">
        <v>150</v>
      </c>
    </row>
    <row r="79" spans="1:11" s="51" customFormat="1" ht="31.5" customHeight="1" x14ac:dyDescent="0.2">
      <c r="A79" s="56" t="s">
        <v>146</v>
      </c>
      <c r="B79" s="23" t="s">
        <v>209</v>
      </c>
      <c r="C79" s="24" t="s">
        <v>253</v>
      </c>
      <c r="D79" s="24">
        <v>169800</v>
      </c>
      <c r="E79" s="24">
        <v>212250</v>
      </c>
      <c r="F79" s="25" t="s">
        <v>111</v>
      </c>
      <c r="G79" s="26" t="s">
        <v>11</v>
      </c>
      <c r="H79" s="26" t="s">
        <v>12</v>
      </c>
      <c r="I79" s="26" t="s">
        <v>164</v>
      </c>
      <c r="J79" s="66" t="s">
        <v>13</v>
      </c>
      <c r="K79" s="25" t="s">
        <v>210</v>
      </c>
    </row>
    <row r="80" spans="1:11" s="51" customFormat="1" ht="31.5" customHeight="1" x14ac:dyDescent="0.2">
      <c r="A80" s="85" t="s">
        <v>151</v>
      </c>
      <c r="B80" s="86" t="s">
        <v>211</v>
      </c>
      <c r="C80" s="87" t="s">
        <v>202</v>
      </c>
      <c r="D80" s="87">
        <v>128000</v>
      </c>
      <c r="E80" s="87">
        <v>160000</v>
      </c>
      <c r="F80" s="88" t="s">
        <v>111</v>
      </c>
      <c r="G80" s="89" t="s">
        <v>11</v>
      </c>
      <c r="H80" s="89" t="s">
        <v>12</v>
      </c>
      <c r="I80" s="89" t="s">
        <v>164</v>
      </c>
      <c r="J80" s="93" t="s">
        <v>13</v>
      </c>
      <c r="K80" s="94" t="s">
        <v>210</v>
      </c>
    </row>
    <row r="81" spans="1:11" s="51" customFormat="1" ht="31.5" customHeight="1" x14ac:dyDescent="0.2">
      <c r="A81" s="56" t="s">
        <v>162</v>
      </c>
      <c r="B81" s="23" t="s">
        <v>207</v>
      </c>
      <c r="C81" s="24" t="s">
        <v>208</v>
      </c>
      <c r="D81" s="24">
        <v>10560</v>
      </c>
      <c r="E81" s="24">
        <v>13200</v>
      </c>
      <c r="F81" s="55" t="s">
        <v>110</v>
      </c>
      <c r="G81" s="89" t="s">
        <v>11</v>
      </c>
      <c r="H81" s="89" t="s">
        <v>12</v>
      </c>
      <c r="I81" s="89" t="s">
        <v>15</v>
      </c>
      <c r="J81" s="61" t="s">
        <v>195</v>
      </c>
      <c r="K81" s="25" t="s">
        <v>196</v>
      </c>
    </row>
    <row r="82" spans="1:11" s="51" customFormat="1" ht="31.5" customHeight="1" x14ac:dyDescent="0.2">
      <c r="A82" s="173" t="s">
        <v>163</v>
      </c>
      <c r="B82" s="174" t="s">
        <v>497</v>
      </c>
      <c r="C82" s="175" t="s">
        <v>229</v>
      </c>
      <c r="D82" s="176">
        <v>4000</v>
      </c>
      <c r="E82" s="176">
        <v>5000</v>
      </c>
      <c r="F82" s="177" t="s">
        <v>110</v>
      </c>
      <c r="G82" s="89" t="s">
        <v>11</v>
      </c>
      <c r="H82" s="178" t="s">
        <v>12</v>
      </c>
      <c r="I82" s="178" t="s">
        <v>15</v>
      </c>
      <c r="J82" s="179" t="s">
        <v>195</v>
      </c>
      <c r="K82" s="179" t="s">
        <v>234</v>
      </c>
    </row>
    <row r="83" spans="1:11" s="51" customFormat="1" ht="31.5" customHeight="1" x14ac:dyDescent="0.2">
      <c r="A83" s="95" t="s">
        <v>212</v>
      </c>
      <c r="B83" s="90" t="s">
        <v>254</v>
      </c>
      <c r="C83" s="110" t="s">
        <v>231</v>
      </c>
      <c r="D83" s="91">
        <v>20000</v>
      </c>
      <c r="E83" s="91">
        <v>25000</v>
      </c>
      <c r="F83" s="180" t="s">
        <v>110</v>
      </c>
      <c r="G83" s="89" t="s">
        <v>11</v>
      </c>
      <c r="H83" s="92" t="s">
        <v>12</v>
      </c>
      <c r="I83" s="92" t="s">
        <v>15</v>
      </c>
      <c r="J83" s="92" t="s">
        <v>138</v>
      </c>
      <c r="K83" s="92" t="s">
        <v>235</v>
      </c>
    </row>
    <row r="84" spans="1:11" s="51" customFormat="1" ht="31.5" customHeight="1" x14ac:dyDescent="0.2">
      <c r="A84" s="95" t="s">
        <v>213</v>
      </c>
      <c r="B84" s="90" t="s">
        <v>221</v>
      </c>
      <c r="C84" s="110" t="s">
        <v>230</v>
      </c>
      <c r="D84" s="91">
        <v>48000</v>
      </c>
      <c r="E84" s="91">
        <v>60000</v>
      </c>
      <c r="F84" s="180" t="s">
        <v>111</v>
      </c>
      <c r="G84" s="89" t="s">
        <v>11</v>
      </c>
      <c r="H84" s="92" t="s">
        <v>12</v>
      </c>
      <c r="I84" s="92" t="s">
        <v>15</v>
      </c>
      <c r="J84" s="92" t="s">
        <v>16</v>
      </c>
      <c r="K84" s="92" t="s">
        <v>526</v>
      </c>
    </row>
    <row r="85" spans="1:11" s="51" customFormat="1" ht="51" customHeight="1" x14ac:dyDescent="0.2">
      <c r="A85" s="95" t="s">
        <v>214</v>
      </c>
      <c r="B85" s="90" t="s">
        <v>222</v>
      </c>
      <c r="C85" s="110" t="s">
        <v>229</v>
      </c>
      <c r="D85" s="91">
        <v>3760</v>
      </c>
      <c r="E85" s="91">
        <v>4700</v>
      </c>
      <c r="F85" s="180" t="s">
        <v>110</v>
      </c>
      <c r="G85" s="89" t="s">
        <v>11</v>
      </c>
      <c r="H85" s="92" t="s">
        <v>12</v>
      </c>
      <c r="I85" s="92" t="s">
        <v>15</v>
      </c>
      <c r="J85" s="92" t="s">
        <v>149</v>
      </c>
      <c r="K85" s="92" t="s">
        <v>150</v>
      </c>
    </row>
    <row r="86" spans="1:11" s="51" customFormat="1" ht="31.5" customHeight="1" x14ac:dyDescent="0.2">
      <c r="A86" s="95" t="s">
        <v>215</v>
      </c>
      <c r="B86" s="90" t="s">
        <v>223</v>
      </c>
      <c r="C86" s="110" t="s">
        <v>231</v>
      </c>
      <c r="D86" s="91">
        <v>35000</v>
      </c>
      <c r="E86" s="91">
        <v>43750</v>
      </c>
      <c r="F86" s="180" t="s">
        <v>110</v>
      </c>
      <c r="G86" s="89" t="s">
        <v>11</v>
      </c>
      <c r="H86" s="92" t="s">
        <v>12</v>
      </c>
      <c r="I86" s="92" t="s">
        <v>15</v>
      </c>
      <c r="J86" s="92" t="s">
        <v>117</v>
      </c>
      <c r="K86" s="92" t="s">
        <v>235</v>
      </c>
    </row>
    <row r="87" spans="1:11" s="51" customFormat="1" ht="31.5" x14ac:dyDescent="0.2">
      <c r="A87" s="95" t="s">
        <v>216</v>
      </c>
      <c r="B87" s="90" t="s">
        <v>224</v>
      </c>
      <c r="C87" s="110" t="s">
        <v>231</v>
      </c>
      <c r="D87" s="91">
        <v>80000</v>
      </c>
      <c r="E87" s="91">
        <v>100000</v>
      </c>
      <c r="F87" s="180" t="s">
        <v>111</v>
      </c>
      <c r="G87" s="89" t="s">
        <v>11</v>
      </c>
      <c r="H87" s="92" t="s">
        <v>12</v>
      </c>
      <c r="I87" s="92" t="s">
        <v>15</v>
      </c>
      <c r="J87" s="92" t="s">
        <v>142</v>
      </c>
      <c r="K87" s="92" t="s">
        <v>529</v>
      </c>
    </row>
    <row r="88" spans="1:11" s="51" customFormat="1" ht="31.5" customHeight="1" x14ac:dyDescent="0.2">
      <c r="A88" s="95" t="s">
        <v>217</v>
      </c>
      <c r="B88" s="90" t="s">
        <v>225</v>
      </c>
      <c r="C88" s="110" t="s">
        <v>231</v>
      </c>
      <c r="D88" s="91">
        <v>240000</v>
      </c>
      <c r="E88" s="91">
        <v>300000</v>
      </c>
      <c r="F88" s="180" t="s">
        <v>111</v>
      </c>
      <c r="G88" s="89" t="s">
        <v>11</v>
      </c>
      <c r="H88" s="92" t="s">
        <v>12</v>
      </c>
      <c r="I88" s="92" t="s">
        <v>15</v>
      </c>
      <c r="J88" s="92" t="s">
        <v>195</v>
      </c>
      <c r="K88" s="92" t="s">
        <v>527</v>
      </c>
    </row>
    <row r="89" spans="1:11" s="51" customFormat="1" ht="31.5" customHeight="1" x14ac:dyDescent="0.2">
      <c r="A89" s="95" t="s">
        <v>218</v>
      </c>
      <c r="B89" s="90" t="s">
        <v>226</v>
      </c>
      <c r="C89" s="110" t="s">
        <v>232</v>
      </c>
      <c r="D89" s="91">
        <v>18448</v>
      </c>
      <c r="E89" s="91">
        <v>23060</v>
      </c>
      <c r="F89" s="180" t="s">
        <v>110</v>
      </c>
      <c r="G89" s="89" t="s">
        <v>11</v>
      </c>
      <c r="H89" s="92" t="s">
        <v>12</v>
      </c>
      <c r="I89" s="92" t="s">
        <v>15</v>
      </c>
      <c r="J89" s="92" t="s">
        <v>117</v>
      </c>
      <c r="K89" s="92" t="s">
        <v>235</v>
      </c>
    </row>
    <row r="90" spans="1:11" s="51" customFormat="1" ht="31.5" customHeight="1" x14ac:dyDescent="0.2">
      <c r="A90" s="95" t="s">
        <v>219</v>
      </c>
      <c r="B90" s="90" t="s">
        <v>227</v>
      </c>
      <c r="C90" s="110" t="s">
        <v>229</v>
      </c>
      <c r="D90" s="91">
        <v>26500</v>
      </c>
      <c r="E90" s="91">
        <v>33125</v>
      </c>
      <c r="F90" s="180" t="s">
        <v>110</v>
      </c>
      <c r="G90" s="89" t="s">
        <v>11</v>
      </c>
      <c r="H90" s="92" t="s">
        <v>12</v>
      </c>
      <c r="I90" s="92" t="s">
        <v>15</v>
      </c>
      <c r="J90" s="92" t="s">
        <v>236</v>
      </c>
      <c r="K90" s="92" t="s">
        <v>237</v>
      </c>
    </row>
    <row r="91" spans="1:11" s="51" customFormat="1" ht="31.5" x14ac:dyDescent="0.2">
      <c r="A91" s="225" t="s">
        <v>220</v>
      </c>
      <c r="B91" s="90" t="s">
        <v>228</v>
      </c>
      <c r="C91" s="110" t="s">
        <v>229</v>
      </c>
      <c r="D91" s="91">
        <v>11200</v>
      </c>
      <c r="E91" s="91">
        <v>14000</v>
      </c>
      <c r="F91" s="180" t="s">
        <v>110</v>
      </c>
      <c r="G91" s="89" t="s">
        <v>11</v>
      </c>
      <c r="H91" s="92" t="s">
        <v>12</v>
      </c>
      <c r="I91" s="92" t="s">
        <v>15</v>
      </c>
      <c r="J91" s="92" t="s">
        <v>236</v>
      </c>
      <c r="K91" s="92" t="s">
        <v>237</v>
      </c>
    </row>
    <row r="92" spans="1:11" s="21" customFormat="1" ht="24" customHeight="1" x14ac:dyDescent="0.2">
      <c r="A92" s="120" t="s">
        <v>30</v>
      </c>
      <c r="B92" s="260"/>
      <c r="C92" s="261"/>
      <c r="D92" s="262">
        <f>SUM(D51:D54,D57:D91)</f>
        <v>1752615.2</v>
      </c>
      <c r="E92" s="262">
        <f>SUM(E51:E54,E57:E91)</f>
        <v>2190769</v>
      </c>
      <c r="F92" s="261"/>
      <c r="G92" s="261"/>
      <c r="H92" s="261"/>
      <c r="I92" s="261"/>
      <c r="J92" s="261"/>
      <c r="K92" s="263"/>
    </row>
    <row r="93" spans="1:11" s="21" customFormat="1" ht="15" customHeight="1" x14ac:dyDescent="0.2">
      <c r="A93" s="116"/>
      <c r="B93" s="146"/>
      <c r="C93" s="117"/>
      <c r="D93" s="118"/>
      <c r="E93" s="118"/>
      <c r="F93" s="117"/>
      <c r="G93" s="117"/>
      <c r="H93" s="117"/>
      <c r="I93" s="117"/>
      <c r="J93" s="117"/>
      <c r="K93" s="119"/>
    </row>
    <row r="94" spans="1:11" s="21" customFormat="1" ht="24" customHeight="1" x14ac:dyDescent="0.2">
      <c r="A94" s="282" t="s">
        <v>31</v>
      </c>
      <c r="B94" s="283"/>
      <c r="C94" s="283"/>
      <c r="D94" s="283"/>
      <c r="E94" s="283"/>
      <c r="F94" s="283"/>
      <c r="G94" s="283"/>
      <c r="H94" s="283"/>
      <c r="I94" s="283"/>
      <c r="J94" s="283"/>
      <c r="K94" s="284"/>
    </row>
    <row r="95" spans="1:11" s="21" customFormat="1" ht="35.1" customHeight="1" x14ac:dyDescent="0.2">
      <c r="A95" s="56" t="s">
        <v>57</v>
      </c>
      <c r="B95" s="97" t="s">
        <v>374</v>
      </c>
      <c r="C95" s="259" t="s">
        <v>114</v>
      </c>
      <c r="D95" s="91">
        <v>5310</v>
      </c>
      <c r="E95" s="91">
        <v>6637.5</v>
      </c>
      <c r="F95" s="92" t="s">
        <v>110</v>
      </c>
      <c r="G95" s="92" t="s">
        <v>11</v>
      </c>
      <c r="H95" s="92" t="s">
        <v>12</v>
      </c>
      <c r="I95" s="92" t="s">
        <v>15</v>
      </c>
      <c r="J95" s="92" t="s">
        <v>13</v>
      </c>
      <c r="K95" s="92" t="s">
        <v>86</v>
      </c>
    </row>
    <row r="96" spans="1:11" s="21" customFormat="1" ht="24" customHeight="1" x14ac:dyDescent="0.2">
      <c r="A96" s="71" t="s">
        <v>32</v>
      </c>
      <c r="B96" s="147"/>
      <c r="C96" s="160"/>
      <c r="D96" s="72">
        <f>SUM(D95)</f>
        <v>5310</v>
      </c>
      <c r="E96" s="72">
        <f>SUM(E95)</f>
        <v>6637.5</v>
      </c>
      <c r="F96" s="160"/>
      <c r="G96" s="160"/>
      <c r="H96" s="160"/>
      <c r="I96" s="160"/>
      <c r="J96" s="160"/>
      <c r="K96" s="161"/>
    </row>
    <row r="97" spans="1:11" s="21" customFormat="1" ht="24" customHeight="1" x14ac:dyDescent="0.2">
      <c r="A97" s="18" t="s">
        <v>33</v>
      </c>
      <c r="B97" s="142"/>
      <c r="C97" s="28"/>
      <c r="D97" s="29">
        <f>D48+D92+D96</f>
        <v>6680541.7000000002</v>
      </c>
      <c r="E97" s="29">
        <f>E48+E92+E96</f>
        <v>8350677.1299999999</v>
      </c>
      <c r="F97" s="28"/>
      <c r="G97" s="28"/>
      <c r="H97" s="28"/>
      <c r="I97" s="28"/>
      <c r="J97" s="30"/>
      <c r="K97" s="31"/>
    </row>
    <row r="98" spans="1:11" s="21" customFormat="1" ht="15" customHeight="1" x14ac:dyDescent="0.2">
      <c r="A98" s="59"/>
      <c r="B98" s="148"/>
      <c r="C98" s="39"/>
      <c r="D98" s="40"/>
      <c r="E98" s="40"/>
      <c r="F98" s="39"/>
      <c r="G98" s="39"/>
      <c r="H98" s="39"/>
      <c r="I98" s="39"/>
      <c r="J98" s="39"/>
      <c r="K98" s="41"/>
    </row>
    <row r="99" spans="1:11" s="21" customFormat="1" ht="24" customHeight="1" x14ac:dyDescent="0.2">
      <c r="A99" s="27" t="s">
        <v>34</v>
      </c>
      <c r="B99" s="142"/>
      <c r="C99" s="28"/>
      <c r="D99" s="29"/>
      <c r="E99" s="29"/>
      <c r="F99" s="28"/>
      <c r="G99" s="28"/>
      <c r="H99" s="28"/>
      <c r="I99" s="28"/>
      <c r="J99" s="30"/>
      <c r="K99" s="31"/>
    </row>
    <row r="100" spans="1:11" s="51" customFormat="1" ht="31.5" x14ac:dyDescent="0.2">
      <c r="A100" s="56" t="s">
        <v>58</v>
      </c>
      <c r="B100" s="23" t="s">
        <v>433</v>
      </c>
      <c r="C100" s="24" t="s">
        <v>434</v>
      </c>
      <c r="D100" s="24">
        <v>10620</v>
      </c>
      <c r="E100" s="24">
        <v>13275</v>
      </c>
      <c r="F100" s="25" t="s">
        <v>110</v>
      </c>
      <c r="G100" s="26" t="s">
        <v>11</v>
      </c>
      <c r="H100" s="26" t="s">
        <v>12</v>
      </c>
      <c r="I100" s="26" t="s">
        <v>15</v>
      </c>
      <c r="J100" s="26" t="s">
        <v>16</v>
      </c>
      <c r="K100" s="25" t="s">
        <v>435</v>
      </c>
    </row>
    <row r="101" spans="1:11" s="51" customFormat="1" ht="31.5" customHeight="1" x14ac:dyDescent="0.2">
      <c r="A101" s="56" t="s">
        <v>59</v>
      </c>
      <c r="B101" s="52" t="s">
        <v>442</v>
      </c>
      <c r="C101" s="24" t="s">
        <v>498</v>
      </c>
      <c r="D101" s="69">
        <f>SUM(D102:D105)</f>
        <v>180387</v>
      </c>
      <c r="E101" s="69">
        <f>SUM(E102:E105)</f>
        <v>225483.75</v>
      </c>
      <c r="F101" s="55" t="s">
        <v>111</v>
      </c>
      <c r="G101" s="54" t="s">
        <v>14</v>
      </c>
      <c r="H101" s="54" t="s">
        <v>12</v>
      </c>
      <c r="I101" s="54" t="s">
        <v>15</v>
      </c>
      <c r="J101" s="54" t="s">
        <v>16</v>
      </c>
      <c r="K101" s="55" t="s">
        <v>522</v>
      </c>
    </row>
    <row r="102" spans="1:11" s="51" customFormat="1" ht="31.5" customHeight="1" x14ac:dyDescent="0.2">
      <c r="A102" s="68"/>
      <c r="B102" s="224" t="s">
        <v>436</v>
      </c>
      <c r="C102" s="24" t="s">
        <v>498</v>
      </c>
      <c r="D102" s="69">
        <v>121710</v>
      </c>
      <c r="E102" s="69">
        <v>152137.5</v>
      </c>
      <c r="F102" s="73"/>
      <c r="G102" s="70"/>
      <c r="H102" s="70"/>
      <c r="I102" s="70"/>
      <c r="J102" s="70"/>
      <c r="K102" s="73"/>
    </row>
    <row r="103" spans="1:11" s="51" customFormat="1" ht="31.5" customHeight="1" x14ac:dyDescent="0.2">
      <c r="A103" s="68"/>
      <c r="B103" s="224" t="s">
        <v>437</v>
      </c>
      <c r="C103" s="24" t="s">
        <v>440</v>
      </c>
      <c r="D103" s="69">
        <v>29840</v>
      </c>
      <c r="E103" s="69">
        <v>37300</v>
      </c>
      <c r="F103" s="73"/>
      <c r="G103" s="70"/>
      <c r="H103" s="70"/>
      <c r="I103" s="70"/>
      <c r="J103" s="70"/>
      <c r="K103" s="73"/>
    </row>
    <row r="104" spans="1:11" s="51" customFormat="1" ht="31.5" customHeight="1" x14ac:dyDescent="0.2">
      <c r="A104" s="68"/>
      <c r="B104" s="224" t="s">
        <v>438</v>
      </c>
      <c r="C104" s="24" t="s">
        <v>440</v>
      </c>
      <c r="D104" s="69">
        <v>3982</v>
      </c>
      <c r="E104" s="69">
        <v>4977.5</v>
      </c>
      <c r="F104" s="73"/>
      <c r="G104" s="70"/>
      <c r="H104" s="70"/>
      <c r="I104" s="70"/>
      <c r="J104" s="70"/>
      <c r="K104" s="73"/>
    </row>
    <row r="105" spans="1:11" s="51" customFormat="1" ht="31.5" customHeight="1" x14ac:dyDescent="0.2">
      <c r="A105" s="68"/>
      <c r="B105" s="224" t="s">
        <v>439</v>
      </c>
      <c r="C105" s="24" t="s">
        <v>441</v>
      </c>
      <c r="D105" s="69">
        <v>24855</v>
      </c>
      <c r="E105" s="69">
        <v>31068.75</v>
      </c>
      <c r="F105" s="73"/>
      <c r="G105" s="70"/>
      <c r="H105" s="70"/>
      <c r="I105" s="70"/>
      <c r="J105" s="70"/>
      <c r="K105" s="73"/>
    </row>
    <row r="106" spans="1:11" s="51" customFormat="1" ht="69.75" customHeight="1" x14ac:dyDescent="0.2">
      <c r="A106" s="56" t="s">
        <v>60</v>
      </c>
      <c r="B106" s="23" t="s">
        <v>513</v>
      </c>
      <c r="C106" s="24" t="s">
        <v>448</v>
      </c>
      <c r="D106" s="24">
        <f>SUM(D107:D111)</f>
        <v>295076</v>
      </c>
      <c r="E106" s="24">
        <f>SUM(E107:E111)</f>
        <v>368845</v>
      </c>
      <c r="F106" s="25" t="s">
        <v>292</v>
      </c>
      <c r="G106" s="26" t="s">
        <v>14</v>
      </c>
      <c r="H106" s="26" t="s">
        <v>12</v>
      </c>
      <c r="I106" s="26" t="s">
        <v>15</v>
      </c>
      <c r="J106" s="26" t="s">
        <v>195</v>
      </c>
      <c r="K106" s="25" t="s">
        <v>523</v>
      </c>
    </row>
    <row r="107" spans="1:11" s="51" customFormat="1" ht="31.5" customHeight="1" x14ac:dyDescent="0.2">
      <c r="A107" s="223"/>
      <c r="B107" s="214" t="s">
        <v>443</v>
      </c>
      <c r="C107" s="215" t="s">
        <v>448</v>
      </c>
      <c r="D107" s="215">
        <v>62000</v>
      </c>
      <c r="E107" s="215">
        <v>77500</v>
      </c>
      <c r="F107" s="216"/>
      <c r="G107" s="217"/>
      <c r="H107" s="217"/>
      <c r="I107" s="217"/>
      <c r="J107" s="217"/>
      <c r="K107" s="216"/>
    </row>
    <row r="108" spans="1:11" s="51" customFormat="1" ht="31.5" customHeight="1" x14ac:dyDescent="0.2">
      <c r="A108" s="223"/>
      <c r="B108" s="214" t="s">
        <v>444</v>
      </c>
      <c r="C108" s="215" t="s">
        <v>449</v>
      </c>
      <c r="D108" s="215">
        <v>2130</v>
      </c>
      <c r="E108" s="215">
        <v>2662.5</v>
      </c>
      <c r="F108" s="216"/>
      <c r="G108" s="217"/>
      <c r="H108" s="217"/>
      <c r="I108" s="217"/>
      <c r="J108" s="217"/>
      <c r="K108" s="216"/>
    </row>
    <row r="109" spans="1:11" s="51" customFormat="1" ht="31.5" customHeight="1" x14ac:dyDescent="0.2">
      <c r="A109" s="223"/>
      <c r="B109" s="214" t="s">
        <v>445</v>
      </c>
      <c r="C109" s="215" t="s">
        <v>450</v>
      </c>
      <c r="D109" s="215">
        <v>24867</v>
      </c>
      <c r="E109" s="215">
        <v>31083.75</v>
      </c>
      <c r="F109" s="216"/>
      <c r="G109" s="217"/>
      <c r="H109" s="217"/>
      <c r="I109" s="217"/>
      <c r="J109" s="217"/>
      <c r="K109" s="216"/>
    </row>
    <row r="110" spans="1:11" s="51" customFormat="1" ht="31.5" customHeight="1" x14ac:dyDescent="0.2">
      <c r="A110" s="223"/>
      <c r="B110" s="214" t="s">
        <v>446</v>
      </c>
      <c r="C110" s="215" t="s">
        <v>448</v>
      </c>
      <c r="D110" s="215">
        <v>128597</v>
      </c>
      <c r="E110" s="215">
        <v>160746.25</v>
      </c>
      <c r="F110" s="216"/>
      <c r="G110" s="217"/>
      <c r="H110" s="217"/>
      <c r="I110" s="217"/>
      <c r="J110" s="217"/>
      <c r="K110" s="216"/>
    </row>
    <row r="111" spans="1:11" s="51" customFormat="1" ht="31.5" customHeight="1" x14ac:dyDescent="0.2">
      <c r="A111" s="223"/>
      <c r="B111" s="214" t="s">
        <v>447</v>
      </c>
      <c r="C111" s="215" t="s">
        <v>451</v>
      </c>
      <c r="D111" s="215">
        <v>77482</v>
      </c>
      <c r="E111" s="215">
        <v>96852.5</v>
      </c>
      <c r="F111" s="216"/>
      <c r="G111" s="217"/>
      <c r="H111" s="217"/>
      <c r="I111" s="217"/>
      <c r="J111" s="217"/>
      <c r="K111" s="216"/>
    </row>
    <row r="112" spans="1:11" s="51" customFormat="1" ht="31.5" x14ac:dyDescent="0.2">
      <c r="A112" s="56" t="s">
        <v>61</v>
      </c>
      <c r="B112" s="23" t="s">
        <v>530</v>
      </c>
      <c r="C112" s="24" t="s">
        <v>448</v>
      </c>
      <c r="D112" s="24">
        <f>SUM(D113:D115)</f>
        <v>550800</v>
      </c>
      <c r="E112" s="24">
        <f>SUM(E113:E115)</f>
        <v>688500</v>
      </c>
      <c r="F112" s="25" t="s">
        <v>292</v>
      </c>
      <c r="G112" s="26" t="s">
        <v>14</v>
      </c>
      <c r="H112" s="26" t="s">
        <v>12</v>
      </c>
      <c r="I112" s="26" t="s">
        <v>15</v>
      </c>
      <c r="J112" s="26" t="s">
        <v>195</v>
      </c>
      <c r="K112" s="25" t="s">
        <v>523</v>
      </c>
    </row>
    <row r="113" spans="1:11" s="51" customFormat="1" ht="35.1" customHeight="1" x14ac:dyDescent="0.2">
      <c r="A113" s="223"/>
      <c r="B113" s="214" t="s">
        <v>452</v>
      </c>
      <c r="C113" s="215" t="s">
        <v>448</v>
      </c>
      <c r="D113" s="215">
        <v>272082</v>
      </c>
      <c r="E113" s="215">
        <v>340102.5</v>
      </c>
      <c r="F113" s="216"/>
      <c r="G113" s="217"/>
      <c r="H113" s="217"/>
      <c r="I113" s="217"/>
      <c r="J113" s="217"/>
      <c r="K113" s="216"/>
    </row>
    <row r="114" spans="1:11" s="51" customFormat="1" ht="35.1" customHeight="1" x14ac:dyDescent="0.2">
      <c r="A114" s="223"/>
      <c r="B114" s="214" t="s">
        <v>453</v>
      </c>
      <c r="C114" s="215" t="s">
        <v>455</v>
      </c>
      <c r="D114" s="215">
        <v>87598</v>
      </c>
      <c r="E114" s="215">
        <v>109497.5</v>
      </c>
      <c r="F114" s="216"/>
      <c r="G114" s="217"/>
      <c r="H114" s="217"/>
      <c r="I114" s="217"/>
      <c r="J114" s="217"/>
      <c r="K114" s="216"/>
    </row>
    <row r="115" spans="1:11" s="51" customFormat="1" ht="35.1" customHeight="1" x14ac:dyDescent="0.2">
      <c r="A115" s="223"/>
      <c r="B115" s="214" t="s">
        <v>454</v>
      </c>
      <c r="C115" s="215" t="s">
        <v>448</v>
      </c>
      <c r="D115" s="215">
        <v>191120</v>
      </c>
      <c r="E115" s="215">
        <v>238900</v>
      </c>
      <c r="F115" s="216"/>
      <c r="G115" s="217"/>
      <c r="H115" s="217"/>
      <c r="I115" s="217"/>
      <c r="J115" s="217"/>
      <c r="K115" s="216"/>
    </row>
    <row r="116" spans="1:11" s="53" customFormat="1" ht="35.1" customHeight="1" x14ac:dyDescent="0.2">
      <c r="A116" s="56" t="s">
        <v>62</v>
      </c>
      <c r="B116" s="23" t="s">
        <v>456</v>
      </c>
      <c r="C116" s="24" t="s">
        <v>457</v>
      </c>
      <c r="D116" s="24">
        <v>13272</v>
      </c>
      <c r="E116" s="24">
        <v>16590</v>
      </c>
      <c r="F116" s="25" t="s">
        <v>110</v>
      </c>
      <c r="G116" s="26" t="s">
        <v>11</v>
      </c>
      <c r="H116" s="26" t="s">
        <v>12</v>
      </c>
      <c r="I116" s="26" t="s">
        <v>15</v>
      </c>
      <c r="J116" s="26" t="s">
        <v>117</v>
      </c>
      <c r="K116" s="25" t="s">
        <v>458</v>
      </c>
    </row>
    <row r="117" spans="1:11" s="21" customFormat="1" ht="23.25" customHeight="1" x14ac:dyDescent="0.2">
      <c r="A117" s="74" t="s">
        <v>35</v>
      </c>
      <c r="B117" s="149"/>
      <c r="C117" s="47"/>
      <c r="D117" s="48">
        <f>SUM(D100:D101,D106,D112,D116)</f>
        <v>1050155</v>
      </c>
      <c r="E117" s="48">
        <f>SUM(E100:E101,E106,E112,E116)</f>
        <v>1312693.75</v>
      </c>
      <c r="F117" s="47"/>
      <c r="G117" s="47"/>
      <c r="H117" s="47"/>
      <c r="I117" s="47"/>
      <c r="J117" s="49"/>
      <c r="K117" s="67"/>
    </row>
    <row r="118" spans="1:11" s="21" customFormat="1" ht="15.75" customHeight="1" x14ac:dyDescent="0.2">
      <c r="A118" s="75"/>
      <c r="B118" s="150"/>
      <c r="C118" s="33"/>
      <c r="D118" s="34"/>
      <c r="E118" s="34"/>
      <c r="F118" s="33"/>
      <c r="G118" s="33"/>
      <c r="H118" s="33"/>
      <c r="I118" s="33"/>
      <c r="J118" s="33"/>
      <c r="K118" s="42"/>
    </row>
    <row r="119" spans="1:11" s="21" customFormat="1" ht="24" customHeight="1" x14ac:dyDescent="0.2">
      <c r="A119" s="27" t="s">
        <v>36</v>
      </c>
      <c r="B119" s="142"/>
      <c r="C119" s="28"/>
      <c r="D119" s="29"/>
      <c r="E119" s="29"/>
      <c r="F119" s="28"/>
      <c r="G119" s="28"/>
      <c r="H119" s="28"/>
      <c r="I119" s="28"/>
      <c r="J119" s="30"/>
      <c r="K119" s="31"/>
    </row>
    <row r="120" spans="1:11" s="22" customFormat="1" ht="31.5" customHeight="1" x14ac:dyDescent="0.2">
      <c r="A120" s="56" t="s">
        <v>63</v>
      </c>
      <c r="B120" s="23" t="s">
        <v>255</v>
      </c>
      <c r="C120" s="24" t="s">
        <v>256</v>
      </c>
      <c r="D120" s="24">
        <v>48000</v>
      </c>
      <c r="E120" s="24">
        <v>60000</v>
      </c>
      <c r="F120" s="25" t="s">
        <v>111</v>
      </c>
      <c r="G120" s="26" t="s">
        <v>11</v>
      </c>
      <c r="H120" s="26" t="s">
        <v>12</v>
      </c>
      <c r="I120" s="26" t="s">
        <v>15</v>
      </c>
      <c r="J120" s="26" t="s">
        <v>195</v>
      </c>
      <c r="K120" s="25" t="s">
        <v>136</v>
      </c>
    </row>
    <row r="121" spans="1:11" s="21" customFormat="1" ht="24" customHeight="1" x14ac:dyDescent="0.2">
      <c r="A121" s="27" t="s">
        <v>37</v>
      </c>
      <c r="B121" s="142"/>
      <c r="C121" s="28"/>
      <c r="D121" s="29">
        <f>SUM(D120)</f>
        <v>48000</v>
      </c>
      <c r="E121" s="29">
        <f>SUM(E120)</f>
        <v>60000</v>
      </c>
      <c r="F121" s="28"/>
      <c r="G121" s="28"/>
      <c r="H121" s="28"/>
      <c r="I121" s="28"/>
      <c r="J121" s="30"/>
      <c r="K121" s="31"/>
    </row>
    <row r="122" spans="1:11" s="21" customFormat="1" ht="15.75" customHeight="1" x14ac:dyDescent="0.2">
      <c r="A122" s="32"/>
      <c r="B122" s="150"/>
      <c r="C122" s="33"/>
      <c r="D122" s="34"/>
      <c r="E122" s="34"/>
      <c r="F122" s="33"/>
      <c r="G122" s="33"/>
      <c r="H122" s="33"/>
      <c r="I122" s="33"/>
      <c r="J122" s="33"/>
      <c r="K122" s="33"/>
    </row>
    <row r="123" spans="1:11" s="21" customFormat="1" ht="21" customHeight="1" x14ac:dyDescent="0.2">
      <c r="A123" s="43" t="s">
        <v>38</v>
      </c>
      <c r="B123" s="151"/>
      <c r="C123" s="28"/>
      <c r="D123" s="29"/>
      <c r="E123" s="29"/>
      <c r="F123" s="28"/>
      <c r="G123" s="28"/>
      <c r="H123" s="28"/>
      <c r="I123" s="28"/>
      <c r="J123" s="30"/>
      <c r="K123" s="31"/>
    </row>
    <row r="124" spans="1:11" s="21" customFormat="1" ht="21" customHeight="1" x14ac:dyDescent="0.2">
      <c r="A124" s="264" t="s">
        <v>45</v>
      </c>
      <c r="B124" s="265"/>
      <c r="C124" s="265"/>
      <c r="D124" s="265"/>
      <c r="E124" s="265"/>
      <c r="F124" s="265"/>
      <c r="G124" s="265"/>
      <c r="H124" s="265"/>
      <c r="I124" s="265"/>
      <c r="J124" s="265"/>
      <c r="K124" s="266"/>
    </row>
    <row r="125" spans="1:11" s="21" customFormat="1" ht="31.5" x14ac:dyDescent="0.2">
      <c r="A125" s="203" t="s">
        <v>64</v>
      </c>
      <c r="B125" s="204" t="s">
        <v>251</v>
      </c>
      <c r="C125" s="98" t="s">
        <v>252</v>
      </c>
      <c r="D125" s="96">
        <v>25000</v>
      </c>
      <c r="E125" s="99">
        <v>31250</v>
      </c>
      <c r="F125" s="205" t="s">
        <v>110</v>
      </c>
      <c r="G125" s="205" t="s">
        <v>11</v>
      </c>
      <c r="H125" s="205" t="s">
        <v>12</v>
      </c>
      <c r="I125" s="205" t="s">
        <v>15</v>
      </c>
      <c r="J125" s="205" t="s">
        <v>13</v>
      </c>
      <c r="K125" s="206" t="s">
        <v>490</v>
      </c>
    </row>
    <row r="126" spans="1:11" s="21" customFormat="1" ht="47.25" x14ac:dyDescent="0.2">
      <c r="A126" s="158" t="s">
        <v>306</v>
      </c>
      <c r="B126" s="90" t="s">
        <v>307</v>
      </c>
      <c r="C126" s="207" t="s">
        <v>308</v>
      </c>
      <c r="D126" s="208">
        <v>15928</v>
      </c>
      <c r="E126" s="209">
        <v>19910</v>
      </c>
      <c r="F126" s="92" t="s">
        <v>110</v>
      </c>
      <c r="G126" s="92" t="s">
        <v>11</v>
      </c>
      <c r="H126" s="92" t="s">
        <v>12</v>
      </c>
      <c r="I126" s="92" t="s">
        <v>15</v>
      </c>
      <c r="J126" s="92" t="s">
        <v>13</v>
      </c>
      <c r="K126" s="92" t="s">
        <v>491</v>
      </c>
    </row>
    <row r="127" spans="1:11" s="21" customFormat="1" ht="24" customHeight="1" x14ac:dyDescent="0.2">
      <c r="A127" s="71" t="s">
        <v>46</v>
      </c>
      <c r="B127" s="147"/>
      <c r="C127" s="160"/>
      <c r="D127" s="72">
        <f>SUM(D125:D126)</f>
        <v>40928</v>
      </c>
      <c r="E127" s="72">
        <f>SUM(E125:E126)</f>
        <v>51160</v>
      </c>
      <c r="F127" s="160"/>
      <c r="G127" s="160"/>
      <c r="H127" s="160"/>
      <c r="I127" s="160"/>
      <c r="J127" s="160"/>
      <c r="K127" s="161"/>
    </row>
    <row r="128" spans="1:11" s="21" customFormat="1" ht="24" customHeight="1" x14ac:dyDescent="0.2">
      <c r="A128" s="44" t="s">
        <v>39</v>
      </c>
      <c r="B128" s="151"/>
      <c r="C128" s="28"/>
      <c r="D128" s="29">
        <f>SUM(D127)</f>
        <v>40928</v>
      </c>
      <c r="E128" s="29">
        <f>SUM(E127)</f>
        <v>51160</v>
      </c>
      <c r="F128" s="28"/>
      <c r="G128" s="28"/>
      <c r="H128" s="28"/>
      <c r="I128" s="28"/>
      <c r="J128" s="30"/>
      <c r="K128" s="31"/>
    </row>
    <row r="129" spans="1:11" s="21" customFormat="1" ht="15" customHeight="1" x14ac:dyDescent="0.2">
      <c r="A129" s="59"/>
      <c r="B129" s="148"/>
      <c r="C129" s="39"/>
      <c r="D129" s="40"/>
      <c r="E129" s="40"/>
      <c r="F129" s="39"/>
      <c r="G129" s="39"/>
      <c r="H129" s="39"/>
      <c r="I129" s="39"/>
      <c r="J129" s="39"/>
      <c r="K129" s="41"/>
    </row>
    <row r="130" spans="1:11" s="21" customFormat="1" ht="21" customHeight="1" x14ac:dyDescent="0.2">
      <c r="A130" s="190" t="s">
        <v>40</v>
      </c>
      <c r="B130" s="191"/>
      <c r="C130" s="192"/>
      <c r="D130" s="193"/>
      <c r="E130" s="193"/>
      <c r="F130" s="192"/>
      <c r="G130" s="192"/>
      <c r="H130" s="192"/>
      <c r="I130" s="192"/>
      <c r="J130" s="192"/>
      <c r="K130" s="194"/>
    </row>
    <row r="131" spans="1:11" s="21" customFormat="1" ht="31.5" x14ac:dyDescent="0.2">
      <c r="A131" s="246" t="s">
        <v>280</v>
      </c>
      <c r="B131" s="90" t="s">
        <v>283</v>
      </c>
      <c r="C131" s="247" t="s">
        <v>287</v>
      </c>
      <c r="D131" s="196">
        <v>769792</v>
      </c>
      <c r="E131" s="196">
        <v>769792</v>
      </c>
      <c r="F131" s="92" t="s">
        <v>233</v>
      </c>
      <c r="G131" s="92" t="s">
        <v>14</v>
      </c>
      <c r="H131" s="92" t="s">
        <v>201</v>
      </c>
      <c r="I131" s="92" t="s">
        <v>15</v>
      </c>
      <c r="J131" s="92" t="s">
        <v>13</v>
      </c>
      <c r="K131" s="92" t="s">
        <v>288</v>
      </c>
    </row>
    <row r="132" spans="1:11" s="21" customFormat="1" ht="31.5" customHeight="1" x14ac:dyDescent="0.2">
      <c r="A132" s="246"/>
      <c r="B132" s="195" t="s">
        <v>284</v>
      </c>
      <c r="C132" s="248"/>
      <c r="D132" s="197">
        <v>663614</v>
      </c>
      <c r="E132" s="197">
        <v>663614</v>
      </c>
      <c r="F132" s="198"/>
      <c r="G132" s="198"/>
      <c r="H132" s="198"/>
      <c r="I132" s="198"/>
      <c r="J132" s="198"/>
      <c r="K132" s="198"/>
    </row>
    <row r="133" spans="1:11" s="21" customFormat="1" ht="31.5" customHeight="1" x14ac:dyDescent="0.2">
      <c r="A133" s="246"/>
      <c r="B133" s="195" t="s">
        <v>285</v>
      </c>
      <c r="C133" s="248"/>
      <c r="D133" s="197">
        <v>106178</v>
      </c>
      <c r="E133" s="197">
        <v>106178</v>
      </c>
      <c r="F133" s="198"/>
      <c r="G133" s="198"/>
      <c r="H133" s="198"/>
      <c r="I133" s="198"/>
      <c r="J133" s="198"/>
      <c r="K133" s="198"/>
    </row>
    <row r="134" spans="1:11" s="21" customFormat="1" ht="31.5" x14ac:dyDescent="0.2">
      <c r="A134" s="246" t="s">
        <v>281</v>
      </c>
      <c r="B134" s="90" t="s">
        <v>531</v>
      </c>
      <c r="C134" s="254" t="s">
        <v>289</v>
      </c>
      <c r="D134" s="91">
        <v>22563</v>
      </c>
      <c r="E134" s="91">
        <v>22563</v>
      </c>
      <c r="F134" s="92" t="s">
        <v>110</v>
      </c>
      <c r="G134" s="92" t="s">
        <v>11</v>
      </c>
      <c r="H134" s="92" t="s">
        <v>12</v>
      </c>
      <c r="I134" s="92" t="s">
        <v>15</v>
      </c>
      <c r="J134" s="92" t="s">
        <v>145</v>
      </c>
      <c r="K134" s="92" t="s">
        <v>108</v>
      </c>
    </row>
    <row r="135" spans="1:11" s="21" customFormat="1" ht="35.1" customHeight="1" x14ac:dyDescent="0.2">
      <c r="A135" s="249" t="s">
        <v>282</v>
      </c>
      <c r="B135" s="250" t="s">
        <v>286</v>
      </c>
      <c r="C135" s="251" t="s">
        <v>289</v>
      </c>
      <c r="D135" s="252">
        <v>6640</v>
      </c>
      <c r="E135" s="252">
        <v>6640</v>
      </c>
      <c r="F135" s="253" t="s">
        <v>110</v>
      </c>
      <c r="G135" s="253" t="s">
        <v>11</v>
      </c>
      <c r="H135" s="253" t="s">
        <v>12</v>
      </c>
      <c r="I135" s="253" t="s">
        <v>15</v>
      </c>
      <c r="J135" s="253" t="s">
        <v>145</v>
      </c>
      <c r="K135" s="253" t="s">
        <v>108</v>
      </c>
    </row>
    <row r="136" spans="1:11" s="51" customFormat="1" ht="35.1" customHeight="1" x14ac:dyDescent="0.2">
      <c r="A136" s="232" t="s">
        <v>65</v>
      </c>
      <c r="B136" s="122" t="s">
        <v>291</v>
      </c>
      <c r="C136" s="202" t="s">
        <v>290</v>
      </c>
      <c r="D136" s="230">
        <v>278800</v>
      </c>
      <c r="E136" s="231">
        <v>348500</v>
      </c>
      <c r="F136" s="62" t="s">
        <v>292</v>
      </c>
      <c r="G136" s="200" t="s">
        <v>11</v>
      </c>
      <c r="H136" s="200" t="s">
        <v>201</v>
      </c>
      <c r="I136" s="61" t="s">
        <v>15</v>
      </c>
      <c r="J136" s="61" t="s">
        <v>13</v>
      </c>
      <c r="K136" s="62" t="s">
        <v>293</v>
      </c>
    </row>
    <row r="137" spans="1:11" s="51" customFormat="1" ht="35.1" customHeight="1" x14ac:dyDescent="0.2">
      <c r="A137" s="233" t="s">
        <v>66</v>
      </c>
      <c r="B137" s="201" t="s">
        <v>165</v>
      </c>
      <c r="C137" s="199" t="s">
        <v>182</v>
      </c>
      <c r="D137" s="69">
        <v>7827.2</v>
      </c>
      <c r="E137" s="69">
        <v>9784</v>
      </c>
      <c r="F137" s="25" t="s">
        <v>110</v>
      </c>
      <c r="G137" s="26" t="s">
        <v>11</v>
      </c>
      <c r="H137" s="26" t="s">
        <v>12</v>
      </c>
      <c r="I137" s="26" t="s">
        <v>15</v>
      </c>
      <c r="J137" s="26" t="s">
        <v>13</v>
      </c>
      <c r="K137" s="25" t="s">
        <v>86</v>
      </c>
    </row>
    <row r="138" spans="1:11" s="51" customFormat="1" ht="35.1" customHeight="1" x14ac:dyDescent="0.2">
      <c r="A138" s="233" t="s">
        <v>67</v>
      </c>
      <c r="B138" s="23" t="s">
        <v>166</v>
      </c>
      <c r="C138" s="24" t="s">
        <v>183</v>
      </c>
      <c r="D138" s="69">
        <v>7608</v>
      </c>
      <c r="E138" s="69">
        <v>9510</v>
      </c>
      <c r="F138" s="25" t="s">
        <v>110</v>
      </c>
      <c r="G138" s="26" t="s">
        <v>11</v>
      </c>
      <c r="H138" s="26" t="s">
        <v>12</v>
      </c>
      <c r="I138" s="26" t="s">
        <v>15</v>
      </c>
      <c r="J138" s="26" t="s">
        <v>13</v>
      </c>
      <c r="K138" s="25" t="s">
        <v>86</v>
      </c>
    </row>
    <row r="139" spans="1:11" s="51" customFormat="1" ht="31.5" customHeight="1" x14ac:dyDescent="0.2">
      <c r="A139" s="56" t="s">
        <v>68</v>
      </c>
      <c r="B139" s="23" t="s">
        <v>167</v>
      </c>
      <c r="C139" s="24" t="s">
        <v>184</v>
      </c>
      <c r="D139" s="24">
        <v>5760</v>
      </c>
      <c r="E139" s="24">
        <v>7200</v>
      </c>
      <c r="F139" s="25" t="s">
        <v>110</v>
      </c>
      <c r="G139" s="26" t="s">
        <v>11</v>
      </c>
      <c r="H139" s="26" t="s">
        <v>12</v>
      </c>
      <c r="I139" s="26" t="s">
        <v>15</v>
      </c>
      <c r="J139" s="26" t="s">
        <v>13</v>
      </c>
      <c r="K139" s="25" t="s">
        <v>193</v>
      </c>
    </row>
    <row r="140" spans="1:11" s="51" customFormat="1" ht="31.5" customHeight="1" x14ac:dyDescent="0.2">
      <c r="A140" s="56" t="s">
        <v>69</v>
      </c>
      <c r="B140" s="23" t="s">
        <v>168</v>
      </c>
      <c r="C140" s="24" t="s">
        <v>185</v>
      </c>
      <c r="D140" s="24">
        <v>80000</v>
      </c>
      <c r="E140" s="24">
        <v>100000</v>
      </c>
      <c r="F140" s="25" t="s">
        <v>111</v>
      </c>
      <c r="G140" s="26" t="s">
        <v>11</v>
      </c>
      <c r="H140" s="26" t="s">
        <v>12</v>
      </c>
      <c r="I140" s="26" t="s">
        <v>15</v>
      </c>
      <c r="J140" s="26" t="s">
        <v>16</v>
      </c>
      <c r="K140" s="25" t="s">
        <v>194</v>
      </c>
    </row>
    <row r="141" spans="1:11" s="51" customFormat="1" ht="31.5" customHeight="1" x14ac:dyDescent="0.2">
      <c r="A141" s="156" t="s">
        <v>70</v>
      </c>
      <c r="B141" s="157" t="s">
        <v>169</v>
      </c>
      <c r="C141" s="64" t="s">
        <v>186</v>
      </c>
      <c r="D141" s="64">
        <v>10000</v>
      </c>
      <c r="E141" s="64">
        <v>12500</v>
      </c>
      <c r="F141" s="65" t="s">
        <v>110</v>
      </c>
      <c r="G141" s="60" t="s">
        <v>11</v>
      </c>
      <c r="H141" s="60" t="s">
        <v>12</v>
      </c>
      <c r="I141" s="60" t="s">
        <v>15</v>
      </c>
      <c r="J141" s="60" t="s">
        <v>16</v>
      </c>
      <c r="K141" s="65" t="s">
        <v>137</v>
      </c>
    </row>
    <row r="142" spans="1:11" s="51" customFormat="1" ht="31.5" customHeight="1" x14ac:dyDescent="0.2">
      <c r="A142" s="158" t="s">
        <v>170</v>
      </c>
      <c r="B142" s="159" t="s">
        <v>171</v>
      </c>
      <c r="C142" s="80" t="s">
        <v>187</v>
      </c>
      <c r="D142" s="80">
        <v>6000</v>
      </c>
      <c r="E142" s="80">
        <v>7500</v>
      </c>
      <c r="F142" s="63" t="s">
        <v>110</v>
      </c>
      <c r="G142" s="63" t="s">
        <v>11</v>
      </c>
      <c r="H142" s="63" t="s">
        <v>12</v>
      </c>
      <c r="I142" s="63" t="s">
        <v>15</v>
      </c>
      <c r="J142" s="63" t="s">
        <v>16</v>
      </c>
      <c r="K142" s="63" t="s">
        <v>137</v>
      </c>
    </row>
    <row r="143" spans="1:11" s="51" customFormat="1" ht="31.5" customHeight="1" x14ac:dyDescent="0.2">
      <c r="A143" s="158" t="s">
        <v>172</v>
      </c>
      <c r="B143" s="159" t="s">
        <v>173</v>
      </c>
      <c r="C143" s="80" t="s">
        <v>188</v>
      </c>
      <c r="D143" s="80">
        <v>6000</v>
      </c>
      <c r="E143" s="80">
        <v>7500</v>
      </c>
      <c r="F143" s="63" t="s">
        <v>110</v>
      </c>
      <c r="G143" s="63" t="s">
        <v>11</v>
      </c>
      <c r="H143" s="63" t="s">
        <v>12</v>
      </c>
      <c r="I143" s="63" t="s">
        <v>15</v>
      </c>
      <c r="J143" s="63" t="s">
        <v>195</v>
      </c>
      <c r="K143" s="63" t="s">
        <v>196</v>
      </c>
    </row>
    <row r="144" spans="1:11" s="51" customFormat="1" ht="31.5" customHeight="1" x14ac:dyDescent="0.2">
      <c r="A144" s="158" t="s">
        <v>174</v>
      </c>
      <c r="B144" s="159" t="s">
        <v>175</v>
      </c>
      <c r="C144" s="80" t="s">
        <v>189</v>
      </c>
      <c r="D144" s="80">
        <v>22000</v>
      </c>
      <c r="E144" s="80">
        <v>27500</v>
      </c>
      <c r="F144" s="63" t="s">
        <v>110</v>
      </c>
      <c r="G144" s="63" t="s">
        <v>11</v>
      </c>
      <c r="H144" s="63" t="s">
        <v>12</v>
      </c>
      <c r="I144" s="63" t="s">
        <v>15</v>
      </c>
      <c r="J144" s="63" t="s">
        <v>138</v>
      </c>
      <c r="K144" s="63" t="s">
        <v>197</v>
      </c>
    </row>
    <row r="145" spans="1:11" s="51" customFormat="1" ht="31.5" customHeight="1" x14ac:dyDescent="0.2">
      <c r="A145" s="158" t="s">
        <v>176</v>
      </c>
      <c r="B145" s="159" t="s">
        <v>177</v>
      </c>
      <c r="C145" s="80" t="s">
        <v>190</v>
      </c>
      <c r="D145" s="80">
        <v>15200</v>
      </c>
      <c r="E145" s="80">
        <v>19000</v>
      </c>
      <c r="F145" s="63" t="s">
        <v>110</v>
      </c>
      <c r="G145" s="63" t="s">
        <v>11</v>
      </c>
      <c r="H145" s="63" t="s">
        <v>12</v>
      </c>
      <c r="I145" s="63" t="s">
        <v>15</v>
      </c>
      <c r="J145" s="63" t="s">
        <v>149</v>
      </c>
      <c r="K145" s="63" t="s">
        <v>198</v>
      </c>
    </row>
    <row r="146" spans="1:11" s="51" customFormat="1" ht="31.5" customHeight="1" x14ac:dyDescent="0.2">
      <c r="A146" s="158" t="s">
        <v>499</v>
      </c>
      <c r="B146" s="182" t="s">
        <v>257</v>
      </c>
      <c r="C146" s="183" t="s">
        <v>261</v>
      </c>
      <c r="D146" s="183">
        <v>25000</v>
      </c>
      <c r="E146" s="183">
        <v>31250</v>
      </c>
      <c r="F146" s="184" t="s">
        <v>110</v>
      </c>
      <c r="G146" s="63" t="s">
        <v>11</v>
      </c>
      <c r="H146" s="184" t="s">
        <v>12</v>
      </c>
      <c r="I146" s="184" t="s">
        <v>15</v>
      </c>
      <c r="J146" s="184" t="s">
        <v>195</v>
      </c>
      <c r="K146" s="184" t="s">
        <v>196</v>
      </c>
    </row>
    <row r="147" spans="1:11" s="51" customFormat="1" ht="31.5" customHeight="1" x14ac:dyDescent="0.2">
      <c r="A147" s="158" t="s">
        <v>500</v>
      </c>
      <c r="B147" s="182" t="s">
        <v>258</v>
      </c>
      <c r="C147" s="183" t="s">
        <v>262</v>
      </c>
      <c r="D147" s="183">
        <v>6000</v>
      </c>
      <c r="E147" s="183">
        <v>7500</v>
      </c>
      <c r="F147" s="184" t="s">
        <v>110</v>
      </c>
      <c r="G147" s="63" t="s">
        <v>11</v>
      </c>
      <c r="H147" s="184" t="s">
        <v>12</v>
      </c>
      <c r="I147" s="184" t="s">
        <v>15</v>
      </c>
      <c r="J147" s="184" t="s">
        <v>195</v>
      </c>
      <c r="K147" s="184" t="s">
        <v>196</v>
      </c>
    </row>
    <row r="148" spans="1:11" s="51" customFormat="1" ht="31.5" customHeight="1" x14ac:dyDescent="0.2">
      <c r="A148" s="158" t="s">
        <v>501</v>
      </c>
      <c r="B148" s="182" t="s">
        <v>259</v>
      </c>
      <c r="C148" s="183" t="s">
        <v>263</v>
      </c>
      <c r="D148" s="183">
        <v>20000</v>
      </c>
      <c r="E148" s="183">
        <v>25000</v>
      </c>
      <c r="F148" s="184" t="s">
        <v>110</v>
      </c>
      <c r="G148" s="63" t="s">
        <v>11</v>
      </c>
      <c r="H148" s="184" t="s">
        <v>12</v>
      </c>
      <c r="I148" s="184" t="s">
        <v>15</v>
      </c>
      <c r="J148" s="184" t="s">
        <v>16</v>
      </c>
      <c r="K148" s="184" t="s">
        <v>196</v>
      </c>
    </row>
    <row r="149" spans="1:11" s="51" customFormat="1" ht="31.5" customHeight="1" x14ac:dyDescent="0.2">
      <c r="A149" s="158" t="s">
        <v>502</v>
      </c>
      <c r="B149" s="182" t="s">
        <v>260</v>
      </c>
      <c r="C149" s="183" t="s">
        <v>264</v>
      </c>
      <c r="D149" s="183">
        <v>15000</v>
      </c>
      <c r="E149" s="183">
        <v>18750</v>
      </c>
      <c r="F149" s="184" t="s">
        <v>110</v>
      </c>
      <c r="G149" s="63" t="s">
        <v>11</v>
      </c>
      <c r="H149" s="184" t="s">
        <v>12</v>
      </c>
      <c r="I149" s="184" t="s">
        <v>15</v>
      </c>
      <c r="J149" s="184" t="s">
        <v>145</v>
      </c>
      <c r="K149" s="184" t="s">
        <v>108</v>
      </c>
    </row>
    <row r="150" spans="1:11" s="51" customFormat="1" ht="31.5" x14ac:dyDescent="0.2">
      <c r="A150" s="158" t="s">
        <v>178</v>
      </c>
      <c r="B150" s="159" t="s">
        <v>179</v>
      </c>
      <c r="C150" s="80" t="s">
        <v>191</v>
      </c>
      <c r="D150" s="80">
        <v>174600</v>
      </c>
      <c r="E150" s="80">
        <v>218250</v>
      </c>
      <c r="F150" s="63" t="s">
        <v>111</v>
      </c>
      <c r="G150" s="63" t="s">
        <v>11</v>
      </c>
      <c r="H150" s="63" t="s">
        <v>12</v>
      </c>
      <c r="I150" s="63" t="s">
        <v>15</v>
      </c>
      <c r="J150" s="63" t="s">
        <v>13</v>
      </c>
      <c r="K150" s="63" t="s">
        <v>199</v>
      </c>
    </row>
    <row r="151" spans="1:11" s="51" customFormat="1" ht="31.5" customHeight="1" x14ac:dyDescent="0.2">
      <c r="A151" s="158" t="s">
        <v>180</v>
      </c>
      <c r="B151" s="159" t="s">
        <v>181</v>
      </c>
      <c r="C151" s="80" t="s">
        <v>192</v>
      </c>
      <c r="D151" s="80">
        <v>7200</v>
      </c>
      <c r="E151" s="80">
        <v>9000</v>
      </c>
      <c r="F151" s="63" t="s">
        <v>110</v>
      </c>
      <c r="G151" s="63" t="s">
        <v>11</v>
      </c>
      <c r="H151" s="63" t="s">
        <v>12</v>
      </c>
      <c r="I151" s="63" t="s">
        <v>15</v>
      </c>
      <c r="J151" s="63" t="s">
        <v>13</v>
      </c>
      <c r="K151" s="63" t="s">
        <v>200</v>
      </c>
    </row>
    <row r="152" spans="1:11" s="51" customFormat="1" ht="31.5" customHeight="1" x14ac:dyDescent="0.2">
      <c r="A152" s="158" t="s">
        <v>265</v>
      </c>
      <c r="B152" s="182" t="s">
        <v>269</v>
      </c>
      <c r="C152" s="183" t="s">
        <v>273</v>
      </c>
      <c r="D152" s="183">
        <v>2800</v>
      </c>
      <c r="E152" s="183">
        <v>3500</v>
      </c>
      <c r="F152" s="184" t="s">
        <v>110</v>
      </c>
      <c r="G152" s="63" t="s">
        <v>11</v>
      </c>
      <c r="H152" s="184" t="s">
        <v>12</v>
      </c>
      <c r="I152" s="184" t="s">
        <v>15</v>
      </c>
      <c r="J152" s="184" t="s">
        <v>236</v>
      </c>
      <c r="K152" s="184" t="s">
        <v>276</v>
      </c>
    </row>
    <row r="153" spans="1:11" s="51" customFormat="1" ht="31.5" x14ac:dyDescent="0.2">
      <c r="A153" s="158" t="s">
        <v>266</v>
      </c>
      <c r="B153" s="182" t="s">
        <v>270</v>
      </c>
      <c r="C153" s="183" t="s">
        <v>274</v>
      </c>
      <c r="D153" s="183">
        <v>32400</v>
      </c>
      <c r="E153" s="183">
        <v>40500</v>
      </c>
      <c r="F153" s="184" t="s">
        <v>111</v>
      </c>
      <c r="G153" s="63" t="s">
        <v>11</v>
      </c>
      <c r="H153" s="184" t="s">
        <v>12</v>
      </c>
      <c r="I153" s="184" t="s">
        <v>15</v>
      </c>
      <c r="J153" s="184" t="s">
        <v>195</v>
      </c>
      <c r="K153" s="184" t="s">
        <v>277</v>
      </c>
    </row>
    <row r="154" spans="1:11" s="51" customFormat="1" ht="31.5" customHeight="1" x14ac:dyDescent="0.2">
      <c r="A154" s="158" t="s">
        <v>267</v>
      </c>
      <c r="B154" s="182" t="s">
        <v>271</v>
      </c>
      <c r="C154" s="183" t="s">
        <v>191</v>
      </c>
      <c r="D154" s="183">
        <v>2560</v>
      </c>
      <c r="E154" s="183">
        <v>3200</v>
      </c>
      <c r="F154" s="184" t="s">
        <v>110</v>
      </c>
      <c r="G154" s="63" t="s">
        <v>11</v>
      </c>
      <c r="H154" s="184" t="s">
        <v>12</v>
      </c>
      <c r="I154" s="184" t="s">
        <v>15</v>
      </c>
      <c r="J154" s="184" t="s">
        <v>138</v>
      </c>
      <c r="K154" s="184" t="s">
        <v>278</v>
      </c>
    </row>
    <row r="155" spans="1:11" s="51" customFormat="1" ht="31.5" customHeight="1" x14ac:dyDescent="0.2">
      <c r="A155" s="158" t="s">
        <v>268</v>
      </c>
      <c r="B155" s="182" t="s">
        <v>272</v>
      </c>
      <c r="C155" s="183" t="s">
        <v>275</v>
      </c>
      <c r="D155" s="183">
        <v>21480</v>
      </c>
      <c r="E155" s="183">
        <v>26850</v>
      </c>
      <c r="F155" s="184" t="s">
        <v>110</v>
      </c>
      <c r="G155" s="63" t="s">
        <v>11</v>
      </c>
      <c r="H155" s="184" t="s">
        <v>12</v>
      </c>
      <c r="I155" s="184" t="s">
        <v>15</v>
      </c>
      <c r="J155" s="184" t="s">
        <v>195</v>
      </c>
      <c r="K155" s="184" t="s">
        <v>279</v>
      </c>
    </row>
    <row r="156" spans="1:11" s="21" customFormat="1" ht="24" customHeight="1" x14ac:dyDescent="0.2">
      <c r="A156" s="74" t="s">
        <v>41</v>
      </c>
      <c r="B156" s="149"/>
      <c r="C156" s="47"/>
      <c r="D156" s="100">
        <f>SUM(D131,D134:D155)</f>
        <v>1545230.2</v>
      </c>
      <c r="E156" s="100">
        <f>SUM(E131,E134:E155)</f>
        <v>1731789</v>
      </c>
      <c r="F156" s="47"/>
      <c r="G156" s="47"/>
      <c r="H156" s="47"/>
      <c r="I156" s="47"/>
      <c r="J156" s="49"/>
      <c r="K156" s="67"/>
    </row>
    <row r="157" spans="1:11" s="21" customFormat="1" ht="15" customHeight="1" x14ac:dyDescent="0.2">
      <c r="A157" s="59"/>
      <c r="B157" s="148"/>
      <c r="C157" s="39"/>
      <c r="D157" s="40"/>
      <c r="E157" s="40"/>
      <c r="F157" s="39"/>
      <c r="G157" s="39"/>
      <c r="H157" s="39"/>
      <c r="I157" s="39"/>
      <c r="J157" s="39"/>
      <c r="K157" s="41"/>
    </row>
    <row r="158" spans="1:11" s="21" customFormat="1" ht="24" customHeight="1" x14ac:dyDescent="0.2">
      <c r="A158" s="45" t="s">
        <v>42</v>
      </c>
      <c r="B158" s="152"/>
      <c r="C158" s="28"/>
      <c r="D158" s="29"/>
      <c r="E158" s="29"/>
      <c r="F158" s="28"/>
      <c r="G158" s="28"/>
      <c r="H158" s="28"/>
      <c r="I158" s="28"/>
      <c r="J158" s="30"/>
      <c r="K158" s="31"/>
    </row>
    <row r="159" spans="1:11" s="22" customFormat="1" ht="31.5" customHeight="1" x14ac:dyDescent="0.2">
      <c r="A159" s="233" t="s">
        <v>71</v>
      </c>
      <c r="B159" s="52" t="s">
        <v>322</v>
      </c>
      <c r="C159" s="24" t="s">
        <v>342</v>
      </c>
      <c r="D159" s="69">
        <v>20080.099999999999</v>
      </c>
      <c r="E159" s="69">
        <v>25100</v>
      </c>
      <c r="F159" s="25" t="s">
        <v>110</v>
      </c>
      <c r="G159" s="26" t="s">
        <v>11</v>
      </c>
      <c r="H159" s="26" t="s">
        <v>12</v>
      </c>
      <c r="I159" s="26" t="s">
        <v>15</v>
      </c>
      <c r="J159" s="26" t="s">
        <v>13</v>
      </c>
      <c r="K159" s="25" t="s">
        <v>362</v>
      </c>
    </row>
    <row r="160" spans="1:11" s="51" customFormat="1" ht="31.5" customHeight="1" x14ac:dyDescent="0.2">
      <c r="A160" s="233" t="s">
        <v>72</v>
      </c>
      <c r="B160" s="23" t="s">
        <v>323</v>
      </c>
      <c r="C160" s="24" t="s">
        <v>343</v>
      </c>
      <c r="D160" s="69">
        <v>16500</v>
      </c>
      <c r="E160" s="69">
        <v>20625</v>
      </c>
      <c r="F160" s="25" t="s">
        <v>110</v>
      </c>
      <c r="G160" s="26" t="s">
        <v>11</v>
      </c>
      <c r="H160" s="26" t="s">
        <v>12</v>
      </c>
      <c r="I160" s="26" t="s">
        <v>15</v>
      </c>
      <c r="J160" s="26" t="s">
        <v>13</v>
      </c>
      <c r="K160" s="25" t="s">
        <v>363</v>
      </c>
    </row>
    <row r="161" spans="1:11" s="51" customFormat="1" ht="31.5" customHeight="1" x14ac:dyDescent="0.2">
      <c r="A161" s="56" t="s">
        <v>73</v>
      </c>
      <c r="B161" s="23" t="s">
        <v>324</v>
      </c>
      <c r="C161" s="24" t="s">
        <v>344</v>
      </c>
      <c r="D161" s="24">
        <v>10400</v>
      </c>
      <c r="E161" s="24">
        <v>13000</v>
      </c>
      <c r="F161" s="25" t="s">
        <v>110</v>
      </c>
      <c r="G161" s="26" t="s">
        <v>11</v>
      </c>
      <c r="H161" s="26" t="s">
        <v>12</v>
      </c>
      <c r="I161" s="26" t="s">
        <v>15</v>
      </c>
      <c r="J161" s="26" t="s">
        <v>13</v>
      </c>
      <c r="K161" s="25" t="s">
        <v>364</v>
      </c>
    </row>
    <row r="162" spans="1:11" s="51" customFormat="1" ht="31.5" customHeight="1" x14ac:dyDescent="0.2">
      <c r="A162" s="56" t="s">
        <v>74</v>
      </c>
      <c r="B162" s="23" t="s">
        <v>325</v>
      </c>
      <c r="C162" s="24" t="s">
        <v>345</v>
      </c>
      <c r="D162" s="24">
        <v>7000</v>
      </c>
      <c r="E162" s="24">
        <v>8750</v>
      </c>
      <c r="F162" s="25" t="s">
        <v>110</v>
      </c>
      <c r="G162" s="26" t="s">
        <v>11</v>
      </c>
      <c r="H162" s="26" t="s">
        <v>12</v>
      </c>
      <c r="I162" s="26" t="s">
        <v>15</v>
      </c>
      <c r="J162" s="26" t="s">
        <v>13</v>
      </c>
      <c r="K162" s="25" t="s">
        <v>364</v>
      </c>
    </row>
    <row r="163" spans="1:11" s="51" customFormat="1" ht="31.5" customHeight="1" x14ac:dyDescent="0.2">
      <c r="A163" s="56" t="s">
        <v>75</v>
      </c>
      <c r="B163" s="23" t="s">
        <v>326</v>
      </c>
      <c r="C163" s="24" t="s">
        <v>346</v>
      </c>
      <c r="D163" s="24">
        <v>5000</v>
      </c>
      <c r="E163" s="24">
        <v>6250</v>
      </c>
      <c r="F163" s="25" t="s">
        <v>110</v>
      </c>
      <c r="G163" s="26" t="s">
        <v>11</v>
      </c>
      <c r="H163" s="26" t="s">
        <v>12</v>
      </c>
      <c r="I163" s="26" t="s">
        <v>15</v>
      </c>
      <c r="J163" s="26" t="s">
        <v>13</v>
      </c>
      <c r="K163" s="25" t="s">
        <v>365</v>
      </c>
    </row>
    <row r="164" spans="1:11" s="51" customFormat="1" ht="31.5" customHeight="1" x14ac:dyDescent="0.2">
      <c r="A164" s="56" t="s">
        <v>76</v>
      </c>
      <c r="B164" s="23" t="s">
        <v>327</v>
      </c>
      <c r="C164" s="24" t="s">
        <v>347</v>
      </c>
      <c r="D164" s="24">
        <v>10500</v>
      </c>
      <c r="E164" s="24">
        <v>13125</v>
      </c>
      <c r="F164" s="25" t="s">
        <v>110</v>
      </c>
      <c r="G164" s="26" t="s">
        <v>11</v>
      </c>
      <c r="H164" s="26" t="s">
        <v>12</v>
      </c>
      <c r="I164" s="26" t="s">
        <v>15</v>
      </c>
      <c r="J164" s="26" t="s">
        <v>13</v>
      </c>
      <c r="K164" s="25" t="s">
        <v>365</v>
      </c>
    </row>
    <row r="165" spans="1:11" s="51" customFormat="1" ht="31.5" customHeight="1" x14ac:dyDescent="0.2">
      <c r="A165" s="203" t="s">
        <v>77</v>
      </c>
      <c r="B165" s="210" t="s">
        <v>328</v>
      </c>
      <c r="C165" s="211" t="s">
        <v>348</v>
      </c>
      <c r="D165" s="211">
        <v>10000</v>
      </c>
      <c r="E165" s="211">
        <v>12500</v>
      </c>
      <c r="F165" s="212" t="s">
        <v>110</v>
      </c>
      <c r="G165" s="26" t="s">
        <v>11</v>
      </c>
      <c r="H165" s="26" t="s">
        <v>12</v>
      </c>
      <c r="I165" s="26" t="s">
        <v>15</v>
      </c>
      <c r="J165" s="213" t="s">
        <v>13</v>
      </c>
      <c r="K165" s="212" t="s">
        <v>364</v>
      </c>
    </row>
    <row r="166" spans="1:11" s="51" customFormat="1" ht="31.5" customHeight="1" x14ac:dyDescent="0.2">
      <c r="A166" s="158" t="s">
        <v>78</v>
      </c>
      <c r="B166" s="159" t="s">
        <v>329</v>
      </c>
      <c r="C166" s="80" t="s">
        <v>349</v>
      </c>
      <c r="D166" s="80">
        <v>25000</v>
      </c>
      <c r="E166" s="80">
        <v>31250</v>
      </c>
      <c r="F166" s="63" t="s">
        <v>110</v>
      </c>
      <c r="G166" s="26" t="s">
        <v>11</v>
      </c>
      <c r="H166" s="26" t="s">
        <v>12</v>
      </c>
      <c r="I166" s="26" t="s">
        <v>15</v>
      </c>
      <c r="J166" s="63" t="s">
        <v>13</v>
      </c>
      <c r="K166" s="63" t="s">
        <v>366</v>
      </c>
    </row>
    <row r="167" spans="1:11" s="51" customFormat="1" ht="31.5" customHeight="1" x14ac:dyDescent="0.2">
      <c r="A167" s="158" t="s">
        <v>309</v>
      </c>
      <c r="B167" s="159" t="s">
        <v>330</v>
      </c>
      <c r="C167" s="80" t="s">
        <v>350</v>
      </c>
      <c r="D167" s="80">
        <v>20000</v>
      </c>
      <c r="E167" s="80">
        <v>25000</v>
      </c>
      <c r="F167" s="63" t="s">
        <v>110</v>
      </c>
      <c r="G167" s="26" t="s">
        <v>11</v>
      </c>
      <c r="H167" s="26" t="s">
        <v>12</v>
      </c>
      <c r="I167" s="26" t="s">
        <v>15</v>
      </c>
      <c r="J167" s="63" t="s">
        <v>149</v>
      </c>
      <c r="K167" s="63" t="s">
        <v>367</v>
      </c>
    </row>
    <row r="168" spans="1:11" s="51" customFormat="1" ht="31.5" customHeight="1" x14ac:dyDescent="0.2">
      <c r="A168" s="158" t="s">
        <v>310</v>
      </c>
      <c r="B168" s="159" t="s">
        <v>331</v>
      </c>
      <c r="C168" s="80" t="s">
        <v>351</v>
      </c>
      <c r="D168" s="80">
        <v>6000</v>
      </c>
      <c r="E168" s="80">
        <v>7500</v>
      </c>
      <c r="F168" s="63" t="s">
        <v>110</v>
      </c>
      <c r="G168" s="26" t="s">
        <v>11</v>
      </c>
      <c r="H168" s="26" t="s">
        <v>12</v>
      </c>
      <c r="I168" s="26" t="s">
        <v>15</v>
      </c>
      <c r="J168" s="63" t="s">
        <v>13</v>
      </c>
      <c r="K168" s="63" t="s">
        <v>86</v>
      </c>
    </row>
    <row r="169" spans="1:11" s="51" customFormat="1" ht="31.5" customHeight="1" x14ac:dyDescent="0.2">
      <c r="A169" s="158" t="s">
        <v>311</v>
      </c>
      <c r="B169" s="159" t="s">
        <v>332</v>
      </c>
      <c r="C169" s="80" t="s">
        <v>352</v>
      </c>
      <c r="D169" s="80">
        <v>6100</v>
      </c>
      <c r="E169" s="80">
        <v>7625</v>
      </c>
      <c r="F169" s="63" t="s">
        <v>110</v>
      </c>
      <c r="G169" s="26" t="s">
        <v>11</v>
      </c>
      <c r="H169" s="26" t="s">
        <v>12</v>
      </c>
      <c r="I169" s="26" t="s">
        <v>15</v>
      </c>
      <c r="J169" s="63" t="s">
        <v>13</v>
      </c>
      <c r="K169" s="63" t="s">
        <v>365</v>
      </c>
    </row>
    <row r="170" spans="1:11" s="51" customFormat="1" ht="31.5" customHeight="1" x14ac:dyDescent="0.2">
      <c r="A170" s="158" t="s">
        <v>312</v>
      </c>
      <c r="B170" s="159" t="s">
        <v>333</v>
      </c>
      <c r="C170" s="80" t="s">
        <v>353</v>
      </c>
      <c r="D170" s="80">
        <v>4000</v>
      </c>
      <c r="E170" s="80">
        <v>5000</v>
      </c>
      <c r="F170" s="63" t="s">
        <v>110</v>
      </c>
      <c r="G170" s="26" t="s">
        <v>11</v>
      </c>
      <c r="H170" s="26" t="s">
        <v>12</v>
      </c>
      <c r="I170" s="26" t="s">
        <v>15</v>
      </c>
      <c r="J170" s="63" t="s">
        <v>145</v>
      </c>
      <c r="K170" s="63" t="s">
        <v>368</v>
      </c>
    </row>
    <row r="171" spans="1:11" s="51" customFormat="1" ht="31.5" customHeight="1" x14ac:dyDescent="0.2">
      <c r="A171" s="158" t="s">
        <v>313</v>
      </c>
      <c r="B171" s="159" t="s">
        <v>334</v>
      </c>
      <c r="C171" s="80" t="s">
        <v>354</v>
      </c>
      <c r="D171" s="80">
        <v>12500</v>
      </c>
      <c r="E171" s="80">
        <v>15625</v>
      </c>
      <c r="F171" s="63" t="s">
        <v>110</v>
      </c>
      <c r="G171" s="26" t="s">
        <v>11</v>
      </c>
      <c r="H171" s="26" t="s">
        <v>12</v>
      </c>
      <c r="I171" s="26" t="s">
        <v>15</v>
      </c>
      <c r="J171" s="63" t="s">
        <v>13</v>
      </c>
      <c r="K171" s="63" t="s">
        <v>369</v>
      </c>
    </row>
    <row r="172" spans="1:11" s="51" customFormat="1" ht="31.5" customHeight="1" x14ac:dyDescent="0.2">
      <c r="A172" s="158" t="s">
        <v>314</v>
      </c>
      <c r="B172" s="159" t="s">
        <v>335</v>
      </c>
      <c r="C172" s="80" t="s">
        <v>355</v>
      </c>
      <c r="D172" s="80">
        <v>7700</v>
      </c>
      <c r="E172" s="80">
        <v>9625</v>
      </c>
      <c r="F172" s="63" t="s">
        <v>110</v>
      </c>
      <c r="G172" s="26" t="s">
        <v>11</v>
      </c>
      <c r="H172" s="26" t="s">
        <v>12</v>
      </c>
      <c r="I172" s="26" t="s">
        <v>15</v>
      </c>
      <c r="J172" s="63" t="s">
        <v>13</v>
      </c>
      <c r="K172" s="63" t="s">
        <v>365</v>
      </c>
    </row>
    <row r="173" spans="1:11" s="51" customFormat="1" ht="31.5" customHeight="1" x14ac:dyDescent="0.2">
      <c r="A173" s="158" t="s">
        <v>315</v>
      </c>
      <c r="B173" s="159" t="s">
        <v>336</v>
      </c>
      <c r="C173" s="80" t="s">
        <v>356</v>
      </c>
      <c r="D173" s="80">
        <v>9600</v>
      </c>
      <c r="E173" s="80">
        <v>12000</v>
      </c>
      <c r="F173" s="63" t="s">
        <v>110</v>
      </c>
      <c r="G173" s="26" t="s">
        <v>11</v>
      </c>
      <c r="H173" s="26" t="s">
        <v>12</v>
      </c>
      <c r="I173" s="26" t="s">
        <v>15</v>
      </c>
      <c r="J173" s="63" t="s">
        <v>370</v>
      </c>
      <c r="K173" s="63" t="s">
        <v>108</v>
      </c>
    </row>
    <row r="174" spans="1:11" s="51" customFormat="1" ht="31.5" customHeight="1" x14ac:dyDescent="0.2">
      <c r="A174" s="158" t="s">
        <v>316</v>
      </c>
      <c r="B174" s="159" t="s">
        <v>337</v>
      </c>
      <c r="C174" s="80" t="s">
        <v>357</v>
      </c>
      <c r="D174" s="80">
        <v>8500</v>
      </c>
      <c r="E174" s="80">
        <v>10625</v>
      </c>
      <c r="F174" s="63" t="s">
        <v>110</v>
      </c>
      <c r="G174" s="26" t="s">
        <v>11</v>
      </c>
      <c r="H174" s="26" t="s">
        <v>12</v>
      </c>
      <c r="I174" s="26" t="s">
        <v>15</v>
      </c>
      <c r="J174" s="63" t="s">
        <v>13</v>
      </c>
      <c r="K174" s="63" t="s">
        <v>371</v>
      </c>
    </row>
    <row r="175" spans="1:11" s="51" customFormat="1" ht="31.5" customHeight="1" x14ac:dyDescent="0.2">
      <c r="A175" s="158" t="s">
        <v>317</v>
      </c>
      <c r="B175" s="159" t="s">
        <v>514</v>
      </c>
      <c r="C175" s="80" t="s">
        <v>358</v>
      </c>
      <c r="D175" s="80">
        <v>16000</v>
      </c>
      <c r="E175" s="80">
        <v>18080</v>
      </c>
      <c r="F175" s="63" t="s">
        <v>110</v>
      </c>
      <c r="G175" s="26" t="s">
        <v>11</v>
      </c>
      <c r="H175" s="26" t="s">
        <v>12</v>
      </c>
      <c r="I175" s="26" t="s">
        <v>15</v>
      </c>
      <c r="J175" s="63" t="s">
        <v>13</v>
      </c>
      <c r="K175" s="63" t="s">
        <v>372</v>
      </c>
    </row>
    <row r="176" spans="1:11" s="51" customFormat="1" ht="31.5" customHeight="1" x14ac:dyDescent="0.2">
      <c r="A176" s="158" t="s">
        <v>318</v>
      </c>
      <c r="B176" s="159" t="s">
        <v>338</v>
      </c>
      <c r="C176" s="80" t="s">
        <v>359</v>
      </c>
      <c r="D176" s="80">
        <v>10500</v>
      </c>
      <c r="E176" s="80">
        <v>13125</v>
      </c>
      <c r="F176" s="63" t="s">
        <v>110</v>
      </c>
      <c r="G176" s="26" t="s">
        <v>11</v>
      </c>
      <c r="H176" s="26" t="s">
        <v>12</v>
      </c>
      <c r="I176" s="26" t="s">
        <v>15</v>
      </c>
      <c r="J176" s="63" t="s">
        <v>13</v>
      </c>
      <c r="K176" s="63" t="s">
        <v>86</v>
      </c>
    </row>
    <row r="177" spans="1:11" s="51" customFormat="1" ht="31.5" customHeight="1" x14ac:dyDescent="0.2">
      <c r="A177" s="158" t="s">
        <v>319</v>
      </c>
      <c r="B177" s="159" t="s">
        <v>339</v>
      </c>
      <c r="C177" s="80" t="s">
        <v>432</v>
      </c>
      <c r="D177" s="80">
        <v>13200</v>
      </c>
      <c r="E177" s="80">
        <v>16500</v>
      </c>
      <c r="F177" s="63" t="s">
        <v>110</v>
      </c>
      <c r="G177" s="26" t="s">
        <v>11</v>
      </c>
      <c r="H177" s="26" t="s">
        <v>12</v>
      </c>
      <c r="I177" s="26" t="s">
        <v>15</v>
      </c>
      <c r="J177" s="63" t="s">
        <v>13</v>
      </c>
      <c r="K177" s="63" t="s">
        <v>371</v>
      </c>
    </row>
    <row r="178" spans="1:11" s="51" customFormat="1" ht="31.5" customHeight="1" x14ac:dyDescent="0.2">
      <c r="A178" s="158" t="s">
        <v>320</v>
      </c>
      <c r="B178" s="159" t="s">
        <v>340</v>
      </c>
      <c r="C178" s="80" t="s">
        <v>360</v>
      </c>
      <c r="D178" s="80">
        <v>7500</v>
      </c>
      <c r="E178" s="80">
        <v>9375</v>
      </c>
      <c r="F178" s="63" t="s">
        <v>110</v>
      </c>
      <c r="G178" s="26" t="s">
        <v>11</v>
      </c>
      <c r="H178" s="26" t="s">
        <v>12</v>
      </c>
      <c r="I178" s="26" t="s">
        <v>15</v>
      </c>
      <c r="J178" s="63" t="s">
        <v>13</v>
      </c>
      <c r="K178" s="63" t="s">
        <v>365</v>
      </c>
    </row>
    <row r="179" spans="1:11" s="51" customFormat="1" ht="31.5" customHeight="1" x14ac:dyDescent="0.2">
      <c r="A179" s="158" t="s">
        <v>321</v>
      </c>
      <c r="B179" s="159" t="s">
        <v>341</v>
      </c>
      <c r="C179" s="80" t="s">
        <v>361</v>
      </c>
      <c r="D179" s="80">
        <v>8200</v>
      </c>
      <c r="E179" s="80">
        <v>10250</v>
      </c>
      <c r="F179" s="63" t="s">
        <v>110</v>
      </c>
      <c r="G179" s="26" t="s">
        <v>11</v>
      </c>
      <c r="H179" s="26" t="s">
        <v>12</v>
      </c>
      <c r="I179" s="26" t="s">
        <v>15</v>
      </c>
      <c r="J179" s="63" t="s">
        <v>149</v>
      </c>
      <c r="K179" s="63" t="s">
        <v>373</v>
      </c>
    </row>
    <row r="180" spans="1:11" s="21" customFormat="1" ht="24" customHeight="1" x14ac:dyDescent="0.2">
      <c r="A180" s="46" t="s">
        <v>43</v>
      </c>
      <c r="B180" s="153"/>
      <c r="C180" s="47"/>
      <c r="D180" s="48">
        <f>SUM(D159:D179)</f>
        <v>234280.1</v>
      </c>
      <c r="E180" s="48">
        <f>SUM(E159:E179)</f>
        <v>290930</v>
      </c>
      <c r="F180" s="47"/>
      <c r="G180" s="47"/>
      <c r="H180" s="47"/>
      <c r="I180" s="47"/>
      <c r="J180" s="49"/>
      <c r="K180" s="67"/>
    </row>
    <row r="181" spans="1:11" s="21" customFormat="1" ht="15" customHeight="1" x14ac:dyDescent="0.2">
      <c r="A181" s="59"/>
      <c r="B181" s="148"/>
      <c r="C181" s="39"/>
      <c r="D181" s="40"/>
      <c r="E181" s="40"/>
      <c r="F181" s="39"/>
      <c r="G181" s="39"/>
      <c r="H181" s="39"/>
      <c r="I181" s="39"/>
      <c r="J181" s="39"/>
      <c r="K181" s="41"/>
    </row>
    <row r="182" spans="1:11" s="21" customFormat="1" ht="24" customHeight="1" x14ac:dyDescent="0.2">
      <c r="A182" s="45" t="s">
        <v>44</v>
      </c>
      <c r="B182" s="152"/>
      <c r="C182" s="28"/>
      <c r="D182" s="29"/>
      <c r="E182" s="29"/>
      <c r="F182" s="28"/>
      <c r="G182" s="28"/>
      <c r="H182" s="28"/>
      <c r="I182" s="28"/>
      <c r="J182" s="30"/>
      <c r="K182" s="31"/>
    </row>
    <row r="183" spans="1:11" s="22" customFormat="1" ht="31.5" x14ac:dyDescent="0.2">
      <c r="A183" s="56" t="s">
        <v>79</v>
      </c>
      <c r="B183" s="23" t="s">
        <v>153</v>
      </c>
      <c r="C183" s="25" t="s">
        <v>154</v>
      </c>
      <c r="D183" s="24">
        <v>2000000</v>
      </c>
      <c r="E183" s="24">
        <v>2500000</v>
      </c>
      <c r="F183" s="25" t="s">
        <v>111</v>
      </c>
      <c r="G183" s="26" t="s">
        <v>11</v>
      </c>
      <c r="H183" s="26" t="s">
        <v>12</v>
      </c>
      <c r="I183" s="26" t="s">
        <v>164</v>
      </c>
      <c r="J183" s="26" t="s">
        <v>13</v>
      </c>
      <c r="K183" s="25" t="s">
        <v>155</v>
      </c>
    </row>
    <row r="184" spans="1:11" s="22" customFormat="1" ht="35.1" customHeight="1" x14ac:dyDescent="0.2">
      <c r="A184" s="56" t="s">
        <v>80</v>
      </c>
      <c r="B184" s="23" t="s">
        <v>243</v>
      </c>
      <c r="C184" s="24" t="s">
        <v>245</v>
      </c>
      <c r="D184" s="24">
        <v>10560</v>
      </c>
      <c r="E184" s="24">
        <v>13200</v>
      </c>
      <c r="F184" s="25" t="s">
        <v>110</v>
      </c>
      <c r="G184" s="26" t="s">
        <v>11</v>
      </c>
      <c r="H184" s="26" t="s">
        <v>12</v>
      </c>
      <c r="I184" s="26" t="s">
        <v>15</v>
      </c>
      <c r="J184" s="26" t="s">
        <v>107</v>
      </c>
      <c r="K184" s="25" t="s">
        <v>249</v>
      </c>
    </row>
    <row r="185" spans="1:11" s="22" customFormat="1" ht="46.5" customHeight="1" x14ac:dyDescent="0.2">
      <c r="A185" s="56" t="s">
        <v>81</v>
      </c>
      <c r="B185" s="23" t="s">
        <v>244</v>
      </c>
      <c r="C185" s="24" t="s">
        <v>246</v>
      </c>
      <c r="D185" s="24">
        <v>13264</v>
      </c>
      <c r="E185" s="24">
        <v>16580</v>
      </c>
      <c r="F185" s="25" t="s">
        <v>110</v>
      </c>
      <c r="G185" s="26" t="s">
        <v>11</v>
      </c>
      <c r="H185" s="26" t="s">
        <v>12</v>
      </c>
      <c r="I185" s="26" t="s">
        <v>15</v>
      </c>
      <c r="J185" s="26" t="s">
        <v>107</v>
      </c>
      <c r="K185" s="25" t="s">
        <v>249</v>
      </c>
    </row>
    <row r="186" spans="1:11" s="22" customFormat="1" ht="46.5" customHeight="1" x14ac:dyDescent="0.2">
      <c r="A186" s="56" t="s">
        <v>82</v>
      </c>
      <c r="B186" s="23" t="s">
        <v>503</v>
      </c>
      <c r="C186" s="24" t="s">
        <v>247</v>
      </c>
      <c r="D186" s="24">
        <v>5520</v>
      </c>
      <c r="E186" s="24">
        <v>6900</v>
      </c>
      <c r="F186" s="25" t="s">
        <v>110</v>
      </c>
      <c r="G186" s="26" t="s">
        <v>11</v>
      </c>
      <c r="H186" s="26" t="s">
        <v>12</v>
      </c>
      <c r="I186" s="26" t="s">
        <v>15</v>
      </c>
      <c r="J186" s="26" t="s">
        <v>107</v>
      </c>
      <c r="K186" s="25" t="s">
        <v>249</v>
      </c>
    </row>
    <row r="187" spans="1:11" s="22" customFormat="1" ht="47.25" x14ac:dyDescent="0.2">
      <c r="A187" s="56" t="s">
        <v>83</v>
      </c>
      <c r="B187" s="182" t="s">
        <v>515</v>
      </c>
      <c r="C187" s="183" t="s">
        <v>17</v>
      </c>
      <c r="D187" s="183">
        <v>3200</v>
      </c>
      <c r="E187" s="183">
        <v>4000</v>
      </c>
      <c r="F187" s="184" t="s">
        <v>110</v>
      </c>
      <c r="G187" s="26" t="s">
        <v>11</v>
      </c>
      <c r="H187" s="185" t="s">
        <v>12</v>
      </c>
      <c r="I187" s="185" t="s">
        <v>15</v>
      </c>
      <c r="J187" s="186" t="s">
        <v>107</v>
      </c>
      <c r="K187" s="187" t="s">
        <v>249</v>
      </c>
    </row>
    <row r="188" spans="1:11" s="22" customFormat="1" ht="49.5" customHeight="1" x14ac:dyDescent="0.2">
      <c r="A188" s="156" t="s">
        <v>242</v>
      </c>
      <c r="B188" s="157" t="s">
        <v>504</v>
      </c>
      <c r="C188" s="64" t="s">
        <v>248</v>
      </c>
      <c r="D188" s="64">
        <v>23280</v>
      </c>
      <c r="E188" s="64">
        <v>29100</v>
      </c>
      <c r="F188" s="65" t="s">
        <v>110</v>
      </c>
      <c r="G188" s="60" t="s">
        <v>11</v>
      </c>
      <c r="H188" s="60" t="s">
        <v>12</v>
      </c>
      <c r="I188" s="60" t="s">
        <v>15</v>
      </c>
      <c r="J188" s="60" t="s">
        <v>145</v>
      </c>
      <c r="K188" s="65" t="s">
        <v>250</v>
      </c>
    </row>
    <row r="189" spans="1:11" s="22" customFormat="1" ht="31.5" x14ac:dyDescent="0.2">
      <c r="A189" s="158" t="s">
        <v>462</v>
      </c>
      <c r="B189" s="159" t="s">
        <v>463</v>
      </c>
      <c r="C189" s="80" t="s">
        <v>478</v>
      </c>
      <c r="D189" s="80">
        <v>48000</v>
      </c>
      <c r="E189" s="80">
        <v>60000</v>
      </c>
      <c r="F189" s="63" t="s">
        <v>111</v>
      </c>
      <c r="G189" s="60" t="s">
        <v>11</v>
      </c>
      <c r="H189" s="60" t="s">
        <v>12</v>
      </c>
      <c r="I189" s="60" t="s">
        <v>15</v>
      </c>
      <c r="J189" s="63" t="s">
        <v>13</v>
      </c>
      <c r="K189" s="63" t="s">
        <v>155</v>
      </c>
    </row>
    <row r="190" spans="1:11" s="22" customFormat="1" ht="47.25" x14ac:dyDescent="0.2">
      <c r="A190" s="158" t="s">
        <v>464</v>
      </c>
      <c r="B190" s="159" t="s">
        <v>465</v>
      </c>
      <c r="C190" s="80" t="s">
        <v>479</v>
      </c>
      <c r="D190" s="80">
        <v>30000</v>
      </c>
      <c r="E190" s="80">
        <v>37500</v>
      </c>
      <c r="F190" s="63" t="s">
        <v>110</v>
      </c>
      <c r="G190" s="170" t="s">
        <v>11</v>
      </c>
      <c r="H190" s="170" t="s">
        <v>12</v>
      </c>
      <c r="I190" s="170" t="s">
        <v>15</v>
      </c>
      <c r="J190" s="63" t="s">
        <v>13</v>
      </c>
      <c r="K190" s="63" t="s">
        <v>484</v>
      </c>
    </row>
    <row r="191" spans="1:11" s="22" customFormat="1" ht="47.25" x14ac:dyDescent="0.2">
      <c r="A191" s="255" t="s">
        <v>466</v>
      </c>
      <c r="B191" s="256" t="s">
        <v>467</v>
      </c>
      <c r="C191" s="257" t="s">
        <v>480</v>
      </c>
      <c r="D191" s="257">
        <v>4000</v>
      </c>
      <c r="E191" s="257">
        <v>5000</v>
      </c>
      <c r="F191" s="258" t="s">
        <v>110</v>
      </c>
      <c r="G191" s="66" t="s">
        <v>11</v>
      </c>
      <c r="H191" s="66" t="s">
        <v>12</v>
      </c>
      <c r="I191" s="66" t="s">
        <v>15</v>
      </c>
      <c r="J191" s="258" t="s">
        <v>13</v>
      </c>
      <c r="K191" s="258" t="s">
        <v>485</v>
      </c>
    </row>
    <row r="192" spans="1:11" s="22" customFormat="1" ht="47.25" x14ac:dyDescent="0.2">
      <c r="A192" s="158" t="s">
        <v>468</v>
      </c>
      <c r="B192" s="159" t="s">
        <v>521</v>
      </c>
      <c r="C192" s="80" t="s">
        <v>480</v>
      </c>
      <c r="D192" s="80">
        <v>9600</v>
      </c>
      <c r="E192" s="80">
        <v>12000</v>
      </c>
      <c r="F192" s="63" t="s">
        <v>110</v>
      </c>
      <c r="G192" s="60" t="s">
        <v>11</v>
      </c>
      <c r="H192" s="60" t="s">
        <v>12</v>
      </c>
      <c r="I192" s="60" t="s">
        <v>15</v>
      </c>
      <c r="J192" s="63" t="s">
        <v>13</v>
      </c>
      <c r="K192" s="63" t="s">
        <v>486</v>
      </c>
    </row>
    <row r="193" spans="1:11" s="22" customFormat="1" ht="31.5" x14ac:dyDescent="0.2">
      <c r="A193" s="158" t="s">
        <v>469</v>
      </c>
      <c r="B193" s="159" t="s">
        <v>470</v>
      </c>
      <c r="C193" s="80" t="s">
        <v>480</v>
      </c>
      <c r="D193" s="80">
        <v>14100</v>
      </c>
      <c r="E193" s="80">
        <v>17625</v>
      </c>
      <c r="F193" s="63" t="s">
        <v>110</v>
      </c>
      <c r="G193" s="60" t="s">
        <v>11</v>
      </c>
      <c r="H193" s="60" t="s">
        <v>12</v>
      </c>
      <c r="I193" s="60" t="s">
        <v>15</v>
      </c>
      <c r="J193" s="63" t="s">
        <v>16</v>
      </c>
      <c r="K193" s="63" t="s">
        <v>487</v>
      </c>
    </row>
    <row r="194" spans="1:11" s="22" customFormat="1" ht="31.5" x14ac:dyDescent="0.2">
      <c r="A194" s="158" t="s">
        <v>471</v>
      </c>
      <c r="B194" s="159" t="s">
        <v>528</v>
      </c>
      <c r="C194" s="80" t="s">
        <v>481</v>
      </c>
      <c r="D194" s="80">
        <v>8000</v>
      </c>
      <c r="E194" s="80">
        <v>10000</v>
      </c>
      <c r="F194" s="63" t="s">
        <v>110</v>
      </c>
      <c r="G194" s="170" t="s">
        <v>11</v>
      </c>
      <c r="H194" s="170" t="s">
        <v>12</v>
      </c>
      <c r="I194" s="170" t="s">
        <v>15</v>
      </c>
      <c r="J194" s="63" t="s">
        <v>13</v>
      </c>
      <c r="K194" s="63" t="s">
        <v>488</v>
      </c>
    </row>
    <row r="195" spans="1:11" s="22" customFormat="1" ht="31.5" x14ac:dyDescent="0.2">
      <c r="A195" s="255" t="s">
        <v>472</v>
      </c>
      <c r="B195" s="256" t="s">
        <v>473</v>
      </c>
      <c r="C195" s="257" t="s">
        <v>482</v>
      </c>
      <c r="D195" s="257">
        <v>19400</v>
      </c>
      <c r="E195" s="257">
        <v>24250</v>
      </c>
      <c r="F195" s="258" t="s">
        <v>110</v>
      </c>
      <c r="G195" s="66" t="s">
        <v>11</v>
      </c>
      <c r="H195" s="66" t="s">
        <v>12</v>
      </c>
      <c r="I195" s="66" t="s">
        <v>15</v>
      </c>
      <c r="J195" s="258" t="s">
        <v>13</v>
      </c>
      <c r="K195" s="258" t="s">
        <v>241</v>
      </c>
    </row>
    <row r="196" spans="1:11" s="22" customFormat="1" ht="47.25" x14ac:dyDescent="0.2">
      <c r="A196" s="158" t="s">
        <v>474</v>
      </c>
      <c r="B196" s="159" t="s">
        <v>475</v>
      </c>
      <c r="C196" s="80" t="s">
        <v>229</v>
      </c>
      <c r="D196" s="80">
        <v>12000</v>
      </c>
      <c r="E196" s="80">
        <v>15000</v>
      </c>
      <c r="F196" s="63" t="s">
        <v>110</v>
      </c>
      <c r="G196" s="60" t="s">
        <v>11</v>
      </c>
      <c r="H196" s="60" t="s">
        <v>12</v>
      </c>
      <c r="I196" s="60" t="s">
        <v>15</v>
      </c>
      <c r="J196" s="63" t="s">
        <v>13</v>
      </c>
      <c r="K196" s="63" t="s">
        <v>489</v>
      </c>
    </row>
    <row r="197" spans="1:11" s="22" customFormat="1" ht="31.5" x14ac:dyDescent="0.2">
      <c r="A197" s="158" t="s">
        <v>476</v>
      </c>
      <c r="B197" s="159" t="s">
        <v>477</v>
      </c>
      <c r="C197" s="80" t="s">
        <v>483</v>
      </c>
      <c r="D197" s="80">
        <v>16000</v>
      </c>
      <c r="E197" s="80">
        <v>20000</v>
      </c>
      <c r="F197" s="63" t="s">
        <v>110</v>
      </c>
      <c r="G197" s="60" t="s">
        <v>11</v>
      </c>
      <c r="H197" s="60" t="s">
        <v>12</v>
      </c>
      <c r="I197" s="60" t="s">
        <v>15</v>
      </c>
      <c r="J197" s="63" t="s">
        <v>13</v>
      </c>
      <c r="K197" s="63" t="s">
        <v>155</v>
      </c>
    </row>
    <row r="198" spans="1:11" s="21" customFormat="1" ht="21" customHeight="1" x14ac:dyDescent="0.2">
      <c r="A198" s="76" t="s">
        <v>44</v>
      </c>
      <c r="B198" s="154"/>
      <c r="C198" s="77"/>
      <c r="D198" s="78">
        <f>SUM(D183:D197)</f>
        <v>2216924</v>
      </c>
      <c r="E198" s="78">
        <f>SUM(E183:E197)</f>
        <v>2771155</v>
      </c>
      <c r="F198" s="77"/>
      <c r="G198" s="77"/>
      <c r="H198" s="77"/>
      <c r="I198" s="77"/>
      <c r="J198" s="77"/>
      <c r="K198" s="79"/>
    </row>
    <row r="199" spans="1:11" s="50" customFormat="1" ht="21" customHeight="1" x14ac:dyDescent="0.2">
      <c r="A199" s="234" t="s">
        <v>21</v>
      </c>
      <c r="B199" s="235"/>
      <c r="C199" s="236"/>
      <c r="D199" s="237">
        <f>D12+D97+D117+D121+D128+D156+D180+D198</f>
        <v>12083559</v>
      </c>
      <c r="E199" s="237">
        <f>E12+E97+E117+E121+E128+E156+E180+E198</f>
        <v>14902779.879999999</v>
      </c>
      <c r="F199" s="236"/>
      <c r="G199" s="236"/>
      <c r="H199" s="236"/>
      <c r="I199" s="236"/>
      <c r="J199" s="236"/>
      <c r="K199" s="238"/>
    </row>
  </sheetData>
  <mergeCells count="10">
    <mergeCell ref="A124:K124"/>
    <mergeCell ref="A2:K2"/>
    <mergeCell ref="A3:J3"/>
    <mergeCell ref="J6:K6"/>
    <mergeCell ref="J7:K7"/>
    <mergeCell ref="J11:K11"/>
    <mergeCell ref="J14:K14"/>
    <mergeCell ref="J15:K15"/>
    <mergeCell ref="A50:K50"/>
    <mergeCell ref="A94:K94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scale="69" fitToHeight="0" orientation="landscape" r:id="rId1"/>
  <headerFooter>
    <oddFooter>&amp;CStranica &amp;P</oddFooter>
  </headerFooter>
  <rowBreaks count="2" manualBreakCount="2">
    <brk id="92" max="16383" man="1"/>
    <brk id="21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 NABAVE 2024</vt:lpstr>
      <vt:lpstr>'PLAN NABAVE 2024'!Print_Area</vt:lpstr>
      <vt:lpstr>'PLAN NABAVE 2024'!Print_Titles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Perković Tamara</cp:lastModifiedBy>
  <cp:lastPrinted>2024-01-03T08:14:02Z</cp:lastPrinted>
  <dcterms:created xsi:type="dcterms:W3CDTF">2004-01-30T09:33:00Z</dcterms:created>
  <dcterms:modified xsi:type="dcterms:W3CDTF">2024-01-09T08:25:30Z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