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rkovic_tamara\Downloads\"/>
    </mc:Choice>
  </mc:AlternateContent>
  <bookViews>
    <workbookView xWindow="0" yWindow="0" windowWidth="20490" windowHeight="7155"/>
  </bookViews>
  <sheets>
    <sheet name="II. izmj.i dop. PN 2024" sheetId="2" r:id="rId1"/>
  </sheets>
  <definedNames>
    <definedName name="_xlnm.Print_Area" localSheetId="0">'II. izmj.i dop. PN 2024'!$A$1:$K$353</definedName>
    <definedName name="_xlnm.Print_Titles" localSheetId="0">'II. izmj.i dop. PN 2024'!$4:$5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3" i="2" l="1"/>
  <c r="E203" i="2"/>
  <c r="E162" i="2" l="1"/>
  <c r="D162" i="2"/>
  <c r="D257" i="2" l="1"/>
  <c r="D295" i="2"/>
  <c r="E352" i="2"/>
  <c r="E257" i="2" l="1"/>
  <c r="E123" i="2"/>
  <c r="D123" i="2"/>
  <c r="E66" i="2"/>
  <c r="D66" i="2"/>
  <c r="E19" i="2"/>
  <c r="D19" i="2"/>
  <c r="E295" i="2" l="1"/>
  <c r="D170" i="2" l="1"/>
  <c r="E170" i="2"/>
  <c r="E207" i="2"/>
  <c r="D207" i="2"/>
  <c r="E324" i="2" l="1"/>
  <c r="D324" i="2"/>
  <c r="D352" i="2" s="1"/>
  <c r="E195" i="2" l="1"/>
  <c r="D195" i="2"/>
  <c r="D208" i="2" l="1"/>
  <c r="E208" i="2"/>
  <c r="E353" i="2" s="1"/>
  <c r="D20" i="2" l="1"/>
  <c r="E20" i="2"/>
  <c r="D33" i="2"/>
  <c r="E33" i="2"/>
  <c r="D72" i="2"/>
  <c r="E72" i="2"/>
  <c r="D127" i="2"/>
  <c r="E127" i="2"/>
  <c r="D133" i="2"/>
  <c r="E133" i="2"/>
  <c r="D138" i="2"/>
  <c r="E138" i="2"/>
  <c r="D144" i="2"/>
  <c r="E144" i="2"/>
  <c r="E153" i="2" l="1"/>
  <c r="E128" i="2"/>
  <c r="D153" i="2"/>
  <c r="D128" i="2"/>
  <c r="D353" i="2" l="1"/>
</calcChain>
</file>

<file path=xl/sharedStrings.xml><?xml version="1.0" encoding="utf-8"?>
<sst xmlns="http://schemas.openxmlformats.org/spreadsheetml/2006/main" count="2042" uniqueCount="740">
  <si>
    <t>Sveukupno:</t>
  </si>
  <si>
    <t>Upravni odjel za gradsku imovinu:</t>
  </si>
  <si>
    <t>15.04.2024 - 15.02.2025</t>
  </si>
  <si>
    <t>I.</t>
  </si>
  <si>
    <t>Ne</t>
  </si>
  <si>
    <t>Ugovor</t>
  </si>
  <si>
    <t>NE</t>
  </si>
  <si>
    <t>JEDNOSTAVNA NABAVA</t>
  </si>
  <si>
    <t>Usluga projektantskog nadzora izgradnje predškolske ustanove - DV Krnjevo</t>
  </si>
  <si>
    <t>17-00-15/2024</t>
  </si>
  <si>
    <t>15.02.2024 - 15.03.2024</t>
  </si>
  <si>
    <t xml:space="preserve">Izrada projektne dokumentacije za zamjenu kotla u OŠ-SE Belvedere
</t>
  </si>
  <si>
    <t>17-00-14/2024</t>
  </si>
  <si>
    <t>01.02.2024 - 01.04.2024</t>
  </si>
  <si>
    <t xml:space="preserve">Ugradnja biološkog pročistača u  dvorcu Stara Sušica  
</t>
  </si>
  <si>
    <t>17-00-13/2024</t>
  </si>
  <si>
    <t>15.02.2024 - 15.04.2024</t>
  </si>
  <si>
    <t>Zamjena ulaznih vrata u OŠ - SE Dolac - II. ponovljeni postupak</t>
  </si>
  <si>
    <t>17-00-12/2024</t>
  </si>
  <si>
    <t>26.02.2024 - 26.04.2024</t>
  </si>
  <si>
    <t>II.</t>
  </si>
  <si>
    <t xml:space="preserve">Stolarski radovi u poslovnom prostoru na adresi Tizianova 5C
</t>
  </si>
  <si>
    <t>17-00-11/2024</t>
  </si>
  <si>
    <t>19.02.2024 - 19.04.2024</t>
  </si>
  <si>
    <t xml:space="preserve">Sanacija drvene vanjske stolarije Doma za starije osobe Kantrida, U. I. Tomee 8 - V. ponovljeni postupak
</t>
  </si>
  <si>
    <t>17-00-10/2024</t>
  </si>
  <si>
    <t>12.02.2024 - 12.04.2024</t>
  </si>
  <si>
    <t xml:space="preserve">Stolarski radovi u poslovnom prostoru na adresi Adamićeva 6a
</t>
  </si>
  <si>
    <t>17-00-09/2024</t>
  </si>
  <si>
    <t>05.02.2024 - 05.04.2024</t>
  </si>
  <si>
    <t xml:space="preserve">Izvođenje radova na zamjeni kotlova u PPO Kvarner na adresi Kalvarija 1
</t>
  </si>
  <si>
    <t>17-00-08/2024</t>
  </si>
  <si>
    <t>OTVORENI MV</t>
  </si>
  <si>
    <t>Usluga stručnog nadzora i koordinatora ZNR nad radovima izgradnje predškolske ustanove - DV Krnjevo, Rijeka</t>
  </si>
  <si>
    <t>17-00-07/2024</t>
  </si>
  <si>
    <t>30.12.2024 - 30.12.2025</t>
  </si>
  <si>
    <t>XI.</t>
  </si>
  <si>
    <t xml:space="preserve">Sustav upravljanja imovinom - Baza imovine IX. faza - održavanje i podrška za licence postojećeg softvera "baza imovine" u periodu od 12 mjeseci
</t>
  </si>
  <si>
    <t>17-00-06/2024</t>
  </si>
  <si>
    <t>02.01.2025 - 31.12.2025</t>
  </si>
  <si>
    <t>X.</t>
  </si>
  <si>
    <t>Obavljanje geodetskih usluga gruntovno - katastarske identifikacije objekata javne, poslovne i/ili stambene namjene u 2025. godini</t>
  </si>
  <si>
    <t>17-00-05/2024</t>
  </si>
  <si>
    <t xml:space="preserve">Usluga izrade dokumentacije potrebne za ozakonjenje nezakonito izgrađenih zgrada javne, poslovne i stambene namjene u 2025. godini
</t>
  </si>
  <si>
    <t>17-00-04/2024</t>
  </si>
  <si>
    <t xml:space="preserve">Usluga izrade procjembenih elaborata stambenih i poslovnih prostora, objekata javne namjene, zemljišta te revizije istih u 2025. godini
</t>
  </si>
  <si>
    <t>17-00-03/2024</t>
  </si>
  <si>
    <t xml:space="preserve">Usluge energetskog certificiranja stambenih i poslovnih prostora u vlasništvu Grada Rijeke za 2025. godinu 
</t>
  </si>
  <si>
    <t>17-00-02/2024</t>
  </si>
  <si>
    <t>Da</t>
  </si>
  <si>
    <t>Radovi na izgradnji predškolske ustanove - DV Krnjevo, Rijeka</t>
  </si>
  <si>
    <t>17-00-01/2024</t>
  </si>
  <si>
    <t>Upravni odjel za poslove Gradonačelnika, Gradskog vijeća i mjesnu samoupravu:</t>
  </si>
  <si>
    <t>01.06.2024 - 01.01.2025</t>
  </si>
  <si>
    <t>V.</t>
  </si>
  <si>
    <t>Usluga najma aluminijskih krovnih konstrukcija prigodom održavanja javnih manifestacija</t>
  </si>
  <si>
    <t>10-00-21/2024</t>
  </si>
  <si>
    <t>10.01.2024 - 31.12.2024</t>
  </si>
  <si>
    <t>Vođenje društvenih mreža - usluge promidžbe</t>
  </si>
  <si>
    <t>10-00-20/2024</t>
  </si>
  <si>
    <t>01.02.2024 - 01.01.2025</t>
  </si>
  <si>
    <t>Najam opreme za rasvjetu i ozvučenje prigodom javnih manifestacija</t>
  </si>
  <si>
    <t>10-00-19/2024</t>
  </si>
  <si>
    <t>01.02.2024 - 31.12.2024</t>
  </si>
  <si>
    <t>Najam šatora, pagoda i pivskih garnitura (za potrebe održavanja javnih manifestacija)</t>
  </si>
  <si>
    <t>10-00-18/2024</t>
  </si>
  <si>
    <t>01.02.2024 - 10.02.2024</t>
  </si>
  <si>
    <t>Priprema i podjela obroka - Riječki karneval 2024.</t>
  </si>
  <si>
    <t>10-00-17/2024</t>
  </si>
  <si>
    <t>Najam kemijskih WC-a (za javne manifestacije u organizaciji Grada Rijeke)</t>
  </si>
  <si>
    <t>10-00-16/2024</t>
  </si>
  <si>
    <t>01.01.2025 - 31.12.2025</t>
  </si>
  <si>
    <t>XII.</t>
  </si>
  <si>
    <t>Knjigovodstvene usluge (za potrebe vijeća i predstavnika nacionalnih manjina za grad Rijeku)</t>
  </si>
  <si>
    <t>10-00-15/2024</t>
  </si>
  <si>
    <t>Usluga promocije projekata i programa namijenjenih građanima Rijeke na društvenim mrežama Grada</t>
  </si>
  <si>
    <t>10-00-14/2024</t>
  </si>
  <si>
    <t>12.01.2024 - 31.12.2024</t>
  </si>
  <si>
    <t>Usluga praćenja medija, selekcije, obrade i dostave medijskih objava i informacija</t>
  </si>
  <si>
    <t>10-00-13/2024</t>
  </si>
  <si>
    <t>15.11.2024 - 15.01.2025</t>
  </si>
  <si>
    <t>Usluge poduke klizanja</t>
  </si>
  <si>
    <t>10-00-12/2024</t>
  </si>
  <si>
    <t>Usluge prijevoza putnika</t>
  </si>
  <si>
    <t>10-00-11/2024</t>
  </si>
  <si>
    <t>Usluge fotokopiranja i uvezivanja materijala</t>
  </si>
  <si>
    <t>10-00-10/2024</t>
  </si>
  <si>
    <t>10.06.2024 - 30.06.2024</t>
  </si>
  <si>
    <t>Usluga organizacije festivala Melodije Istre i Kvarnera 2024</t>
  </si>
  <si>
    <t>10-00-09/2024</t>
  </si>
  <si>
    <t>05.01.2024 - 31.12.2024</t>
  </si>
  <si>
    <t>Usluge cateringa (za potrebe protokola)</t>
  </si>
  <si>
    <t>10-00-08/2024</t>
  </si>
  <si>
    <t>03.01.2024 - 31.12.2024</t>
  </si>
  <si>
    <t>Restoranske usluge otvorenog tipa (za potrebe protokola)</t>
  </si>
  <si>
    <t>10-00-07/2024</t>
  </si>
  <si>
    <t>Hotelske usluge (za potrebe protokola)</t>
  </si>
  <si>
    <t>10-00-06/2024</t>
  </si>
  <si>
    <t>Razni prehrambeni proizvodi (za potrebe protokola i javnih manifestacija)</t>
  </si>
  <si>
    <t>10-00-05/2024</t>
  </si>
  <si>
    <t>Pića (za potrebe protokola i javnih manifestacija)</t>
  </si>
  <si>
    <t>10-00-04/2024</t>
  </si>
  <si>
    <t>Cvjetne dekoracije (dekoracija prostora, buketi za potrebe protokola, vijenci i sl.)</t>
  </si>
  <si>
    <t>10-00-03/2024</t>
  </si>
  <si>
    <t>08.01.2024 - 31.12.2024</t>
  </si>
  <si>
    <t>Restoranske usluge zatvorenog tipa (za potrebe protokola)</t>
  </si>
  <si>
    <t>10-00-02/2024</t>
  </si>
  <si>
    <t>15.01.2024 - 31.12.2024</t>
  </si>
  <si>
    <t>Usluge tiskanja materijala</t>
  </si>
  <si>
    <t>10-00-01/2024</t>
  </si>
  <si>
    <t>Upravni odjel za poslove Gradonačelnika, Gradskog vijeća i mjesnu samoupravu</t>
  </si>
  <si>
    <t>Upravni odjel za opće poslove:</t>
  </si>
  <si>
    <t>30.04.2024 - 29.04.2025</t>
  </si>
  <si>
    <t>III.</t>
  </si>
  <si>
    <t>Održavanje programske opreme VMware vSphere za 2024.</t>
  </si>
  <si>
    <t>11-00-06/2024</t>
  </si>
  <si>
    <t>28.05.2024 - 27.05.2025</t>
  </si>
  <si>
    <t>IV.</t>
  </si>
  <si>
    <t>Održavanje softvera za nadzor prometa sa i prema Internetu - KEMP za 2024.</t>
  </si>
  <si>
    <t>11-00-05/2024</t>
  </si>
  <si>
    <t>02.06.2024 - 01.06.2027</t>
  </si>
  <si>
    <t>Nabava softvera proizvođača Red Hat - Linux</t>
  </si>
  <si>
    <t>11-00-04/2024</t>
  </si>
  <si>
    <t>31.07.2024 - 30.07.2025</t>
  </si>
  <si>
    <t>VI.</t>
  </si>
  <si>
    <t>Obnova licenci Cisco Smartnet za 2024.</t>
  </si>
  <si>
    <t>11-00-03/2024</t>
  </si>
  <si>
    <t>01.02.2024 - 01.03.2024</t>
  </si>
  <si>
    <t>Nabava traka za backup</t>
  </si>
  <si>
    <t>11-00-02/2024</t>
  </si>
  <si>
    <t>04.05.2024 - 03.05.2027</t>
  </si>
  <si>
    <t>Nabava vatrozida</t>
  </si>
  <si>
    <t>11-00-01/2024</t>
  </si>
  <si>
    <t>Nabava uredskog materijala</t>
  </si>
  <si>
    <t>09-00-14/2024</t>
  </si>
  <si>
    <t>01.04.2024 - 31.12.2024</t>
  </si>
  <si>
    <t>Usluga uvođenja sustava upravljanja kvalitetom</t>
  </si>
  <si>
    <t>09-00-13/2024</t>
  </si>
  <si>
    <t xml:space="preserve">Nabava uredskih stolica
</t>
  </si>
  <si>
    <t>09-00-12/2024</t>
  </si>
  <si>
    <t>Nabava i ugradnja klima uređaja</t>
  </si>
  <si>
    <t>09-00-11/2024</t>
  </si>
  <si>
    <t>01.07.2024 - 30.06.2025</t>
  </si>
  <si>
    <t>Usluga ispisa i kuvertiranja</t>
  </si>
  <si>
    <t>09-00-10/2024</t>
  </si>
  <si>
    <t>13.06.2024 - 30.06.2025</t>
  </si>
  <si>
    <t>Nabava higijenskog materijala</t>
  </si>
  <si>
    <t>09-00-09/2024</t>
  </si>
  <si>
    <t>Održavanje i servisiranje klima uređaja</t>
  </si>
  <si>
    <t>09-00-08/2024</t>
  </si>
  <si>
    <t>01.03.2024 - 31.12.2024</t>
  </si>
  <si>
    <t>Nabava zaštitne obuće za djelatnike Grada Rijeke</t>
  </si>
  <si>
    <t>09-00-07/2024</t>
  </si>
  <si>
    <t>Nabava odora i osobnih zaštitnih sredstava za djelatnike Grada Rijeke</t>
  </si>
  <si>
    <t>09-00-06/2024</t>
  </si>
  <si>
    <t>01.04.2024 - 30.09.2024</t>
  </si>
  <si>
    <t>Rekonstrukcija dizala upravne zgrade Korzo 16</t>
  </si>
  <si>
    <t>09-00-05/2024</t>
  </si>
  <si>
    <t>01.02.2024 - 15.03.2024</t>
  </si>
  <si>
    <t>Izrada procijene rizika i programa osposobljavanja radnika</t>
  </si>
  <si>
    <t>09-00-04/2024</t>
  </si>
  <si>
    <t>Održavanje i servisiranje vatrogasnih aparata</t>
  </si>
  <si>
    <t>09-00-03/2024</t>
  </si>
  <si>
    <t>Usluga ispitivanja instalacija, uređaja i opreme</t>
  </si>
  <si>
    <t>09-00-02/2024</t>
  </si>
  <si>
    <t>01.03.2024 - 28.02.2026</t>
  </si>
  <si>
    <t>Okvirni sporazum</t>
  </si>
  <si>
    <t>OTVORENI VV</t>
  </si>
  <si>
    <t>Usluge čišćenja - zidnih, podnih, staklenih površina, opreme i inventara te okoliša</t>
  </si>
  <si>
    <t>09-00-01/2024</t>
  </si>
  <si>
    <t>Usluga osiguranja informatičke opreme</t>
  </si>
  <si>
    <t>08-00-03/2024</t>
  </si>
  <si>
    <t>Usluga osiguranja zaposlenika Grada Rijeke i proračunskih korisnika Grada Rijeke od posljedica nesretnog slučaja</t>
  </si>
  <si>
    <t>08-00-02/2024</t>
  </si>
  <si>
    <t>GRUPA II. Osiguranje imovine Rijeka sporta d.o.o.</t>
  </si>
  <si>
    <t>GRUPA I. Osiguranje imovine Grada Rijeke</t>
  </si>
  <si>
    <t>06.04.2024 - 05.04.2026</t>
  </si>
  <si>
    <t>DA</t>
  </si>
  <si>
    <t>OKVIRNI OTV VV</t>
  </si>
  <si>
    <t>Usluge osiguranja imovine Grada Rijeke i imovine Rijeka sporta d.o.o.</t>
  </si>
  <si>
    <t>08-00-01/2024</t>
  </si>
  <si>
    <t>Upravni odjel za opće poslove</t>
  </si>
  <si>
    <t>Upravni odjel za odgoj i obrazovanje, kulturu, sport i mlade:</t>
  </si>
  <si>
    <t>Odsjek za odgoj, obrazovanje i mlade:</t>
  </si>
  <si>
    <t>30.01.2024 - 31.12.2024</t>
  </si>
  <si>
    <t>Portal Moja Rijeka, snimanje i montaža videa, fotografiranje, pisanje i ostale razne usluge (izvršavanje sukcesivno tijekom godine)</t>
  </si>
  <si>
    <t xml:space="preserve">04-00-02/2024
</t>
  </si>
  <si>
    <t>30.01.2024 - 30.04.2024</t>
  </si>
  <si>
    <t>Izrada vizualnog identiteta, ilustracija i primjena identiteta te produkcija za materijale za Zdravstveni odgoj i obrazovanje</t>
  </si>
  <si>
    <t xml:space="preserve">04-00-01/2024
</t>
  </si>
  <si>
    <t>Odsjek za odgoj, obrazovanje i mlade</t>
  </si>
  <si>
    <t>Upravni odjel za odgoj i obrazovanje, kulturu, sport i mlade</t>
  </si>
  <si>
    <t>01.05.2024 - 31.12.2024</t>
  </si>
  <si>
    <t>Nabava kombi vozila za prijevoz invalida</t>
  </si>
  <si>
    <t>05-00-01/2024</t>
  </si>
  <si>
    <t>Upravni odjel za gospodarstvo, razvoj, ekologiju i europske projekte:</t>
  </si>
  <si>
    <t>01.10.2024 - 30.11.2024</t>
  </si>
  <si>
    <t>IX.</t>
  </si>
  <si>
    <t>Revizija projekta Inkubator za kreativne tehnologije i IT
industriju - Energana</t>
  </si>
  <si>
    <t>03-00-05/2024</t>
  </si>
  <si>
    <t>Grupa III. Nabava opreme za opremanje Učionice za razvoj igara</t>
  </si>
  <si>
    <t>Grupa II. Nabava opreme za opremanje Foto/video studia</t>
  </si>
  <si>
    <t xml:space="preserve">Grupa I. Nabava opreme za Laboratorij za umjetnu inteligenciju i IOT opreme </t>
  </si>
  <si>
    <t>01.05.2024 - 01.08.2024</t>
  </si>
  <si>
    <t xml:space="preserve">Nabava specijalizirane opreme za "Inkubator za kreativne tehnologije i IT industriju - Energana" </t>
  </si>
  <si>
    <t>03-00-04/2024</t>
  </si>
  <si>
    <t>Grupa V. Nabava mrežne infrastrukture</t>
  </si>
  <si>
    <t>Grupa IV. Nabava poslužiteljske infrastrukture</t>
  </si>
  <si>
    <t>Grupa III. Nabava opreme za sigurnosne sustave</t>
  </si>
  <si>
    <t>Grupa II. Nabava opreme za telekomunikacije</t>
  </si>
  <si>
    <t xml:space="preserve">Grupa I. Nabava IKT i audiovizualne opreme </t>
  </si>
  <si>
    <t>Nabava IKT i audiovizualne opreme, opreme za telekomunikaciju, videonadzor, sustav protuprovale i sustav kontrole pristupa te poslužiteljske i mrežne infrastrukture za potrebe opremanja "Inkubatora za kreativne tehnologija i IT industriju"</t>
  </si>
  <si>
    <t>03-00-03/2024</t>
  </si>
  <si>
    <t xml:space="preserve">Grupa IV. Nabava rasvjete </t>
  </si>
  <si>
    <t xml:space="preserve">Grupa III.  Opremanje mini kuhinje </t>
  </si>
  <si>
    <t xml:space="preserve">Grupa II. Opremanje caffe bara </t>
  </si>
  <si>
    <t xml:space="preserve">Grupa I.  Nabava namještaja </t>
  </si>
  <si>
    <t>01.04.2024 - 01.07.2024</t>
  </si>
  <si>
    <t xml:space="preserve">Nabava osnovne opreme za potrebe opremanja "Inkubatora za kreativne tehnologije i IT industriju - Energana" </t>
  </si>
  <si>
    <t>03-00-02/2024</t>
  </si>
  <si>
    <t>01.03.2024 - 01.04.2024</t>
  </si>
  <si>
    <t>Izrada detaljnog plana upravljanja za potrebe projekta
"Inkubator za kreativne tehnologije i IT industriju - Energana"</t>
  </si>
  <si>
    <t>03-00-01/2024</t>
  </si>
  <si>
    <t>Upravni odjel za gospodarstvo, razvoj, ekologiju i europske projekte</t>
  </si>
  <si>
    <t>Upravni odjel za komunalni sustav i promet:</t>
  </si>
  <si>
    <t>Odsjek za prometno redarstvo:</t>
  </si>
  <si>
    <t>Korištenje i održavanje sustava automatskog video nadzora nepropisno parkiranih vozila</t>
  </si>
  <si>
    <t>02-06-01/2024</t>
  </si>
  <si>
    <t>Odsjek za prometno redarstvo</t>
  </si>
  <si>
    <t>Odsjek za zajedničku komunalnu djelatnost:</t>
  </si>
  <si>
    <t>01.07.2024 - 30.09.2024</t>
  </si>
  <si>
    <t>Tehnička dokumentacija proširenja javne rasvjete u pothodniku između Ulice Maria Gennaria i Ivekovićeve ulice</t>
  </si>
  <si>
    <t>02-04-39/2024</t>
  </si>
  <si>
    <t>Izrada plana vanjske rasvjete grada Rijeke</t>
  </si>
  <si>
    <t>02-04-38/2024</t>
  </si>
  <si>
    <t>01.10.2024 - 31.12.2024</t>
  </si>
  <si>
    <t>Sanacija crpki i elektro opreme na CS Rikard Benčić</t>
  </si>
  <si>
    <t>02-04-37/2024</t>
  </si>
  <si>
    <t>01.05.2024 - 15.06.2024</t>
  </si>
  <si>
    <t>Rekonstrukcija Opatijske ulice</t>
  </si>
  <si>
    <t>02-04-36/2024</t>
  </si>
  <si>
    <t>15.09.2024 - 31.12.2024</t>
  </si>
  <si>
    <t>VII.</t>
  </si>
  <si>
    <t>Rekonstrukcija Trninine ulice</t>
  </si>
  <si>
    <t>02-04-35/2024</t>
  </si>
  <si>
    <t>Sanacija potpornog zida zgrade u Ulici Milana Rustanbega</t>
  </si>
  <si>
    <t>02-04-34/2024</t>
  </si>
  <si>
    <t>01.06.2024 - 30.09.2024</t>
  </si>
  <si>
    <t>Izrada tehničke dokumentacije za izgradnju prilaznih rampi i pristup šetnici od Ulice Braće Stipčić kod kućnog broja 1 prema Ulici Zdravka Kučića do kućnog broja 58</t>
  </si>
  <si>
    <t>02-04-33/2024</t>
  </si>
  <si>
    <t>01.04.2024 - 30.04.2024</t>
  </si>
  <si>
    <t>Postavljanje senzora buke na postojeće stupove javne rasvjete uz obodno područje terminala Brajdica</t>
  </si>
  <si>
    <t>02-04-32/2024</t>
  </si>
  <si>
    <t>Uređenje sportske lučice - Brgudi</t>
  </si>
  <si>
    <t>02-04-31/2024</t>
  </si>
  <si>
    <t>01.04.2024 - 31.05.2024</t>
  </si>
  <si>
    <t>Izrada projekta uređenja sportske lučice - Brgudi</t>
  </si>
  <si>
    <t>02-04-30/2024</t>
  </si>
  <si>
    <t>Uređenje Volčićevog trga</t>
  </si>
  <si>
    <t>02-04-29/2024</t>
  </si>
  <si>
    <t>01.03.2024 - 31.05.2026</t>
  </si>
  <si>
    <t>Obnova zelenila u gradskim parkovima</t>
  </si>
  <si>
    <t>02-04-28/2024</t>
  </si>
  <si>
    <t>Formiranje novih i obnova postojećih drvoreda na području grada Rijeke</t>
  </si>
  <si>
    <t>02-04-27/2024</t>
  </si>
  <si>
    <t>Uređenje igrališta kod OŠ Nikola Tesla</t>
  </si>
  <si>
    <t>02-04-26/2024</t>
  </si>
  <si>
    <t>Rekonstrukcija skate parka Krnjevo</t>
  </si>
  <si>
    <t>02-04-25/2024</t>
  </si>
  <si>
    <t>Održavanje i isticanje zastava u 2025. godini</t>
  </si>
  <si>
    <t>02-04-24/2024</t>
  </si>
  <si>
    <t>Privremeni priključci za potrebe održavanja raznih manifestacija (montaža, demontaža, dežurstvo)  u 2025. godini</t>
  </si>
  <si>
    <t>02-04-23/2024</t>
  </si>
  <si>
    <t>Nadzor sanacije divljih odlagališta i prateća dokumentacija u 2024. godini</t>
  </si>
  <si>
    <t>02-04-22/2024</t>
  </si>
  <si>
    <t>Sanacija divljih odlagališta: Mario Genarri, Rujevica i Mihaćeva Draga u 2024. godini</t>
  </si>
  <si>
    <t>02-04-21/2024</t>
  </si>
  <si>
    <t>Zaštita hortikulture na području grada Rijeke u 2024. godini</t>
  </si>
  <si>
    <t>02-04-20/2024</t>
  </si>
  <si>
    <t>02-04-19/2024</t>
  </si>
  <si>
    <t>Održavanje trgova i stubišta na području grada Rijeke za 2024. godinu</t>
  </si>
  <si>
    <t>02-04-18/2024</t>
  </si>
  <si>
    <t>01.04.2024 - 02.05.2024</t>
  </si>
  <si>
    <t>Nabava sprava za dječja igrališta u 2024. godini</t>
  </si>
  <si>
    <t>02-04-17/2024</t>
  </si>
  <si>
    <t>01.04.2024 - 30.11.2024</t>
  </si>
  <si>
    <t>Održavanje hortikulture i uklanjanje otpada na pomorskom dobru od Pećina do Preluka</t>
  </si>
  <si>
    <t>02-04-16/2024</t>
  </si>
  <si>
    <t>15.10.2024 - 31.01.2025</t>
  </si>
  <si>
    <t>Radovi iluminacije i dekoracije za Božićne i novogodišnje blagdane za 2024. godinu</t>
  </si>
  <si>
    <t>02-04-15/2024</t>
  </si>
  <si>
    <t>Prioritetna sanacija plaža na području grada Rijeke za 2024. godinu</t>
  </si>
  <si>
    <t>02-04-14/2024</t>
  </si>
  <si>
    <t>Dohranjivanje plaža šljunkom za 2024. godinu</t>
  </si>
  <si>
    <t>02-04-13/2024</t>
  </si>
  <si>
    <t>01.04.2024 - 31.12.2025</t>
  </si>
  <si>
    <t>Radovi na održavanju objekata i uređaja na plažama (građevinsko-obrtnički radovi) na 2 godine</t>
  </si>
  <si>
    <t>02-04-12/2024</t>
  </si>
  <si>
    <t>Uređenje plažnog pojasa kampa Preluk</t>
  </si>
  <si>
    <t>02-04-11/2024</t>
  </si>
  <si>
    <t>Usluga nadzora nad provedbom programa zaštite divljači za 2024. godinu</t>
  </si>
  <si>
    <t>02-04-10/2024</t>
  </si>
  <si>
    <t>Održavanje kamera na javnim površinama za 2024. godinu</t>
  </si>
  <si>
    <t>02-04-09/2024</t>
  </si>
  <si>
    <t>Provedba programa zaštite divljači - lovačko društvo za 2024. godinu</t>
  </si>
  <si>
    <t>02-04-08/2024</t>
  </si>
  <si>
    <t>Postava 1 kamere po lokacijama; u Ulici Brig južno od kućnog broja 45, južno od kućnog broja 11 u Ulici Soldanac, u Ulici Petorice strijeljanih kod kućnog broja 2, u Ulici Grobnička cesta kod kućnog broja 12</t>
  </si>
  <si>
    <t>02-04-07/2024</t>
  </si>
  <si>
    <t>Dekoriranje grada za manifestacije za 2025. godinu</t>
  </si>
  <si>
    <t>02-04-06/2024</t>
  </si>
  <si>
    <t>Postavljanje i održavanje izložbenih panoa za 2025. godinu</t>
  </si>
  <si>
    <t>02-04-05/2024</t>
  </si>
  <si>
    <t>Grupa II - Stajalište Osječka zaobilaznica - pravac grad</t>
  </si>
  <si>
    <t>Grupa I - Stajalište Laginjina</t>
  </si>
  <si>
    <t>01.04.2024 - 31.07.2024</t>
  </si>
  <si>
    <t xml:space="preserve">Izrada, dobava i postava autobusnih čekaonica </t>
  </si>
  <si>
    <t>02-04-04/2024</t>
  </si>
  <si>
    <t>Geodetske usluge za 2024. godinu</t>
  </si>
  <si>
    <t>02-04-03/2024</t>
  </si>
  <si>
    <t>Održavanje autobusnih čekaonica, oznaka stajališta, city lighta, reklamnih stupova i plana grada, oglasnih površina za potrebe mjesnih odbora i ploča riječkih šetnica na području grada Rijeke za 2024. godinu</t>
  </si>
  <si>
    <t>02-04-02/2024</t>
  </si>
  <si>
    <t>15.03.2024 - 15.04.2024</t>
  </si>
  <si>
    <t>Nabava zastava za 2024. godinu</t>
  </si>
  <si>
    <t>02-04-01/2024</t>
  </si>
  <si>
    <t>Odsjek za zajedničku komunalnu djelatnost</t>
  </si>
  <si>
    <t>Odsjek za plan, razvoj i gradnju infrastrukture i promet:</t>
  </si>
  <si>
    <t>01.02.2024 - 30.06.2024</t>
  </si>
  <si>
    <t>Usluga čuvanja imovine i osoba za objekt sortirnica na Mihačevoj dragi</t>
  </si>
  <si>
    <t>02-01-30/2024</t>
  </si>
  <si>
    <t>15.05.2024 - 15.05.2029</t>
  </si>
  <si>
    <t>Usluga upravljanja Sortirnicom Mihačeva draga - ponovljeni postupak</t>
  </si>
  <si>
    <t>02-01-29/2024</t>
  </si>
  <si>
    <t>01.11.2024 - 01.05.2025</t>
  </si>
  <si>
    <t>Usluga stručnog nadzora i koordinatora zaštite na radu nad Građenjem - Revitalizaciji pješačkog mosta Žakalj</t>
  </si>
  <si>
    <t>02-01-28/2024</t>
  </si>
  <si>
    <t>VIII.</t>
  </si>
  <si>
    <t>Izvođenje radova na Građenju - Revitalizaciji pješačkog mosta Žakalj</t>
  </si>
  <si>
    <t>02-01-27/2024</t>
  </si>
  <si>
    <t>15.01.2024 - 20.07.2024</t>
  </si>
  <si>
    <t>Geodetske usluge na izgradnji/rekonstrukciji kolno-pristupnog puta na Biviu</t>
  </si>
  <si>
    <t>02-01-26/2024</t>
  </si>
  <si>
    <t>01.07.2024 - 31.12.2024</t>
  </si>
  <si>
    <t>Usluga izrade projektne dokumentacije za izgradnju kompostane</t>
  </si>
  <si>
    <t>02-01-25/2024</t>
  </si>
  <si>
    <t>01.08.2024 - 01.12.2024</t>
  </si>
  <si>
    <t>Geodetske usluge za Ulicu planske oznake OU4-a faza II na Martinkovcu</t>
  </si>
  <si>
    <t>02-01-24/2024</t>
  </si>
  <si>
    <t>Usluga stručnog nadzora i koordinatora zaštite na radu na Ulici planske oznake OU4-a faza II na Martinkovcu</t>
  </si>
  <si>
    <t>02-01-23/2024</t>
  </si>
  <si>
    <t>Izvođenje radova na Ulici planske oznake OU4-a faza II na Martinkovcu</t>
  </si>
  <si>
    <t>02-01-22/2024</t>
  </si>
  <si>
    <t>01.12.2024 - 01.08.2025</t>
  </si>
  <si>
    <t>Izvođenje radova na spoju ulica Dinka Šimunovića i Andrije Mohorovičića</t>
  </si>
  <si>
    <t>02-01-21/2024</t>
  </si>
  <si>
    <t>Geodetske usluge za spoj ulica Dinka Šimunovića i Andrije Mohorovičića</t>
  </si>
  <si>
    <t>02-01-20/2024</t>
  </si>
  <si>
    <t>Usluga stručnog nadzora i koordinatora zaštite na radu na izgradnji spoja ulica Dinka Šimunovića i Andrije Mohorovičića</t>
  </si>
  <si>
    <t>02-01-19/2024</t>
  </si>
  <si>
    <t>01.06.2024 - 01.09.2024</t>
  </si>
  <si>
    <t>Usluga izrade projektne dokumentacije za spoj ulica Dinka Šimunovića i Andrije Mohorovičića</t>
  </si>
  <si>
    <t>02-01-18/2024</t>
  </si>
  <si>
    <t>01.04.2024 - 28.02.2025</t>
  </si>
  <si>
    <t>Geodetske usluge za nerazvrstanu cestu za pristup RIO Kantrida II faza</t>
  </si>
  <si>
    <t>02-01-17/2024</t>
  </si>
  <si>
    <t>Usluga stručnog nadzora i koordinatora zaštite na radu na nerazvrstanoj cesti za pristup RIO Kantrida II faza</t>
  </si>
  <si>
    <t>02-01-16/2024</t>
  </si>
  <si>
    <t>Izvođenje radova na nerazvrstanoj cesti za pristup RIO Kantrida II faza</t>
  </si>
  <si>
    <t>02-01-15/2024</t>
  </si>
  <si>
    <t>01.11.2024 - 01.06.2025</t>
  </si>
  <si>
    <t>Geodetske usluge za pješačku površinu PP1 na Krnjevu</t>
  </si>
  <si>
    <t>02-01-14/2024</t>
  </si>
  <si>
    <t>Usluga stručnog nadzora i koordinatora zaštite na radu nad izvođenjem radova na izgradnji pješačke površine PP1 na Krnjevu</t>
  </si>
  <si>
    <t>02-01-13/2024</t>
  </si>
  <si>
    <t>Izvođenje radova na izgradnji pješačke površine PP1 na Krnjevu</t>
  </si>
  <si>
    <t>02-01-12/2024</t>
  </si>
  <si>
    <t>01.05.2024 - 01.11.2024</t>
  </si>
  <si>
    <t>Obnova projektne dokumentacije za rekonstrukciju Ulice Petra Kobeka planske oznake OU2</t>
  </si>
  <si>
    <t>02-01-11/2024</t>
  </si>
  <si>
    <t>Geodetske usluge za građevinu Revitalizacija pješačkog mosta Žakalj</t>
  </si>
  <si>
    <t>02-01-10/2024</t>
  </si>
  <si>
    <t>Grupa II. Tisak</t>
  </si>
  <si>
    <t>Grupa I. Dizajn i grafička priprema</t>
  </si>
  <si>
    <t>01.07.2024 - 01.10.2024</t>
  </si>
  <si>
    <t xml:space="preserve">Izobrazno - informativne aktivnosti o održivom gospodarenju otpadom - usluge dizajna i grafičke pripreme te tisak promotivnog materijala 
</t>
  </si>
  <si>
    <t>02-01-09/2024</t>
  </si>
  <si>
    <t>01.03.2024 - 01.10.2024</t>
  </si>
  <si>
    <t>Usluga izrade projektne dokumentacije za izgradnju reciklažnog dvorišta na istočnom dijelu grada</t>
  </si>
  <si>
    <t>02-01-08/2024</t>
  </si>
  <si>
    <t>01.03.2024 - 01.06.2024</t>
  </si>
  <si>
    <t>Usluga izrade tehničke dokumentacije za izgradnju privremenih kružnih raskrižja - rekonstrukcija križanja GUVb na Martinkovcu</t>
  </si>
  <si>
    <t>02-01-07/2024</t>
  </si>
  <si>
    <t>01.03.2024 - 01.03.2025</t>
  </si>
  <si>
    <t>Građevinski radovi urbanističkog uređenja po lokacijama za nadzemne spremnike - Sustav gospodarenja otpadom od vrata do vrata</t>
  </si>
  <si>
    <t>02-01-06/2024</t>
  </si>
  <si>
    <t>01.09.2024 - 31.12.2024</t>
  </si>
  <si>
    <t>Građevinski radovi urbanističkog uređenja po lokacijama za ugradnju ukopanih spremnika - Sustav gospodarenja otpadom od vrata do vrata</t>
  </si>
  <si>
    <t>02-01-05/2024</t>
  </si>
  <si>
    <t>01.03.2024 - 01.07.2024</t>
  </si>
  <si>
    <t>Usluga izrade projektne dokumentacije za smještaj ukopanih spremnika na lokacijama - Sustav gospodarenja otpadom od vrata do vrata</t>
  </si>
  <si>
    <t>02-01-04/2024</t>
  </si>
  <si>
    <t>01.10.2024 - 01.05.2025</t>
  </si>
  <si>
    <t>Geodetske usluge za građevinu Gradska ulica oznake GU-3 na Diračju</t>
  </si>
  <si>
    <t>02-01-03/2024</t>
  </si>
  <si>
    <t>Usluga stručnog nadzora i kooridinatora zaštite na radu na građevini Gradska ulica oznake GU-3 na Diračju</t>
  </si>
  <si>
    <t>02-01-02/2024</t>
  </si>
  <si>
    <t>Izvođenje radova na građevini Gradska ulica oznake GU-3 na Diračju</t>
  </si>
  <si>
    <t>02-01-01/2024</t>
  </si>
  <si>
    <t>Odsjek za plan, razvoj i gradnju infrastrukture i promet</t>
  </si>
  <si>
    <t>Upravni odjel za komunalni sustav i promet</t>
  </si>
  <si>
    <t>Upravni odjel za urbanizam, prostorno uređenje i graditeljstvo:</t>
  </si>
  <si>
    <t>Odsjek za urbanizam:</t>
  </si>
  <si>
    <t>01.02.2024 - 31.05.2024</t>
  </si>
  <si>
    <t>PREG BEZ PRET OBJ MV</t>
  </si>
  <si>
    <t>Izrada idejnog rješenja ugostiteljsko-turističkog kompleksa u zoni Turanj</t>
  </si>
  <si>
    <t>01-01-03/2024</t>
  </si>
  <si>
    <t>Izrada izvedbenog projekta uređenja unutarnjeg Trga Žabica</t>
  </si>
  <si>
    <t>01-01-02/2024</t>
  </si>
  <si>
    <t>Izrada prometne studije središnjeg područja grada Rijeke (zajednička nabava sa Hrvatskim cestama)</t>
  </si>
  <si>
    <t>01-01-01/2024</t>
  </si>
  <si>
    <t>Odsjek za urbanizam</t>
  </si>
  <si>
    <t>Upravni odjel za urbanizam, prostorno uređenje i graditeljstvo</t>
  </si>
  <si>
    <t>1</t>
  </si>
  <si>
    <t xml:space="preserve">Planirano trajanje ugovora/okvirnog sporazuma </t>
  </si>
  <si>
    <t>Planirani početak postupka</t>
  </si>
  <si>
    <t xml:space="preserve">Financira li se ugovor ili okvirni sporazum iz fondova EU? </t>
  </si>
  <si>
    <t xml:space="preserve">Ugovor/ 
okvirni sporazum </t>
  </si>
  <si>
    <t>Predmet podijeljen na grupe</t>
  </si>
  <si>
    <t xml:space="preserve">Vrsta postupka nabave </t>
  </si>
  <si>
    <t>Planirana vrijednost nabave</t>
  </si>
  <si>
    <t>Procijenjena vrijednost nabave
(bez PDV-a)</t>
  </si>
  <si>
    <t>CPV oznaka</t>
  </si>
  <si>
    <t>Predmet nabave</t>
  </si>
  <si>
    <t>Upravni odjel/
Evidencijski broj nabave</t>
  </si>
  <si>
    <t xml:space="preserve">I. izmjene i dopune           </t>
  </si>
  <si>
    <t>I. izmjene i dopune
03-00-06/2024</t>
  </si>
  <si>
    <t>I. izmjene i dopune
02-01-31/2024</t>
  </si>
  <si>
    <t xml:space="preserve">Obnova projektne dokumentacije za građenje Gradske ulice oznake GU-3 na Diračju - ponovljeni postupak
</t>
  </si>
  <si>
    <t>01.03.2024 - 31.08.2024</t>
  </si>
  <si>
    <t>I. izmjene i dopune
02-04-40/2024</t>
  </si>
  <si>
    <t>Održavanje i isticanje zastava u 2024. godini - ponovljeni postupak</t>
  </si>
  <si>
    <t>10.03.2024 - 31.12.2024</t>
  </si>
  <si>
    <t>I. izmjene i dopune
01-01-04/2024</t>
  </si>
  <si>
    <t xml:space="preserve">Usluga geotehničkih istraživanja i izrade elaborata za dogradnju dječjeg vrtića Galeb </t>
  </si>
  <si>
    <t>I. izmjene i dopune
17-00-16/2024</t>
  </si>
  <si>
    <t>Odštopavanje kanalizacije u objektima u vlasništvu Grada Rijeke</t>
  </si>
  <si>
    <t>05.02.2024 - 29.02.2024</t>
  </si>
  <si>
    <t>15.03.2024 - 15.03.2025</t>
  </si>
  <si>
    <t>I. izmjene i dopune
02-04-41/2024</t>
  </si>
  <si>
    <t>Ispitivanje statičke stabilnosti i antikorozivne zaštite Mosta hrvatskih branitelja</t>
  </si>
  <si>
    <t>15.08.2024 - 31.12.2024</t>
  </si>
  <si>
    <t>Odsjek za kulturu</t>
  </si>
  <si>
    <t>Odsjek za kulturu:</t>
  </si>
  <si>
    <t>I. izmjene i dopune
06-02-01/2024</t>
  </si>
  <si>
    <t>I. izmjene i dopune
06-02-02/2024</t>
  </si>
  <si>
    <t>I. izmjene i dopune
06-02-03/2024</t>
  </si>
  <si>
    <t>I. izmjene i dopune
06-02-04/2024</t>
  </si>
  <si>
    <t>I. izmjene i dopune
06-02-05/2024</t>
  </si>
  <si>
    <t>I. izmjene i dopune
06-02-06/2024</t>
  </si>
  <si>
    <t>I. izmjene i dopune
06-02-07/2024</t>
  </si>
  <si>
    <t>I. izmjene i dopune
06-02-08/2024</t>
  </si>
  <si>
    <t>I. izmjene i dopune
06-02-09/2024</t>
  </si>
  <si>
    <t>I. izmjene i dopune
06-02-10/2024</t>
  </si>
  <si>
    <t>I. izmjene i dopune
06-02-11/2024</t>
  </si>
  <si>
    <t>I. izmjene i dopune
06-02-12/2024</t>
  </si>
  <si>
    <t>I. izmjene i dopune
06-02-13/2024</t>
  </si>
  <si>
    <t>I. izmjene i dopune
06-02-14/2024</t>
  </si>
  <si>
    <t>I. izmjene i dopune
06-02-15/2024</t>
  </si>
  <si>
    <t>I. izmjene i dopune
06-02-16/2024</t>
  </si>
  <si>
    <t>I. izmjene i dopune
06-02-17/2024</t>
  </si>
  <si>
    <t>I. izmjene i dopune
06-02-18/2024</t>
  </si>
  <si>
    <t>I. izmjene i dopune
06-02-19/2024</t>
  </si>
  <si>
    <t>Monitoring konstrukcije kosog zvonika na Trgu Vele Crikve</t>
  </si>
  <si>
    <t>Prezentacija zida na Klobučarevićevom trgu</t>
  </si>
  <si>
    <t>Izrada glavnog projekta pristupne rampe za pristup invalida - M/B Galeb</t>
  </si>
  <si>
    <t>Dobava i montaža pristupne rampe za pristup invalida - M/B Galeb</t>
  </si>
  <si>
    <t>Izrada maritimne studije za privez broda Galeb u riječki akvatorij</t>
  </si>
  <si>
    <t>Usluga izrade kulturne strategije Grada Rijeke</t>
  </si>
  <si>
    <t>Nabava opreme stalnog muzejskog postava za m/b Galeb</t>
  </si>
  <si>
    <t>Radovi na adaptaciji prizemlja zgrade Filodrammatice - Projekt Povežimo se baštinom</t>
  </si>
  <si>
    <t>Oprema za prizemlje Filodrammatice - projekt Povežimo se baštinom</t>
  </si>
  <si>
    <t>01.11.2024 - 31.12.2024</t>
  </si>
  <si>
    <t>15.02.2024 - 01.05.2024</t>
  </si>
  <si>
    <t>01.08.2024 - 31.12.2024</t>
  </si>
  <si>
    <t>01.05.2024 - 01.07.2024</t>
  </si>
  <si>
    <t>01.02.2024 - 01.05.2024</t>
  </si>
  <si>
    <t>09.01.2024 - 31.01.2024</t>
  </si>
  <si>
    <t>I. izmjene i dopune
11-00-07/2024</t>
  </si>
  <si>
    <t>Održavanje softvera Linux i cPanel za 2024. - ponovljeni postupak</t>
  </si>
  <si>
    <t>20.02.2024 - 19.02.2025</t>
  </si>
  <si>
    <t>45112712 39298300</t>
  </si>
  <si>
    <t>I. izmjene i dopune
10-00-22/2024</t>
  </si>
  <si>
    <t>31.01.2024 - 11.02.2024</t>
  </si>
  <si>
    <t>I. izmjene i dopune
17-00-17/2024</t>
  </si>
  <si>
    <t>12.02.2024 - 15.05.2024</t>
  </si>
  <si>
    <t>Usluga stručnog nadzora i koordinatora zaštite na radu nad izvođenjem radova EO PPO Radost</t>
  </si>
  <si>
    <t>32322000
39150000</t>
  </si>
  <si>
    <t>I. izmjene i dopune
17-00-18/2024</t>
  </si>
  <si>
    <t>Izvođenje građevinskih radova održavanja i hitnih intervencija u zgradama i prostorima u samovlasništvu i većinskom vlasništvu Grada Rijeke na razdoblje od 1 godine</t>
  </si>
  <si>
    <t>OKVIRNI OTV MV</t>
  </si>
  <si>
    <t>02.04.2024 - 02.04.2025</t>
  </si>
  <si>
    <t>I. izmjene i dopune
17-00-19/2024</t>
  </si>
  <si>
    <t>Dobava i ugradnja novih radijatora sportske dvorane OŠ Pehlin</t>
  </si>
  <si>
    <t>12.02.2024 - 29.02.2024</t>
  </si>
  <si>
    <t>01.04.2024 - 31.03.2026</t>
  </si>
  <si>
    <t>I. izmjene i dopune
10-00-23/2024</t>
  </si>
  <si>
    <t>Usluga organizacije konferencije Women's Weekend 2024.</t>
  </si>
  <si>
    <t>07.03.2024 - 10.03.2024</t>
  </si>
  <si>
    <t>19.02.2024 - 18.04.2024</t>
  </si>
  <si>
    <t>I. izmjene i dopune
17-00-20/2024</t>
  </si>
  <si>
    <t>01.04.2024 - 30.08.2024</t>
  </si>
  <si>
    <t>Usluga stručnog nadzora nad radovima na adaptaciji prizemlja zgrade Filodrammatice - Projekt Povežimo se baštinom</t>
  </si>
  <si>
    <t>Nabava uredskog namještaja</t>
  </si>
  <si>
    <t>20.03.2024 - 30.06.2024</t>
  </si>
  <si>
    <t>I. izmjene i dopune
09-00-15/2024</t>
  </si>
  <si>
    <t>Izvođenje radova na nerazvrstanoj cesti za pristup RIO Kantrida II faza (zajednička nabava: Grad Rijeka, VIK, Energo, HEP)</t>
  </si>
  <si>
    <t>Usluga stručnog nadzora i koordinatora zaštite na radu na nerazvrstanoj cesti za pristup RIO Kantrida II faza (zajednička nabava: Grad Rijeka, VIK, Energo, HEP)</t>
  </si>
  <si>
    <t>Geodetske usluge na izgradnji/rekonstrukciji kolno-pristupnog puta na Biviu (zajednička nabava: Grad Rijeka i VIK)</t>
  </si>
  <si>
    <t>PREG BEZ PRET OBJ VV</t>
  </si>
  <si>
    <t>I. izmjene i dopune
11-00-08/2024</t>
  </si>
  <si>
    <t>03121000</t>
  </si>
  <si>
    <t>15.03.2024 - 01.05.2024</t>
  </si>
  <si>
    <t xml:space="preserve">Izrada modela upravljanja i poslovnog plana za potrebe projekta "Inkubator za kreativne tehnologije i IT industriju - Energana"   </t>
  </si>
  <si>
    <t>10.03.2024 - 10.06.2024</t>
  </si>
  <si>
    <t>I. izmjene i dopune
17-00-21/2024</t>
  </si>
  <si>
    <t>I. izmjene i dopune
02-04-42/2024</t>
  </si>
  <si>
    <t>Uređenje sunčališta i staze na plaži Glavanovo u Rijeci</t>
  </si>
  <si>
    <t>09.04.2024 - 31.12.2024</t>
  </si>
  <si>
    <t>26.02.2024 - 26.03.2024</t>
  </si>
  <si>
    <t>01.03.2024 - 28.02.2025</t>
  </si>
  <si>
    <t>I. izmjene i dopune
06-02-20/2024</t>
  </si>
  <si>
    <t>Provedba programa zaštite divljači za 2024. godinu</t>
  </si>
  <si>
    <t>I. izmjene i dopune
03-00-07/2024</t>
  </si>
  <si>
    <t>I. izmjene i dopune
03-00-08/2024</t>
  </si>
  <si>
    <t>01.04.2024 - 01.06.2024</t>
  </si>
  <si>
    <t>01.05.2024 - 28.02.2025</t>
  </si>
  <si>
    <t xml:space="preserve">I. izmjene i dopune
</t>
  </si>
  <si>
    <t>02.05.2024 - 02.09.2024</t>
  </si>
  <si>
    <t>01.04.2024 - 01.04.2025</t>
  </si>
  <si>
    <t>I. izmjene i dopune
17-00-22/2024</t>
  </si>
  <si>
    <t>I. izmjene i dopune
17-00-23/2024</t>
  </si>
  <si>
    <t>I. izmjene i dopune
17-00-24/2024</t>
  </si>
  <si>
    <t>I. izmjene i dopune
17-00-25/2024</t>
  </si>
  <si>
    <t xml:space="preserve">Radovi na uređenju stana broj 7 na adresi Karasova 10 </t>
  </si>
  <si>
    <t>Izrada projektne dokumentacije sanacije panik rasvjete zgrade HNK Ivana pl. Zajca u Rijeci</t>
  </si>
  <si>
    <t>Izvođenje radova na sustavu ventilacije u prostoru praonice rublja u PPO Kvarner</t>
  </si>
  <si>
    <t>Dobava i ugradnja bojlera u podstanici sportske dvorane OŠ Pehlin</t>
  </si>
  <si>
    <t>01.03.2024 - 30.04.2024</t>
  </si>
  <si>
    <t>01.03.2024 - 05.04.2024</t>
  </si>
  <si>
    <t>01.03.2024 - 15.04.2024</t>
  </si>
  <si>
    <t>11.03.2024 - 21.03.2024</t>
  </si>
  <si>
    <t>Grupa II. - PSB Usluga revizije projekta Povežimo se baštinom</t>
  </si>
  <si>
    <t>Usluga revizije EU projekata Turistička valorizacija reprezentativnih spomenika riječke industrijske baštine i Povežimo se baštinom</t>
  </si>
  <si>
    <t xml:space="preserve">Grupa I. - TV Usluga revizije projekta ukupnog integriranog programa Turistička valorizacija reprezentativnih spomenika </t>
  </si>
  <si>
    <t>Nabave komunikacijske opreme za brod Galeb</t>
  </si>
  <si>
    <t>Uređenje i opremanje poduzetničkog informativnog centra - RiHub</t>
  </si>
  <si>
    <t>01.06.2024 - 31.12.2024</t>
  </si>
  <si>
    <t>I. izmjene i dopune
03-00-09/2024</t>
  </si>
  <si>
    <t>15.03.2024 - 02.12.2024</t>
  </si>
  <si>
    <t>I. izmjene i dopune
02-04-43/2024</t>
  </si>
  <si>
    <t>Izrada Plana uklanjanja otpada te stručni nadzor nad uklanjanjem otpada odbačenog u okoliš u 2024. godini</t>
  </si>
  <si>
    <t>I. izmjene i dopune
17-00-26/2024</t>
  </si>
  <si>
    <t>Fasaderski radovi u poslovnom prostoru na adresi Pehlin 58</t>
  </si>
  <si>
    <t>02.04.2024 - 02.05.2024</t>
  </si>
  <si>
    <t>Sanacija lokacija onečišćenih otpadom odbačenim u okoliš na području grada Rijeke u 2024. godini</t>
  </si>
  <si>
    <t>15.04.2024 - 31.12.2024</t>
  </si>
  <si>
    <t>Zaštita hortikulture na području grada Rijeke u 2024. godini - ponovljeni postupak</t>
  </si>
  <si>
    <t>Program zaštite okoliša grada Rijeke za razdoblje 2024.-2028. godine</t>
  </si>
  <si>
    <t>Energetska obnova HKD na Sušaku - idejno rješenje</t>
  </si>
  <si>
    <t>Energetska obnova HKD na Sušaku - glavni projekt</t>
  </si>
  <si>
    <t>Preseljenje Klimtovih slika - izrada snimke postojećeg stanja stropa 3D skeniranjem</t>
  </si>
  <si>
    <t>Usluga podrške održavanja i rekonfiguracije telefonske centrale u ustanovama za kulturu - Korzo 16</t>
  </si>
  <si>
    <t>11.03.2024 - 24.04.2024</t>
  </si>
  <si>
    <t>11.03.2024 - 10.05.2024</t>
  </si>
  <si>
    <t xml:space="preserve">Stolarski radovi u poslovnom prostoru na adresi Adamićeva 6a - treći ponovljeni postupak </t>
  </si>
  <si>
    <t>I. izmjene i dopune
17-00-27/2024</t>
  </si>
  <si>
    <t>Radovi na izradi betonskog okvira staklenika za Dječji dom "Tić", Beli Kamik 11</t>
  </si>
  <si>
    <t>18.03.2024 - 25.03.2024</t>
  </si>
  <si>
    <t>I. izmjene i dopune
17-00-28/2024</t>
  </si>
  <si>
    <t>20.03.2024 - 03.05.2024</t>
  </si>
  <si>
    <t>Upravni odjel za zdravstvo, socijalnu zaštitu i unapređenje kvalitete života</t>
  </si>
  <si>
    <t>Upravni odjel za zdravstvo, socijalnu zaštitu i unapređenje kvalitete života:</t>
  </si>
  <si>
    <t>Upravni odjel za gradsku imovinu</t>
  </si>
  <si>
    <t>04.03.2024 - 31.07.2024</t>
  </si>
  <si>
    <t>Radovi na održavanju objekata i uređaja na plažama (građevinsko-obrtnički radovi)</t>
  </si>
  <si>
    <t>Odsjek za sport i tehničku kulturu</t>
  </si>
  <si>
    <t>Odsjek za sport i tehničku kulturu:</t>
  </si>
  <si>
    <t>I. izmjene i dopune
07-00-01/2024</t>
  </si>
  <si>
    <t>Usluga prijevoza sportaša grada Rijeke na međunarodno rukometno natjecanje na Quirinus cup u Neuss, Njemačka</t>
  </si>
  <si>
    <t>16.05.2024 - 20.05.2024</t>
  </si>
  <si>
    <t>I. izmjene i dopune
06-02-21/2024</t>
  </si>
  <si>
    <t>Usluga podrške održavanja i rekonfiguracije telefonske centrale u ustanovama za kulturu - Korzo 16 - ponovljeni postupak</t>
  </si>
  <si>
    <t>15.03.2024 - 14.03.2025</t>
  </si>
  <si>
    <t>22.04.2024 - 22.07.2024</t>
  </si>
  <si>
    <t>18.03.2024 - 16.05.2024</t>
  </si>
  <si>
    <t>Grupa l. Sanacija potpornog zida u okućnici  OŠ Turnić</t>
  </si>
  <si>
    <t>Grupa ll. Sanacija vanjskog zida školskog igrališta OŠ Škurinje</t>
  </si>
  <si>
    <t>Nabava radova na sanaciji šteta nakon bujične poplave  na objektima u kompleksu Benčić u Rijeci - ponovljeni postupak - Grupa I.  Nabava radova na popravku stolarije u objektima  u kompleksu Benčić nakon bujične poplave</t>
  </si>
  <si>
    <t>Nabava radova hitne intervencije - sanacija puknuća toplovoda kod HNK</t>
  </si>
  <si>
    <t>Nabava usluge stručnog nadzora nad izvođenjem radova strojarskih (termotehničkih) instalacija i elektrotehničkih instalacija Data centra za potrebe opremanja "Inkubatora za kreativne tehnologije i IT industriju - Energana"</t>
  </si>
  <si>
    <t>Obnova Teatrina - usluga izrade projekta obnove</t>
  </si>
  <si>
    <t>Obnova Teatrina - radovi adaptacije prostora</t>
  </si>
  <si>
    <t>Projektna dokumentacija za premještanje spomenika radi izgradnje stanova u Zametskoj ulici (po modelu POS-a)</t>
  </si>
  <si>
    <t>Nabava radova na sanaciji šteta nakon bujične poplave na objektima u kompleksu Benčić u Rijeci - Grupa I Nabava radova na popravku stolarije u objektima u kompleksu Benčić nakon bujične poplave - 2. ponovljeni postupak</t>
  </si>
  <si>
    <t>Usluga sanacije oštećenja svjetlovodnih kabela grada Rijeke SVK-41, SVK-47</t>
  </si>
  <si>
    <t>08.04.2024 - 06.05.2024</t>
  </si>
  <si>
    <t>I. izmjene i dopune
11-00-09/2024</t>
  </si>
  <si>
    <t>I. izmjene i dopune
06-02-22/2024</t>
  </si>
  <si>
    <t>Usluga stručnog nadzora i koordinatora zaštite na radu nad izvođenjem elektroinstalaterskih radova na izgradnji solarnih elektrana - OŠ Eugen Kumičić, OŠ Gornja Vežica, OŠ Srdoči, PPO Krnjevo i PPO Galeb</t>
  </si>
  <si>
    <t>I. izmjene i dopune
17-00-29/2024</t>
  </si>
  <si>
    <t>Usluge preseljenja stvari iz stanova i poslovnih prostora u vlasništvu Grada Rijeke te iz stanova i poslovnih prostora u vlasništvu ovršenika u postupcima prisilne naplate u 2024./2025. godini</t>
  </si>
  <si>
    <t>01.04.2024 - 31.03.2025</t>
  </si>
  <si>
    <t>I. izmjene i dopune
17-00-30/2024</t>
  </si>
  <si>
    <t>Radovi na ugradnji plinskog kondenzacijskog uređaja za grijanje u PPO Maestral</t>
  </si>
  <si>
    <t>08.04.2024 - 07.06.2024</t>
  </si>
  <si>
    <t>Izrada idejnog rješenja za uređenje javne površine postojeće sportsko-obrazovne zone Trsat</t>
  </si>
  <si>
    <t>01.03.2024 - 01.05.2024</t>
  </si>
  <si>
    <t>Usluga održavanja winGPS licenci i sustava s proširenim održavanjem</t>
  </si>
  <si>
    <t>DRUGE IZMJENE I DOPUNE PLANA NABAVE GRADA RIJEKE ZA 2024. GODINU</t>
  </si>
  <si>
    <r>
      <rPr>
        <sz val="12"/>
        <color theme="1"/>
        <rFont val="Calibri"/>
        <family val="2"/>
        <charset val="238"/>
      </rPr>
      <t>Brisano I. Izmjenama i dopunama</t>
    </r>
    <r>
      <rPr>
        <strike/>
        <sz val="12"/>
        <color theme="1"/>
        <rFont val="Calibri"/>
        <family val="2"/>
        <charset val="238"/>
      </rPr>
      <t xml:space="preserve">
Uređenje Volčićevog trga</t>
    </r>
  </si>
  <si>
    <t>II. izmjene i dopune
06-02-23/2024</t>
  </si>
  <si>
    <t>Radovi na izvedbi podova u prostorima Palače šećerane</t>
  </si>
  <si>
    <t>15.05.2024 - 15.06.2024</t>
  </si>
  <si>
    <t xml:space="preserve">II. izmjene i dopune           </t>
  </si>
  <si>
    <t>Održavanje programske opreme KEMP za 2024.</t>
  </si>
  <si>
    <t>Održavanje programske opreme VMware vSphere Foundation</t>
  </si>
  <si>
    <t>II. izmjene i dopune
11-00-10/2024</t>
  </si>
  <si>
    <t>Nabava uređaja za neprekidno napajanje električnom energijom</t>
  </si>
  <si>
    <t>15.04.2024 - 14.05.2024</t>
  </si>
  <si>
    <t>01.05.2024 - 30.04.2025</t>
  </si>
  <si>
    <t>II. izmjene i dopune
17-00-31/2024</t>
  </si>
  <si>
    <t xml:space="preserve">Sanacija drvene vanjske stolarije Doma za starije osobe Kantrida, U. I. Tomee 8 - VI. ponovljeni postupak </t>
  </si>
  <si>
    <t>Sanacija zidova u osnovnim školama</t>
  </si>
  <si>
    <t>02.04.2024 - 01.06.2024</t>
  </si>
  <si>
    <t>II. izmjene i dopune
17-00-32/2024</t>
  </si>
  <si>
    <t>II. izmjene i dopune
17-00-33/2024</t>
  </si>
  <si>
    <t>II. izmjene i dopune
17-00-34/2024</t>
  </si>
  <si>
    <t>II. izmjene i dopune
17-00-35/2024</t>
  </si>
  <si>
    <t>II. izmjene i dopune
17-00-36/2024</t>
  </si>
  <si>
    <t>II. izmjene i dopune
17-00-37/2024</t>
  </si>
  <si>
    <t>II. izmjene i dopune
17-00-38/2024</t>
  </si>
  <si>
    <t>Radovi na uređenju stana broj 7 na adresi Karasova 10 - ponovljeni postupak</t>
  </si>
  <si>
    <t>Sanacija ograda u okućnici OŠ Kantrida, Izviđačka 9</t>
  </si>
  <si>
    <t>Usluga stručnog nadzora i koordinatora zaštite na radu nad izvođenjem elektroinstalaterskih radova na izgradnji solarnih elektrana - OŠ Eugen Kumičić, OŠ Gornja Vežica, OŠ Srdoči, PPO Krnjevo i PPO Galeb - ponovljeni postupak</t>
  </si>
  <si>
    <t>Izrada projekta rekonstrukcije podstanice PPO Galeb</t>
  </si>
  <si>
    <t>Ugradnja biološkog pročistača u dvorcu Stara Sušica - ponovljeni postupak</t>
  </si>
  <si>
    <t>Radovi na zamjeni rukohvata u objektu PPO Mavrica</t>
  </si>
  <si>
    <t>25.03.2024 - 25.05.2024</t>
  </si>
  <si>
    <t>20.03.2024 - 08.04.2024</t>
  </si>
  <si>
    <t>02.04.2024 - 17.05.2024</t>
  </si>
  <si>
    <t>01.05.2024 - 01.04.2025</t>
  </si>
  <si>
    <t>22.04.2024 - 22.05.2024</t>
  </si>
  <si>
    <t>15.04.2024 - 15.06.2024</t>
  </si>
  <si>
    <t>15.04.2024 - 20.05.2024</t>
  </si>
  <si>
    <t>Rekonstrukcija dizala upravne zgrade Korzo 16 - ponovljeni postupak</t>
  </si>
  <si>
    <t>01.05.2024 - 31.10.2024</t>
  </si>
  <si>
    <t>II. izmjene i dopune
17-00-39/2024</t>
  </si>
  <si>
    <t>II. izmjene i dopune
02-04-44/2024</t>
  </si>
  <si>
    <t>II. izmjene i dopune
02-04-45/2024</t>
  </si>
  <si>
    <t>02.05.2024 - 31.12.2024</t>
  </si>
  <si>
    <t>Usluge stručnog i obračunskog nadzora na održavanju, proširenju i modernizaciji javne rasvjete</t>
  </si>
  <si>
    <t>02.04.2024 - 30.09.2024</t>
  </si>
  <si>
    <t>Izvođenje radova na odvajanju instalacije dovoda vode poslovnog prostora na adresi Milutina Barača 48-2</t>
  </si>
  <si>
    <t>10.04.2024 - 16.04.2024</t>
  </si>
  <si>
    <t>II. izmjene i dopune
17-00-40/2024</t>
  </si>
  <si>
    <t>II. izmjene i dopune
17-00-41/2024</t>
  </si>
  <si>
    <t>Radovi na zamjeni ulaznih vrata u poslovnom prostoru na adresi Užarska 5</t>
  </si>
  <si>
    <t>Radovi na zamjeni ulaznih vrata u poslovnom prostoru na adresi Blaža Polića 2/ll</t>
  </si>
  <si>
    <t>15.04.2024 - 15.05.2024</t>
  </si>
  <si>
    <t>II. izmjene i dopune
17-00-42/2024</t>
  </si>
  <si>
    <t xml:space="preserve">Usluga izrade geodetskih elaborata za potrebe provođenja promjena u katastru zemljišta i zemljišnoj knjizi </t>
  </si>
  <si>
    <t>05.05.2024 - 05.05.2025</t>
  </si>
  <si>
    <t>II. izmjene i dopune
17-00-43/2024</t>
  </si>
  <si>
    <t>Rekonstrukcija plinske kotlovnice u upravnoj zgradi na adresi Korzo 16</t>
  </si>
  <si>
    <t>15.06.2024 - 30.08.2024</t>
  </si>
  <si>
    <t>II. izmjene i dopune
10-00-24/2024</t>
  </si>
  <si>
    <t>Usluga tiskanja "Službenih novina Grada Rijeke"</t>
  </si>
  <si>
    <t>II. izmjene i dopune
02-01-32/2024</t>
  </si>
  <si>
    <t>01.09.2024 - 31.10.2024</t>
  </si>
  <si>
    <t>15.04.2024 - 31.03.2025</t>
  </si>
  <si>
    <t>01.04.2024 - 01.09.2024</t>
  </si>
  <si>
    <t>Održavanje i servisiranje vatrodojavnih sustava</t>
  </si>
  <si>
    <t>03.06.2024 - 02.06.2025</t>
  </si>
  <si>
    <t>03.06.2024 - 07.06.2024</t>
  </si>
  <si>
    <t>II. izmjene i dopune
10-00-25/2024</t>
  </si>
  <si>
    <t>II. izmjene i dopune
10-00-26/2024</t>
  </si>
  <si>
    <t>Usluga analize projektnog prijedloga projekta EXPORTDRVO - EU projekt RE-VALUE</t>
  </si>
  <si>
    <t>Usluga organizacije radionice Impact Model - EU projekt RE-VALUE</t>
  </si>
  <si>
    <t>29.03.2024 - 30.04.2024</t>
  </si>
  <si>
    <t>28.03.2024 - 25.04.2024</t>
  </si>
  <si>
    <t>II. izmjene i dopune
09-00-16/2024</t>
  </si>
  <si>
    <t>II. izmjene i dopune
09-00-17/2024</t>
  </si>
  <si>
    <t>12.06.2024 - 30.06.2025</t>
  </si>
  <si>
    <t>II. izmjene i dopune
10-00-27/2024</t>
  </si>
  <si>
    <t>Usluga prijepisa tonskog zapisa sa sjednica Gradskog vijeća Grada Rijeke</t>
  </si>
  <si>
    <t>20.03.2024 - 31.12.2024</t>
  </si>
  <si>
    <t>Uređenje sunčališta i staze na plaži Glavanovo u Rijeci - ponovljeni postupak</t>
  </si>
  <si>
    <t>45432100
45432110</t>
  </si>
  <si>
    <t>II. izmjene i dopune
09-00-18/2024</t>
  </si>
  <si>
    <t>Opskrba toplinskom energijom</t>
  </si>
  <si>
    <t>09300000</t>
  </si>
  <si>
    <t>01.06.2024 - 31.05.2025</t>
  </si>
  <si>
    <t>II. izmjene i dopune
17-00-44/2024</t>
  </si>
  <si>
    <t>17.06.2024 - 02.08.2024</t>
  </si>
  <si>
    <t>II. izmjene i dopune
06-02-24/2024</t>
  </si>
  <si>
    <t>Usluga prijevoda na engleski jezik dokumenta "Evaluacijsko izvješće projekta Rijeka 2020 - Europska prijestolnica kulture"</t>
  </si>
  <si>
    <t>01.04.2024 - 20.04.2024</t>
  </si>
  <si>
    <t>II. izmjene i dopune
17-00-45/2024</t>
  </si>
  <si>
    <t>Izvođenje radova sanacije dijela kanalizacije na zgradi Muzeja Grada Rijeke</t>
  </si>
  <si>
    <t>04.04.2024 - 09.04.2024</t>
  </si>
  <si>
    <t>Nabava komunikacijske opreme za brod Galeb</t>
  </si>
  <si>
    <t>Izrada projekta za uklanjanje objekta na adresi Lužine 1 - 4, Rijeka</t>
  </si>
  <si>
    <t>II. izmjene i dopune
02-04-46/2024</t>
  </si>
  <si>
    <t>02.06.2024 - 31.12.2024</t>
  </si>
  <si>
    <t>Imovinsko pravna priprema (analiza vlasništva) za DPU stambeno naselje Trsat</t>
  </si>
  <si>
    <t>II. izmjene i dopune
01-01-05/2024</t>
  </si>
  <si>
    <t>II. izmjene i dopune
01-01-06/2024</t>
  </si>
  <si>
    <t>II. izmjene i dopune
01-01-07/2024</t>
  </si>
  <si>
    <t>II. izmjene i dopune
01-01-08/2024</t>
  </si>
  <si>
    <t>01.06.2024 - 28.02.2025</t>
  </si>
  <si>
    <t xml:space="preserve">Nabava opreme za odvojeno prikupljanje biootpada </t>
  </si>
  <si>
    <t>01.08.2024 - 01.04.2025</t>
  </si>
  <si>
    <t>Imovinsko pravna priprema (analiza vlasništva) za DPU Kampus</t>
  </si>
  <si>
    <t>Sanacija zidova u osnovnim školama - Grupa l. sanacija potpornog zida u okućnici OŠ Turnić - ponovljeni postupak</t>
  </si>
  <si>
    <t>Konzultantske usluge i analiza usklađenja GUP-a sa Županijskim prostornim planom</t>
  </si>
  <si>
    <t>Održavanje trgova i stubišta na području grada Rijeke za 2024. godinu - ponovljeni postupak</t>
  </si>
  <si>
    <t>Izrada projekta trase biciklističke staze (Centar - Bivio)</t>
  </si>
  <si>
    <t>02.08.2024 - 02.12.2024</t>
  </si>
  <si>
    <t>II. izmjene i dopune
05-00-02/2024</t>
  </si>
  <si>
    <t>Održavanje i nadogradnja web stranica svjedok.hr i strit.fitness</t>
  </si>
  <si>
    <t>24.06.2024 - 24.10.2024</t>
  </si>
  <si>
    <t>II. izmjene i dopune
05-00-03/2024</t>
  </si>
  <si>
    <t>Oglašavanje na društvenim mrežama</t>
  </si>
  <si>
    <t>II. izmjene i dopune
05-00-04/2024</t>
  </si>
  <si>
    <t>15.04.2024 - 11.05.2024</t>
  </si>
  <si>
    <t>II. izmjene i dopune
05-00-05/2024</t>
  </si>
  <si>
    <t>Nabava paketa kućanskih i osnovnih higijenskih potrepština</t>
  </si>
  <si>
    <t>01.08.2024 - 29.04.2027</t>
  </si>
  <si>
    <t>Obilježavanje Svjetskog dana sestrinstva</t>
  </si>
  <si>
    <t>02.05.2024 - 02.11.2024</t>
  </si>
  <si>
    <t>Temeljem članka 28. Zakona o javnoj nabavi ("Narodne novine" broj 120/2016 i 114/2022), članka 3. Pravilnika o planu nabave, registru ugovora, prethodnom savjetovanju i analizi tržišta u javnoj nabavi ("Narodne novine" broj 101/2017, 144/2020 i 30/2023) i članka 58. Statuta Grada Rijeke ("Službene novine Primorsko-goranske županije" broj 24/09, 11/10 i 5/13 i "Službene novine Grada Rijeke" broj 7/14, 12/17, 9/18, 11/18 – pročišćeni tekst, 2/20 i 3/21), Gradonačelnik Grada Rijeke, 13. svibnja 2024. godine donio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</si>
</sst>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Narrow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trike/>
      <sz val="12"/>
      <color theme="1"/>
      <name val="Calibri"/>
      <family val="2"/>
      <charset val="238"/>
    </font>
    <font>
      <sz val="12"/>
      <color theme="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D9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rgb="FF00000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7" fillId="0" borderId="0"/>
  </cellStyleXfs>
  <cellXfs count="490">
    <xf numFmtId="0" fontId="0" fillId="0" borderId="0" xfId="0"/>
    <xf numFmtId="0" fontId="19" fillId="0" borderId="0" xfId="42" applyFont="1" applyBorder="1"/>
    <xf numFmtId="49" fontId="20" fillId="0" borderId="0" xfId="42" applyNumberFormat="1" applyFont="1" applyFill="1" applyBorder="1" applyAlignment="1">
      <alignment horizontal="center" vertical="center" wrapText="1"/>
    </xf>
    <xf numFmtId="49" fontId="19" fillId="0" borderId="0" xfId="42" applyNumberFormat="1" applyFont="1" applyFill="1" applyBorder="1" applyAlignment="1">
      <alignment horizontal="left" vertical="center" wrapText="1"/>
    </xf>
    <xf numFmtId="0" fontId="19" fillId="0" borderId="0" xfId="42" applyFont="1" applyFill="1" applyBorder="1" applyAlignment="1">
      <alignment horizontal="left" vertical="center" wrapText="1"/>
    </xf>
    <xf numFmtId="0" fontId="21" fillId="0" borderId="0" xfId="42" applyFont="1" applyFill="1" applyBorder="1" applyAlignment="1">
      <alignment horizontal="left" vertical="center" wrapText="1"/>
    </xf>
    <xf numFmtId="49" fontId="23" fillId="0" borderId="13" xfId="42" applyNumberFormat="1" applyFont="1" applyFill="1" applyBorder="1" applyAlignment="1">
      <alignment horizontal="center" vertical="center" wrapText="1"/>
    </xf>
    <xf numFmtId="4" fontId="23" fillId="0" borderId="13" xfId="42" applyNumberFormat="1" applyFont="1" applyFill="1" applyBorder="1" applyAlignment="1">
      <alignment horizontal="right" vertical="center" wrapText="1"/>
    </xf>
    <xf numFmtId="0" fontId="23" fillId="0" borderId="13" xfId="42" applyFont="1" applyFill="1" applyBorder="1" applyAlignment="1">
      <alignment horizontal="left" vertical="top" wrapText="1"/>
    </xf>
    <xf numFmtId="49" fontId="23" fillId="0" borderId="33" xfId="42" applyNumberFormat="1" applyFont="1" applyFill="1" applyBorder="1" applyAlignment="1">
      <alignment horizontal="center" vertical="center" wrapText="1"/>
    </xf>
    <xf numFmtId="49" fontId="23" fillId="0" borderId="34" xfId="42" applyNumberFormat="1" applyFont="1" applyFill="1" applyBorder="1" applyAlignment="1">
      <alignment horizontal="center" vertical="center" wrapText="1"/>
    </xf>
    <xf numFmtId="0" fontId="23" fillId="0" borderId="18" xfId="42" applyFont="1" applyFill="1" applyBorder="1" applyAlignment="1">
      <alignment horizontal="left" vertical="top" wrapText="1"/>
    </xf>
    <xf numFmtId="49" fontId="21" fillId="0" borderId="0" xfId="42" applyNumberFormat="1" applyFont="1" applyFill="1" applyBorder="1" applyAlignment="1">
      <alignment horizontal="left" vertical="center" wrapText="1"/>
    </xf>
    <xf numFmtId="0" fontId="23" fillId="35" borderId="22" xfId="42" applyFont="1" applyFill="1" applyBorder="1" applyAlignment="1">
      <alignment horizontal="left" vertical="top" wrapText="1"/>
    </xf>
    <xf numFmtId="49" fontId="23" fillId="0" borderId="13" xfId="42" applyNumberFormat="1" applyFont="1" applyFill="1" applyBorder="1" applyAlignment="1">
      <alignment horizontal="left" vertical="top" wrapText="1"/>
    </xf>
    <xf numFmtId="49" fontId="23" fillId="0" borderId="20" xfId="42" applyNumberFormat="1" applyFont="1" applyFill="1" applyBorder="1" applyAlignment="1">
      <alignment horizontal="center" vertical="center" wrapText="1"/>
    </xf>
    <xf numFmtId="0" fontId="22" fillId="0" borderId="13" xfId="42" applyFont="1" applyFill="1" applyBorder="1" applyAlignment="1">
      <alignment horizontal="left" vertical="top" wrapText="1"/>
    </xf>
    <xf numFmtId="4" fontId="23" fillId="0" borderId="34" xfId="42" applyNumberFormat="1" applyFont="1" applyFill="1" applyBorder="1" applyAlignment="1">
      <alignment horizontal="right" vertical="center" wrapText="1"/>
    </xf>
    <xf numFmtId="0" fontId="23" fillId="0" borderId="34" xfId="42" applyFont="1" applyFill="1" applyBorder="1" applyAlignment="1">
      <alignment horizontal="left" vertical="top" wrapText="1"/>
    </xf>
    <xf numFmtId="49" fontId="23" fillId="0" borderId="24" xfId="42" applyNumberFormat="1" applyFont="1" applyFill="1" applyBorder="1" applyAlignment="1">
      <alignment horizontal="center" vertical="center" wrapText="1"/>
    </xf>
    <xf numFmtId="0" fontId="24" fillId="0" borderId="13" xfId="42" applyFont="1" applyBorder="1" applyAlignment="1">
      <alignment horizontal="center" vertical="center" wrapText="1"/>
    </xf>
    <xf numFmtId="49" fontId="23" fillId="0" borderId="22" xfId="42" applyNumberFormat="1" applyFont="1" applyFill="1" applyBorder="1" applyAlignment="1">
      <alignment horizontal="center" vertical="center" wrapText="1"/>
    </xf>
    <xf numFmtId="4" fontId="23" fillId="0" borderId="22" xfId="42" applyNumberFormat="1" applyFont="1" applyFill="1" applyBorder="1" applyAlignment="1">
      <alignment horizontal="right" vertical="center" wrapText="1"/>
    </xf>
    <xf numFmtId="0" fontId="23" fillId="0" borderId="22" xfId="42" applyFont="1" applyFill="1" applyBorder="1" applyAlignment="1">
      <alignment horizontal="left" vertical="top" wrapText="1"/>
    </xf>
    <xf numFmtId="0" fontId="22" fillId="0" borderId="22" xfId="42" applyFont="1" applyFill="1" applyBorder="1" applyAlignment="1">
      <alignment horizontal="left" vertical="top" wrapText="1"/>
    </xf>
    <xf numFmtId="49" fontId="24" fillId="0" borderId="22" xfId="42" applyNumberFormat="1" applyFont="1" applyFill="1" applyBorder="1" applyAlignment="1">
      <alignment horizontal="center" vertical="center" wrapText="1"/>
    </xf>
    <xf numFmtId="0" fontId="24" fillId="0" borderId="21" xfId="42" applyFont="1" applyFill="1" applyBorder="1" applyAlignment="1">
      <alignment horizontal="center" vertical="center" wrapText="1"/>
    </xf>
    <xf numFmtId="2" fontId="26" fillId="0" borderId="0" xfId="42" applyNumberFormat="1" applyFont="1" applyFill="1" applyBorder="1" applyAlignment="1">
      <alignment vertical="center" wrapText="1"/>
    </xf>
    <xf numFmtId="0" fontId="22" fillId="0" borderId="13" xfId="42" applyFont="1" applyFill="1" applyBorder="1" applyAlignment="1">
      <alignment vertical="top" wrapText="1"/>
    </xf>
    <xf numFmtId="0" fontId="22" fillId="0" borderId="50" xfId="42" applyFont="1" applyFill="1" applyBorder="1" applyAlignment="1">
      <alignment vertical="top" wrapText="1"/>
    </xf>
    <xf numFmtId="0" fontId="19" fillId="0" borderId="0" xfId="42" applyNumberFormat="1" applyFont="1" applyBorder="1" applyAlignment="1">
      <alignment horizontal="center" vertical="center"/>
    </xf>
    <xf numFmtId="0" fontId="19" fillId="0" borderId="0" xfId="42" applyFont="1" applyFill="1" applyBorder="1"/>
    <xf numFmtId="0" fontId="19" fillId="0" borderId="0" xfId="42" applyFont="1" applyBorder="1" applyAlignment="1">
      <alignment horizontal="left"/>
    </xf>
    <xf numFmtId="4" fontId="21" fillId="0" borderId="13" xfId="42" applyNumberFormat="1" applyFont="1" applyFill="1" applyBorder="1" applyAlignment="1">
      <alignment horizontal="right" vertical="center" wrapText="1"/>
    </xf>
    <xf numFmtId="0" fontId="21" fillId="0" borderId="13" xfId="42" applyFont="1" applyFill="1" applyBorder="1" applyAlignment="1">
      <alignment horizontal="left" vertical="top" wrapText="1"/>
    </xf>
    <xf numFmtId="49" fontId="21" fillId="0" borderId="13" xfId="42" applyNumberFormat="1" applyFont="1" applyFill="1" applyBorder="1" applyAlignment="1">
      <alignment horizontal="center" vertical="center" wrapText="1"/>
    </xf>
    <xf numFmtId="49" fontId="21" fillId="35" borderId="13" xfId="42" applyNumberFormat="1" applyFont="1" applyFill="1" applyBorder="1" applyAlignment="1">
      <alignment horizontal="center" vertical="center" wrapText="1"/>
    </xf>
    <xf numFmtId="49" fontId="23" fillId="0" borderId="57" xfId="42" applyNumberFormat="1" applyFont="1" applyFill="1" applyBorder="1" applyAlignment="1">
      <alignment horizontal="center" vertical="center" wrapText="1"/>
    </xf>
    <xf numFmtId="4" fontId="21" fillId="35" borderId="13" xfId="42" applyNumberFormat="1" applyFont="1" applyFill="1" applyBorder="1" applyAlignment="1">
      <alignment horizontal="right" vertical="center" wrapText="1"/>
    </xf>
    <xf numFmtId="0" fontId="21" fillId="35" borderId="13" xfId="42" applyFont="1" applyFill="1" applyBorder="1" applyAlignment="1">
      <alignment horizontal="left" vertical="top" wrapText="1"/>
    </xf>
    <xf numFmtId="0" fontId="22" fillId="35" borderId="34" xfId="42" applyFont="1" applyFill="1" applyBorder="1" applyAlignment="1">
      <alignment horizontal="left" vertical="top" wrapText="1"/>
    </xf>
    <xf numFmtId="0" fontId="25" fillId="0" borderId="13" xfId="42" applyFont="1" applyFill="1" applyBorder="1" applyAlignment="1">
      <alignment horizontal="left" vertical="top" wrapText="1"/>
    </xf>
    <xf numFmtId="0" fontId="25" fillId="35" borderId="13" xfId="42" applyFont="1" applyFill="1" applyBorder="1" applyAlignment="1">
      <alignment horizontal="left" vertical="top" wrapText="1"/>
    </xf>
    <xf numFmtId="49" fontId="23" fillId="0" borderId="16" xfId="42" applyNumberFormat="1" applyFont="1" applyFill="1" applyBorder="1" applyAlignment="1">
      <alignment horizontal="center" vertical="center" wrapText="1"/>
    </xf>
    <xf numFmtId="49" fontId="23" fillId="0" borderId="50" xfId="42" applyNumberFormat="1" applyFont="1" applyFill="1" applyBorder="1" applyAlignment="1">
      <alignment horizontal="center" vertical="center" wrapText="1"/>
    </xf>
    <xf numFmtId="4" fontId="29" fillId="0" borderId="34" xfId="42" applyNumberFormat="1" applyFont="1" applyBorder="1" applyAlignment="1">
      <alignment vertical="center" wrapText="1"/>
    </xf>
    <xf numFmtId="4" fontId="30" fillId="35" borderId="34" xfId="42" applyNumberFormat="1" applyFont="1" applyFill="1" applyBorder="1" applyAlignment="1">
      <alignment horizontal="right" vertical="center"/>
    </xf>
    <xf numFmtId="49" fontId="28" fillId="0" borderId="13" xfId="42" applyNumberFormat="1" applyFont="1" applyFill="1" applyBorder="1" applyAlignment="1">
      <alignment horizontal="center" vertical="center" wrapText="1"/>
    </xf>
    <xf numFmtId="49" fontId="28" fillId="35" borderId="13" xfId="42" applyNumberFormat="1" applyFont="1" applyFill="1" applyBorder="1" applyAlignment="1">
      <alignment horizontal="center" vertical="center" wrapText="1"/>
    </xf>
    <xf numFmtId="49" fontId="24" fillId="0" borderId="57" xfId="42" applyNumberFormat="1" applyFont="1" applyFill="1" applyBorder="1" applyAlignment="1">
      <alignment horizontal="center" vertical="center" wrapText="1"/>
    </xf>
    <xf numFmtId="49" fontId="24" fillId="0" borderId="13" xfId="42" applyNumberFormat="1" applyFont="1" applyFill="1" applyBorder="1" applyAlignment="1">
      <alignment horizontal="center" vertical="center" wrapText="1"/>
    </xf>
    <xf numFmtId="49" fontId="24" fillId="0" borderId="16" xfId="42" applyNumberFormat="1" applyFont="1" applyFill="1" applyBorder="1" applyAlignment="1">
      <alignment horizontal="center" vertical="center" wrapText="1"/>
    </xf>
    <xf numFmtId="49" fontId="24" fillId="0" borderId="34" xfId="42" applyNumberFormat="1" applyFont="1" applyFill="1" applyBorder="1" applyAlignment="1">
      <alignment horizontal="center" vertical="center" wrapText="1"/>
    </xf>
    <xf numFmtId="4" fontId="22" fillId="34" borderId="46" xfId="42" applyNumberFormat="1" applyFont="1" applyFill="1" applyBorder="1" applyAlignment="1">
      <alignment horizontal="right" vertical="center"/>
    </xf>
    <xf numFmtId="0" fontId="23" fillId="0" borderId="51" xfId="42" applyFont="1" applyFill="1" applyBorder="1" applyAlignment="1">
      <alignment horizontal="left" vertical="top" wrapText="1"/>
    </xf>
    <xf numFmtId="49" fontId="23" fillId="0" borderId="51" xfId="42" applyNumberFormat="1" applyFont="1" applyFill="1" applyBorder="1" applyAlignment="1">
      <alignment horizontal="center" vertical="center" wrapText="1"/>
    </xf>
    <xf numFmtId="49" fontId="24" fillId="0" borderId="51" xfId="42" applyNumberFormat="1" applyFont="1" applyFill="1" applyBorder="1" applyAlignment="1">
      <alignment horizontal="center" vertical="center" wrapText="1"/>
    </xf>
    <xf numFmtId="0" fontId="21" fillId="0" borderId="13" xfId="42" applyNumberFormat="1" applyFont="1" applyFill="1" applyBorder="1" applyAlignment="1">
      <alignment horizontal="center" vertical="center" wrapText="1"/>
    </xf>
    <xf numFmtId="0" fontId="23" fillId="0" borderId="22" xfId="42" applyNumberFormat="1" applyFont="1" applyFill="1" applyBorder="1" applyAlignment="1">
      <alignment horizontal="center" vertical="center" wrapText="1"/>
    </xf>
    <xf numFmtId="0" fontId="23" fillId="35" borderId="13" xfId="42" applyNumberFormat="1" applyFont="1" applyFill="1" applyBorder="1" applyAlignment="1">
      <alignment horizontal="center" vertical="center" wrapText="1"/>
    </xf>
    <xf numFmtId="0" fontId="23" fillId="35" borderId="34" xfId="42" applyNumberFormat="1" applyFont="1" applyFill="1" applyBorder="1" applyAlignment="1">
      <alignment horizontal="center" vertical="center" wrapText="1"/>
    </xf>
    <xf numFmtId="0" fontId="21" fillId="35" borderId="13" xfId="42" applyNumberFormat="1" applyFont="1" applyFill="1" applyBorder="1" applyAlignment="1">
      <alignment horizontal="center" vertical="center" wrapText="1"/>
    </xf>
    <xf numFmtId="0" fontId="23" fillId="0" borderId="13" xfId="42" applyNumberFormat="1" applyFont="1" applyFill="1" applyBorder="1" applyAlignment="1">
      <alignment horizontal="center" vertical="center" wrapText="1"/>
    </xf>
    <xf numFmtId="0" fontId="24" fillId="0" borderId="32" xfId="42" applyNumberFormat="1" applyFont="1" applyBorder="1" applyAlignment="1">
      <alignment horizontal="center" vertical="center" wrapText="1"/>
    </xf>
    <xf numFmtId="0" fontId="24" fillId="0" borderId="13" xfId="42" applyNumberFormat="1" applyFont="1" applyBorder="1" applyAlignment="1">
      <alignment horizontal="center" vertical="center" wrapText="1"/>
    </xf>
    <xf numFmtId="0" fontId="24" fillId="0" borderId="0" xfId="42" applyNumberFormat="1" applyFont="1" applyBorder="1" applyAlignment="1">
      <alignment horizontal="center" vertical="center" wrapText="1"/>
    </xf>
    <xf numFmtId="0" fontId="24" fillId="0" borderId="11" xfId="42" applyNumberFormat="1" applyFont="1" applyBorder="1" applyAlignment="1">
      <alignment horizontal="center" vertical="center" wrapText="1"/>
    </xf>
    <xf numFmtId="0" fontId="22" fillId="0" borderId="55" xfId="42" applyFont="1" applyFill="1" applyBorder="1" applyAlignment="1">
      <alignment horizontal="left" vertical="top" wrapText="1"/>
    </xf>
    <xf numFmtId="0" fontId="23" fillId="0" borderId="55" xfId="42" applyFont="1" applyFill="1" applyBorder="1" applyAlignment="1">
      <alignment horizontal="left" vertical="top" wrapText="1"/>
    </xf>
    <xf numFmtId="0" fontId="23" fillId="0" borderId="55" xfId="42" applyNumberFormat="1" applyFont="1" applyFill="1" applyBorder="1" applyAlignment="1">
      <alignment horizontal="center" vertical="center" wrapText="1"/>
    </xf>
    <xf numFmtId="4" fontId="23" fillId="0" borderId="55" xfId="42" applyNumberFormat="1" applyFont="1" applyFill="1" applyBorder="1" applyAlignment="1">
      <alignment horizontal="right" vertical="center" wrapText="1"/>
    </xf>
    <xf numFmtId="49" fontId="23" fillId="0" borderId="55" xfId="42" applyNumberFormat="1" applyFont="1" applyFill="1" applyBorder="1" applyAlignment="1">
      <alignment horizontal="center" vertical="center" wrapText="1"/>
    </xf>
    <xf numFmtId="0" fontId="24" fillId="0" borderId="34" xfId="42" applyFont="1" applyBorder="1" applyAlignment="1">
      <alignment horizontal="center" vertical="center" wrapText="1"/>
    </xf>
    <xf numFmtId="49" fontId="23" fillId="0" borderId="59" xfId="42" applyNumberFormat="1" applyFont="1" applyFill="1" applyBorder="1" applyAlignment="1">
      <alignment horizontal="center" vertical="center" wrapText="1"/>
    </xf>
    <xf numFmtId="0" fontId="22" fillId="0" borderId="66" xfId="42" applyFont="1" applyFill="1" applyBorder="1" applyAlignment="1">
      <alignment horizontal="left" vertical="top" wrapText="1"/>
    </xf>
    <xf numFmtId="0" fontId="23" fillId="0" borderId="66" xfId="42" applyFont="1" applyFill="1" applyBorder="1" applyAlignment="1">
      <alignment horizontal="left" vertical="top" wrapText="1"/>
    </xf>
    <xf numFmtId="0" fontId="23" fillId="35" borderId="66" xfId="42" applyNumberFormat="1" applyFont="1" applyFill="1" applyBorder="1" applyAlignment="1">
      <alignment horizontal="center" vertical="center" wrapText="1"/>
    </xf>
    <xf numFmtId="4" fontId="23" fillId="0" borderId="66" xfId="42" applyNumberFormat="1" applyFont="1" applyFill="1" applyBorder="1" applyAlignment="1">
      <alignment horizontal="right" vertical="center" wrapText="1"/>
    </xf>
    <xf numFmtId="49" fontId="23" fillId="0" borderId="71" xfId="42" applyNumberFormat="1" applyFont="1" applyFill="1" applyBorder="1" applyAlignment="1">
      <alignment horizontal="center" vertical="center" wrapText="1"/>
    </xf>
    <xf numFmtId="49" fontId="30" fillId="0" borderId="13" xfId="42" applyNumberFormat="1" applyFont="1" applyFill="1" applyBorder="1" applyAlignment="1">
      <alignment horizontal="center" vertical="center" wrapText="1"/>
    </xf>
    <xf numFmtId="49" fontId="29" fillId="0" borderId="13" xfId="42" applyNumberFormat="1" applyFont="1" applyFill="1" applyBorder="1" applyAlignment="1">
      <alignment horizontal="center" vertical="center" wrapText="1"/>
    </xf>
    <xf numFmtId="4" fontId="24" fillId="0" borderId="34" xfId="42" applyNumberFormat="1" applyFont="1" applyBorder="1" applyAlignment="1">
      <alignment vertical="center" wrapText="1"/>
    </xf>
    <xf numFmtId="4" fontId="23" fillId="35" borderId="34" xfId="42" applyNumberFormat="1" applyFont="1" applyFill="1" applyBorder="1" applyAlignment="1">
      <alignment horizontal="right" vertical="center"/>
    </xf>
    <xf numFmtId="49" fontId="23" fillId="0" borderId="66" xfId="42" applyNumberFormat="1" applyFont="1" applyFill="1" applyBorder="1" applyAlignment="1">
      <alignment horizontal="center" vertical="center" wrapText="1"/>
    </xf>
    <xf numFmtId="49" fontId="24" fillId="0" borderId="66" xfId="42" applyNumberFormat="1" applyFont="1" applyFill="1" applyBorder="1" applyAlignment="1">
      <alignment horizontal="center" vertical="center" wrapText="1"/>
    </xf>
    <xf numFmtId="0" fontId="29" fillId="0" borderId="0" xfId="42" applyNumberFormat="1" applyFont="1" applyBorder="1" applyAlignment="1">
      <alignment horizontal="center" vertical="center" wrapText="1"/>
    </xf>
    <xf numFmtId="0" fontId="22" fillId="0" borderId="0" xfId="42" applyNumberFormat="1" applyFont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top" wrapText="1"/>
    </xf>
    <xf numFmtId="0" fontId="23" fillId="0" borderId="0" xfId="42" applyNumberFormat="1" applyFont="1" applyBorder="1" applyAlignment="1">
      <alignment horizontal="center" vertical="center" wrapText="1"/>
    </xf>
    <xf numFmtId="2" fontId="23" fillId="0" borderId="0" xfId="42" applyNumberFormat="1" applyFont="1" applyBorder="1" applyAlignment="1">
      <alignment horizontal="left" vertical="center" wrapText="1"/>
    </xf>
    <xf numFmtId="2" fontId="23" fillId="0" borderId="0" xfId="42" applyNumberFormat="1" applyFont="1" applyFill="1" applyBorder="1" applyAlignment="1">
      <alignment horizontal="left" vertical="center" wrapText="1"/>
    </xf>
    <xf numFmtId="0" fontId="23" fillId="0" borderId="0" xfId="42" applyNumberFormat="1" applyFont="1" applyBorder="1" applyAlignment="1">
      <alignment horizontal="left" vertical="center" wrapText="1"/>
    </xf>
    <xf numFmtId="0" fontId="24" fillId="0" borderId="0" xfId="42" applyNumberFormat="1" applyFont="1" applyBorder="1" applyAlignment="1">
      <alignment horizontal="left" vertical="center" wrapText="1"/>
    </xf>
    <xf numFmtId="0" fontId="23" fillId="0" borderId="0" xfId="42" applyFont="1" applyBorder="1" applyAlignment="1">
      <alignment horizontal="left"/>
    </xf>
    <xf numFmtId="0" fontId="23" fillId="0" borderId="0" xfId="42" applyFont="1" applyBorder="1"/>
    <xf numFmtId="0" fontId="22" fillId="0" borderId="22" xfId="42" applyFont="1" applyFill="1" applyBorder="1" applyAlignment="1">
      <alignment horizontal="center" vertical="center" wrapText="1"/>
    </xf>
    <xf numFmtId="0" fontId="22" fillId="0" borderId="22" xfId="42" applyNumberFormat="1" applyFont="1" applyFill="1" applyBorder="1" applyAlignment="1">
      <alignment horizontal="center" vertical="center" wrapText="1"/>
    </xf>
    <xf numFmtId="4" fontId="22" fillId="0" borderId="22" xfId="42" applyNumberFormat="1" applyFont="1" applyFill="1" applyBorder="1" applyAlignment="1">
      <alignment horizontal="center" vertical="center" wrapText="1"/>
    </xf>
    <xf numFmtId="49" fontId="22" fillId="0" borderId="22" xfId="42" applyNumberFormat="1" applyFont="1" applyFill="1" applyBorder="1" applyAlignment="1">
      <alignment horizontal="center" vertical="center" wrapText="1"/>
    </xf>
    <xf numFmtId="49" fontId="22" fillId="0" borderId="20" xfId="42" applyNumberFormat="1" applyFont="1" applyFill="1" applyBorder="1" applyAlignment="1">
      <alignment horizontal="center" vertical="center" wrapText="1"/>
    </xf>
    <xf numFmtId="49" fontId="31" fillId="0" borderId="20" xfId="42" applyNumberFormat="1" applyFont="1" applyFill="1" applyBorder="1" applyAlignment="1">
      <alignment horizontal="center" vertical="center" wrapText="1"/>
    </xf>
    <xf numFmtId="49" fontId="22" fillId="0" borderId="13" xfId="42" applyNumberFormat="1" applyFont="1" applyFill="1" applyBorder="1" applyAlignment="1">
      <alignment horizontal="center" vertical="center" wrapText="1"/>
    </xf>
    <xf numFmtId="49" fontId="23" fillId="0" borderId="20" xfId="42" applyNumberFormat="1" applyFont="1" applyFill="1" applyBorder="1" applyAlignment="1">
      <alignment horizontal="center" vertical="top" wrapText="1"/>
    </xf>
    <xf numFmtId="49" fontId="24" fillId="0" borderId="20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vertical="center"/>
    </xf>
    <xf numFmtId="0" fontId="32" fillId="34" borderId="23" xfId="42" applyNumberFormat="1" applyFont="1" applyFill="1" applyBorder="1" applyAlignment="1">
      <alignment vertical="top"/>
    </xf>
    <xf numFmtId="0" fontId="32" fillId="34" borderId="23" xfId="42" applyNumberFormat="1" applyFont="1" applyFill="1" applyBorder="1" applyAlignment="1">
      <alignment horizontal="center" vertical="center"/>
    </xf>
    <xf numFmtId="4" fontId="32" fillId="34" borderId="23" xfId="42" applyNumberFormat="1" applyFont="1" applyFill="1" applyBorder="1" applyAlignment="1">
      <alignment vertical="center"/>
    </xf>
    <xf numFmtId="0" fontId="32" fillId="34" borderId="23" xfId="42" applyNumberFormat="1" applyFont="1" applyFill="1" applyBorder="1" applyAlignment="1">
      <alignment vertical="center"/>
    </xf>
    <xf numFmtId="0" fontId="31" fillId="34" borderId="23" xfId="42" applyNumberFormat="1" applyFont="1" applyFill="1" applyBorder="1" applyAlignment="1">
      <alignment vertical="center"/>
    </xf>
    <xf numFmtId="0" fontId="22" fillId="36" borderId="53" xfId="42" applyNumberFormat="1" applyFont="1" applyFill="1" applyBorder="1" applyAlignment="1">
      <alignment vertical="center"/>
    </xf>
    <xf numFmtId="0" fontId="32" fillId="36" borderId="52" xfId="42" applyNumberFormat="1" applyFont="1" applyFill="1" applyBorder="1" applyAlignment="1">
      <alignment vertical="top"/>
    </xf>
    <xf numFmtId="0" fontId="33" fillId="36" borderId="52" xfId="42" applyNumberFormat="1" applyFont="1" applyFill="1" applyBorder="1" applyAlignment="1">
      <alignment horizontal="center" vertical="center"/>
    </xf>
    <xf numFmtId="4" fontId="32" fillId="36" borderId="32" xfId="42" applyNumberFormat="1" applyFont="1" applyFill="1" applyBorder="1" applyAlignment="1">
      <alignment vertical="center"/>
    </xf>
    <xf numFmtId="0" fontId="32" fillId="36" borderId="32" xfId="42" applyNumberFormat="1" applyFont="1" applyFill="1" applyBorder="1" applyAlignment="1">
      <alignment vertical="center"/>
    </xf>
    <xf numFmtId="0" fontId="31" fillId="36" borderId="32" xfId="42" applyNumberFormat="1" applyFont="1" applyFill="1" applyBorder="1" applyAlignment="1">
      <alignment vertical="center"/>
    </xf>
    <xf numFmtId="0" fontId="23" fillId="0" borderId="50" xfId="42" applyNumberFormat="1" applyFont="1" applyFill="1" applyBorder="1" applyAlignment="1">
      <alignment horizontal="center" vertical="center" wrapText="1"/>
    </xf>
    <xf numFmtId="4" fontId="30" fillId="0" borderId="55" xfId="42" applyNumberFormat="1" applyFont="1" applyFill="1" applyBorder="1" applyAlignment="1">
      <alignment horizontal="right" vertical="center" wrapText="1"/>
    </xf>
    <xf numFmtId="0" fontId="22" fillId="0" borderId="13" xfId="0" applyFont="1" applyFill="1" applyBorder="1" applyAlignment="1">
      <alignment horizontal="left" vertical="top" wrapText="1"/>
    </xf>
    <xf numFmtId="0" fontId="23" fillId="0" borderId="29" xfId="42" applyFont="1" applyFill="1" applyBorder="1" applyAlignment="1">
      <alignment horizontal="left" vertical="top" wrapText="1"/>
    </xf>
    <xf numFmtId="4" fontId="23" fillId="0" borderId="58" xfId="42" applyNumberFormat="1" applyFont="1" applyFill="1" applyBorder="1" applyAlignment="1">
      <alignment horizontal="right" vertical="center" wrapText="1"/>
    </xf>
    <xf numFmtId="49" fontId="23" fillId="0" borderId="58" xfId="42" applyNumberFormat="1" applyFont="1" applyFill="1" applyBorder="1" applyAlignment="1">
      <alignment horizontal="center" vertical="center" wrapText="1"/>
    </xf>
    <xf numFmtId="49" fontId="23" fillId="0" borderId="30" xfId="42" applyNumberFormat="1" applyFont="1" applyFill="1" applyBorder="1" applyAlignment="1">
      <alignment horizontal="center" vertical="center" wrapText="1"/>
    </xf>
    <xf numFmtId="0" fontId="23" fillId="35" borderId="13" xfId="42" applyFont="1" applyFill="1" applyBorder="1" applyAlignment="1">
      <alignment horizontal="left" vertical="top" wrapText="1"/>
    </xf>
    <xf numFmtId="4" fontId="30" fillId="0" borderId="13" xfId="42" applyNumberFormat="1" applyFont="1" applyFill="1" applyBorder="1" applyAlignment="1">
      <alignment horizontal="right" vertical="center" wrapText="1"/>
    </xf>
    <xf numFmtId="49" fontId="23" fillId="35" borderId="49" xfId="42" applyNumberFormat="1" applyFont="1" applyFill="1" applyBorder="1" applyAlignment="1">
      <alignment horizontal="center" vertical="center" wrapText="1"/>
    </xf>
    <xf numFmtId="49" fontId="23" fillId="0" borderId="48" xfId="42" applyNumberFormat="1" applyFont="1" applyFill="1" applyBorder="1" applyAlignment="1">
      <alignment horizontal="center" vertical="center" wrapText="1"/>
    </xf>
    <xf numFmtId="49" fontId="24" fillId="0" borderId="47" xfId="42" applyNumberFormat="1" applyFont="1" applyFill="1" applyBorder="1" applyAlignment="1">
      <alignment horizontal="center" vertical="center" wrapText="1"/>
    </xf>
    <xf numFmtId="49" fontId="30" fillId="0" borderId="21" xfId="42" applyNumberFormat="1" applyFont="1" applyFill="1" applyBorder="1" applyAlignment="1">
      <alignment horizontal="center" vertical="center" wrapText="1"/>
    </xf>
    <xf numFmtId="49" fontId="23" fillId="35" borderId="13" xfId="42" applyNumberFormat="1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top" wrapText="1"/>
    </xf>
    <xf numFmtId="0" fontId="22" fillId="36" borderId="36" xfId="42" applyNumberFormat="1" applyFont="1" applyFill="1" applyBorder="1" applyAlignment="1">
      <alignment vertical="center"/>
    </xf>
    <xf numFmtId="0" fontId="32" fillId="36" borderId="0" xfId="42" applyNumberFormat="1" applyFont="1" applyFill="1" applyBorder="1" applyAlignment="1">
      <alignment vertical="top"/>
    </xf>
    <xf numFmtId="0" fontId="32" fillId="36" borderId="0" xfId="42" applyNumberFormat="1" applyFont="1" applyFill="1" applyBorder="1" applyAlignment="1">
      <alignment horizontal="center" vertical="center"/>
    </xf>
    <xf numFmtId="4" fontId="22" fillId="36" borderId="0" xfId="42" applyNumberFormat="1" applyFont="1" applyFill="1" applyBorder="1" applyAlignment="1">
      <alignment horizontal="right" vertical="center"/>
    </xf>
    <xf numFmtId="0" fontId="32" fillId="36" borderId="0" xfId="42" applyNumberFormat="1" applyFont="1" applyFill="1" applyBorder="1" applyAlignment="1">
      <alignment vertical="center"/>
    </xf>
    <xf numFmtId="0" fontId="31" fillId="36" borderId="0" xfId="42" applyNumberFormat="1" applyFont="1" applyFill="1" applyBorder="1" applyAlignment="1">
      <alignment vertical="center"/>
    </xf>
    <xf numFmtId="0" fontId="32" fillId="34" borderId="46" xfId="42" applyNumberFormat="1" applyFont="1" applyFill="1" applyBorder="1" applyAlignment="1">
      <alignment vertical="top"/>
    </xf>
    <xf numFmtId="0" fontId="32" fillId="34" borderId="46" xfId="42" applyNumberFormat="1" applyFont="1" applyFill="1" applyBorder="1" applyAlignment="1">
      <alignment horizontal="center" vertical="center"/>
    </xf>
    <xf numFmtId="0" fontId="32" fillId="34" borderId="46" xfId="42" applyNumberFormat="1" applyFont="1" applyFill="1" applyBorder="1" applyAlignment="1">
      <alignment vertical="center"/>
    </xf>
    <xf numFmtId="0" fontId="31" fillId="34" borderId="46" xfId="42" applyNumberFormat="1" applyFont="1" applyFill="1" applyBorder="1" applyAlignment="1">
      <alignment vertical="center"/>
    </xf>
    <xf numFmtId="0" fontId="32" fillId="34" borderId="45" xfId="42" applyNumberFormat="1" applyFont="1" applyFill="1" applyBorder="1" applyAlignment="1">
      <alignment vertical="center"/>
    </xf>
    <xf numFmtId="0" fontId="22" fillId="35" borderId="12" xfId="42" applyNumberFormat="1" applyFont="1" applyFill="1" applyBorder="1" applyAlignment="1">
      <alignment vertical="center"/>
    </xf>
    <xf numFmtId="0" fontId="32" fillId="35" borderId="46" xfId="42" applyNumberFormat="1" applyFont="1" applyFill="1" applyBorder="1" applyAlignment="1">
      <alignment vertical="top"/>
    </xf>
    <xf numFmtId="0" fontId="32" fillId="35" borderId="46" xfId="42" applyNumberFormat="1" applyFont="1" applyFill="1" applyBorder="1" applyAlignment="1">
      <alignment horizontal="center" vertical="center"/>
    </xf>
    <xf numFmtId="4" fontId="22" fillId="35" borderId="46" xfId="42" applyNumberFormat="1" applyFont="1" applyFill="1" applyBorder="1" applyAlignment="1">
      <alignment horizontal="right" vertical="center"/>
    </xf>
    <xf numFmtId="0" fontId="32" fillId="35" borderId="46" xfId="42" applyNumberFormat="1" applyFont="1" applyFill="1" applyBorder="1" applyAlignment="1">
      <alignment vertical="center"/>
    </xf>
    <xf numFmtId="0" fontId="31" fillId="35" borderId="46" xfId="42" applyNumberFormat="1" applyFont="1" applyFill="1" applyBorder="1" applyAlignment="1">
      <alignment vertical="center"/>
    </xf>
    <xf numFmtId="0" fontId="32" fillId="35" borderId="45" xfId="42" applyNumberFormat="1" applyFont="1" applyFill="1" applyBorder="1" applyAlignment="1">
      <alignment vertical="center"/>
    </xf>
    <xf numFmtId="0" fontId="22" fillId="34" borderId="69" xfId="42" applyNumberFormat="1" applyFont="1" applyFill="1" applyBorder="1" applyAlignment="1">
      <alignment horizontal="left" vertical="top"/>
    </xf>
    <xf numFmtId="0" fontId="32" fillId="34" borderId="46" xfId="42" applyNumberFormat="1" applyFont="1" applyFill="1" applyBorder="1" applyAlignment="1">
      <alignment horizontal="left" vertical="center"/>
    </xf>
    <xf numFmtId="0" fontId="31" fillId="34" borderId="46" xfId="42" applyNumberFormat="1" applyFont="1" applyFill="1" applyBorder="1" applyAlignment="1">
      <alignment horizontal="left" vertical="center"/>
    </xf>
    <xf numFmtId="0" fontId="22" fillId="36" borderId="28" xfId="42" applyNumberFormat="1" applyFont="1" applyFill="1" applyBorder="1" applyAlignment="1">
      <alignment horizontal="left" vertical="center"/>
    </xf>
    <xf numFmtId="0" fontId="32" fillId="36" borderId="27" xfId="42" applyNumberFormat="1" applyFont="1" applyFill="1" applyBorder="1" applyAlignment="1">
      <alignment horizontal="left" vertical="top"/>
    </xf>
    <xf numFmtId="0" fontId="32" fillId="36" borderId="27" xfId="42" applyNumberFormat="1" applyFont="1" applyFill="1" applyBorder="1" applyAlignment="1">
      <alignment horizontal="center" vertical="center"/>
    </xf>
    <xf numFmtId="4" fontId="32" fillId="36" borderId="27" xfId="42" applyNumberFormat="1" applyFont="1" applyFill="1" applyBorder="1" applyAlignment="1">
      <alignment horizontal="right" vertical="center"/>
    </xf>
    <xf numFmtId="0" fontId="32" fillId="36" borderId="27" xfId="42" applyNumberFormat="1" applyFont="1" applyFill="1" applyBorder="1" applyAlignment="1">
      <alignment horizontal="left" vertical="center"/>
    </xf>
    <xf numFmtId="0" fontId="31" fillId="36" borderId="27" xfId="42" applyNumberFormat="1" applyFont="1" applyFill="1" applyBorder="1" applyAlignment="1">
      <alignment horizontal="left" vertical="center"/>
    </xf>
    <xf numFmtId="0" fontId="30" fillId="0" borderId="22" xfId="42" applyFont="1" applyFill="1" applyBorder="1" applyAlignment="1">
      <alignment horizontal="left" vertical="top" wrapText="1"/>
    </xf>
    <xf numFmtId="0" fontId="22" fillId="0" borderId="54" xfId="42" applyFont="1" applyFill="1" applyBorder="1" applyAlignment="1">
      <alignment horizontal="left" vertical="top" wrapText="1"/>
    </xf>
    <xf numFmtId="0" fontId="23" fillId="0" borderId="54" xfId="42" applyFont="1" applyFill="1" applyBorder="1" applyAlignment="1">
      <alignment horizontal="left" vertical="top" wrapText="1"/>
    </xf>
    <xf numFmtId="0" fontId="23" fillId="0" borderId="54" xfId="42" applyNumberFormat="1" applyFont="1" applyFill="1" applyBorder="1" applyAlignment="1">
      <alignment horizontal="center" vertical="center" wrapText="1"/>
    </xf>
    <xf numFmtId="4" fontId="23" fillId="0" borderId="54" xfId="42" applyNumberFormat="1" applyFont="1" applyFill="1" applyBorder="1" applyAlignment="1">
      <alignment horizontal="right" vertical="center" wrapText="1"/>
    </xf>
    <xf numFmtId="49" fontId="23" fillId="0" borderId="54" xfId="42" applyNumberFormat="1" applyFont="1" applyFill="1" applyBorder="1" applyAlignment="1">
      <alignment horizontal="center" vertical="center" wrapText="1"/>
    </xf>
    <xf numFmtId="49" fontId="23" fillId="0" borderId="56" xfId="42" applyNumberFormat="1" applyFont="1" applyFill="1" applyBorder="1" applyAlignment="1">
      <alignment horizontal="center" vertical="center" wrapText="1"/>
    </xf>
    <xf numFmtId="49" fontId="24" fillId="0" borderId="56" xfId="42" applyNumberFormat="1" applyFont="1" applyFill="1" applyBorder="1" applyAlignment="1">
      <alignment horizontal="center" vertical="center" wrapText="1"/>
    </xf>
    <xf numFmtId="0" fontId="22" fillId="0" borderId="18" xfId="42" applyFont="1" applyFill="1" applyBorder="1" applyAlignment="1">
      <alignment horizontal="left" vertical="top" wrapText="1"/>
    </xf>
    <xf numFmtId="0" fontId="23" fillId="0" borderId="18" xfId="42" applyNumberFormat="1" applyFont="1" applyFill="1" applyBorder="1" applyAlignment="1">
      <alignment horizontal="center" vertical="center" wrapText="1"/>
    </xf>
    <xf numFmtId="4" fontId="23" fillId="0" borderId="18" xfId="42" applyNumberFormat="1" applyFont="1" applyFill="1" applyBorder="1" applyAlignment="1">
      <alignment horizontal="right" vertical="center" wrapText="1"/>
    </xf>
    <xf numFmtId="49" fontId="23" fillId="0" borderId="18" xfId="42" applyNumberFormat="1" applyFont="1" applyFill="1" applyBorder="1" applyAlignment="1">
      <alignment horizontal="center" vertical="center" wrapText="1"/>
    </xf>
    <xf numFmtId="49" fontId="23" fillId="0" borderId="14" xfId="42" applyNumberFormat="1" applyFont="1" applyFill="1" applyBorder="1" applyAlignment="1">
      <alignment horizontal="center" vertical="center" wrapText="1"/>
    </xf>
    <xf numFmtId="49" fontId="24" fillId="0" borderId="14" xfId="42" applyNumberFormat="1" applyFont="1" applyFill="1" applyBorder="1" applyAlignment="1">
      <alignment horizontal="center" vertical="center" wrapText="1"/>
    </xf>
    <xf numFmtId="0" fontId="22" fillId="0" borderId="21" xfId="42" applyFont="1" applyFill="1" applyBorder="1" applyAlignment="1">
      <alignment horizontal="left" vertical="top" wrapText="1"/>
    </xf>
    <xf numFmtId="0" fontId="23" fillId="0" borderId="21" xfId="42" applyFont="1" applyFill="1" applyBorder="1" applyAlignment="1">
      <alignment horizontal="left" vertical="top" wrapText="1"/>
    </xf>
    <xf numFmtId="0" fontId="23" fillId="0" borderId="21" xfId="42" applyNumberFormat="1" applyFont="1" applyFill="1" applyBorder="1" applyAlignment="1">
      <alignment horizontal="center" vertical="center" wrapText="1"/>
    </xf>
    <xf numFmtId="4" fontId="23" fillId="0" borderId="21" xfId="42" applyNumberFormat="1" applyFont="1" applyFill="1" applyBorder="1" applyAlignment="1">
      <alignment horizontal="right" vertical="center" wrapText="1"/>
    </xf>
    <xf numFmtId="49" fontId="23" fillId="0" borderId="21" xfId="42" applyNumberFormat="1" applyFont="1" applyFill="1" applyBorder="1" applyAlignment="1">
      <alignment horizontal="center" vertical="center" wrapText="1"/>
    </xf>
    <xf numFmtId="49" fontId="24" fillId="0" borderId="21" xfId="42" applyNumberFormat="1" applyFont="1" applyFill="1" applyBorder="1" applyAlignment="1">
      <alignment horizontal="center" vertical="center" wrapText="1"/>
    </xf>
    <xf numFmtId="0" fontId="22" fillId="35" borderId="21" xfId="42" applyFont="1" applyFill="1" applyBorder="1" applyAlignment="1">
      <alignment horizontal="left" vertical="top" wrapText="1"/>
    </xf>
    <xf numFmtId="0" fontId="23" fillId="35" borderId="21" xfId="42" applyFont="1" applyFill="1" applyBorder="1" applyAlignment="1">
      <alignment horizontal="left" vertical="top" wrapText="1"/>
    </xf>
    <xf numFmtId="0" fontId="23" fillId="35" borderId="21" xfId="42" applyNumberFormat="1" applyFont="1" applyFill="1" applyBorder="1" applyAlignment="1">
      <alignment horizontal="center" vertical="center" wrapText="1"/>
    </xf>
    <xf numFmtId="4" fontId="23" fillId="35" borderId="21" xfId="42" applyNumberFormat="1" applyFont="1" applyFill="1" applyBorder="1" applyAlignment="1">
      <alignment horizontal="right" vertical="center" wrapText="1"/>
    </xf>
    <xf numFmtId="49" fontId="23" fillId="35" borderId="21" xfId="42" applyNumberFormat="1" applyFont="1" applyFill="1" applyBorder="1" applyAlignment="1">
      <alignment horizontal="center" vertical="center" wrapText="1"/>
    </xf>
    <xf numFmtId="49" fontId="24" fillId="35" borderId="21" xfId="42" applyNumberFormat="1" applyFont="1" applyFill="1" applyBorder="1" applyAlignment="1">
      <alignment horizontal="center" vertical="center" wrapText="1"/>
    </xf>
    <xf numFmtId="4" fontId="23" fillId="35" borderId="13" xfId="42" applyNumberFormat="1" applyFont="1" applyFill="1" applyBorder="1" applyAlignment="1">
      <alignment horizontal="right" vertical="center" wrapText="1"/>
    </xf>
    <xf numFmtId="49" fontId="24" fillId="35" borderId="13" xfId="42" applyNumberFormat="1" applyFont="1" applyFill="1" applyBorder="1" applyAlignment="1">
      <alignment horizontal="center" vertical="center" wrapText="1"/>
    </xf>
    <xf numFmtId="0" fontId="22" fillId="36" borderId="38" xfId="42" applyNumberFormat="1" applyFont="1" applyFill="1" applyBorder="1" applyAlignment="1">
      <alignment vertical="top"/>
    </xf>
    <xf numFmtId="0" fontId="22" fillId="36" borderId="38" xfId="42" applyNumberFormat="1" applyFont="1" applyFill="1" applyBorder="1" applyAlignment="1">
      <alignment horizontal="center" vertical="center"/>
    </xf>
    <xf numFmtId="4" fontId="22" fillId="36" borderId="38" xfId="42" applyNumberFormat="1" applyFont="1" applyFill="1" applyBorder="1" applyAlignment="1">
      <alignment vertical="center"/>
    </xf>
    <xf numFmtId="0" fontId="22" fillId="36" borderId="38" xfId="42" applyNumberFormat="1" applyFont="1" applyFill="1" applyBorder="1" applyAlignment="1">
      <alignment vertical="center"/>
    </xf>
    <xf numFmtId="0" fontId="31" fillId="36" borderId="38" xfId="42" applyNumberFormat="1" applyFont="1" applyFill="1" applyBorder="1" applyAlignment="1">
      <alignment vertical="center"/>
    </xf>
    <xf numFmtId="0" fontId="22" fillId="36" borderId="44" xfId="42" applyNumberFormat="1" applyFont="1" applyFill="1" applyBorder="1" applyAlignment="1">
      <alignment vertical="center"/>
    </xf>
    <xf numFmtId="49" fontId="22" fillId="0" borderId="30" xfId="42" applyNumberFormat="1" applyFont="1" applyFill="1" applyBorder="1" applyAlignment="1">
      <alignment horizontal="left" vertical="top" wrapText="1"/>
    </xf>
    <xf numFmtId="49" fontId="23" fillId="0" borderId="26" xfId="42" applyNumberFormat="1" applyFont="1" applyFill="1" applyBorder="1" applyAlignment="1">
      <alignment horizontal="left" vertical="top" wrapText="1"/>
    </xf>
    <xf numFmtId="0" fontId="23" fillId="0" borderId="26" xfId="42" applyNumberFormat="1" applyFont="1" applyFill="1" applyBorder="1" applyAlignment="1">
      <alignment horizontal="center" vertical="center" wrapText="1"/>
    </xf>
    <xf numFmtId="4" fontId="23" fillId="0" borderId="26" xfId="42" applyNumberFormat="1" applyFont="1" applyFill="1" applyBorder="1" applyAlignment="1">
      <alignment horizontal="right" vertical="center" wrapText="1"/>
    </xf>
    <xf numFmtId="49" fontId="23" fillId="0" borderId="26" xfId="42" applyNumberFormat="1" applyFont="1" applyFill="1" applyBorder="1" applyAlignment="1">
      <alignment horizontal="center" vertical="center" wrapText="1"/>
    </xf>
    <xf numFmtId="49" fontId="24" fillId="0" borderId="26" xfId="42" applyNumberFormat="1" applyFont="1" applyFill="1" applyBorder="1" applyAlignment="1">
      <alignment horizontal="center" vertical="center" wrapText="1"/>
    </xf>
    <xf numFmtId="49" fontId="23" fillId="0" borderId="31" xfId="42" applyNumberFormat="1" applyFont="1" applyFill="1" applyBorder="1" applyAlignment="1">
      <alignment horizontal="center" vertical="center" wrapText="1"/>
    </xf>
    <xf numFmtId="49" fontId="24" fillId="0" borderId="19" xfId="42" applyNumberFormat="1" applyFont="1" applyFill="1" applyBorder="1" applyAlignment="1">
      <alignment horizontal="center" vertical="center" wrapText="1"/>
    </xf>
    <xf numFmtId="0" fontId="24" fillId="0" borderId="21" xfId="42" applyFont="1" applyFill="1" applyBorder="1" applyAlignment="1">
      <alignment horizontal="left" vertical="top" wrapText="1"/>
    </xf>
    <xf numFmtId="4" fontId="24" fillId="0" borderId="21" xfId="42" applyNumberFormat="1" applyFont="1" applyFill="1" applyBorder="1" applyAlignment="1">
      <alignment horizontal="right" vertical="center" wrapText="1"/>
    </xf>
    <xf numFmtId="0" fontId="24" fillId="0" borderId="22" xfId="42" applyNumberFormat="1" applyFont="1" applyFill="1" applyBorder="1" applyAlignment="1">
      <alignment horizontal="center" vertical="center" wrapText="1"/>
    </xf>
    <xf numFmtId="4" fontId="24" fillId="0" borderId="22" xfId="42" applyNumberFormat="1" applyFont="1" applyFill="1" applyBorder="1" applyAlignment="1">
      <alignment horizontal="right" vertical="center" wrapText="1"/>
    </xf>
    <xf numFmtId="0" fontId="29" fillId="0" borderId="21" xfId="42" applyFont="1" applyFill="1" applyBorder="1" applyAlignment="1">
      <alignment horizontal="left" vertical="top" wrapText="1"/>
    </xf>
    <xf numFmtId="0" fontId="24" fillId="0" borderId="54" xfId="42" applyNumberFormat="1" applyFont="1" applyFill="1" applyBorder="1" applyAlignment="1">
      <alignment horizontal="center" vertical="center" wrapText="1"/>
    </xf>
    <xf numFmtId="4" fontId="24" fillId="0" borderId="54" xfId="42" applyNumberFormat="1" applyFont="1" applyFill="1" applyBorder="1" applyAlignment="1">
      <alignment horizontal="right" vertical="center" wrapText="1"/>
    </xf>
    <xf numFmtId="49" fontId="24" fillId="0" borderId="54" xfId="42" applyNumberFormat="1" applyFont="1" applyFill="1" applyBorder="1" applyAlignment="1">
      <alignment horizontal="center" vertical="center" wrapText="1"/>
    </xf>
    <xf numFmtId="0" fontId="22" fillId="0" borderId="41" xfId="42" applyFont="1" applyFill="1" applyBorder="1" applyAlignment="1">
      <alignment horizontal="left" vertical="top" wrapText="1"/>
    </xf>
    <xf numFmtId="0" fontId="24" fillId="0" borderId="41" xfId="42" applyNumberFormat="1" applyFont="1" applyFill="1" applyBorder="1" applyAlignment="1">
      <alignment horizontal="center" vertical="center" wrapText="1"/>
    </xf>
    <xf numFmtId="4" fontId="24" fillId="0" borderId="41" xfId="42" applyNumberFormat="1" applyFont="1" applyFill="1" applyBorder="1" applyAlignment="1">
      <alignment horizontal="right" vertical="center" wrapText="1"/>
    </xf>
    <xf numFmtId="49" fontId="23" fillId="0" borderId="41" xfId="42" applyNumberFormat="1" applyFont="1" applyFill="1" applyBorder="1" applyAlignment="1">
      <alignment horizontal="center" vertical="center" wrapText="1"/>
    </xf>
    <xf numFmtId="49" fontId="23" fillId="0" borderId="17" xfId="42" applyNumberFormat="1" applyFont="1" applyFill="1" applyBorder="1" applyAlignment="1">
      <alignment horizontal="center" vertical="center" wrapText="1"/>
    </xf>
    <xf numFmtId="49" fontId="24" fillId="0" borderId="17" xfId="42" applyNumberFormat="1" applyFont="1" applyFill="1" applyBorder="1" applyAlignment="1">
      <alignment horizontal="center" vertical="center" wrapText="1"/>
    </xf>
    <xf numFmtId="49" fontId="24" fillId="0" borderId="41" xfId="42" applyNumberFormat="1" applyFont="1" applyFill="1" applyBorder="1" applyAlignment="1">
      <alignment horizontal="center" vertical="center" wrapText="1"/>
    </xf>
    <xf numFmtId="0" fontId="24" fillId="0" borderId="13" xfId="42" applyFont="1" applyFill="1" applyBorder="1" applyAlignment="1">
      <alignment horizontal="left" vertical="top" wrapText="1"/>
    </xf>
    <xf numFmtId="0" fontId="24" fillId="0" borderId="13" xfId="42" applyNumberFormat="1" applyFont="1" applyFill="1" applyBorder="1" applyAlignment="1">
      <alignment horizontal="center" vertical="center" wrapText="1"/>
    </xf>
    <xf numFmtId="4" fontId="24" fillId="0" borderId="13" xfId="42" applyNumberFormat="1" applyFont="1" applyFill="1" applyBorder="1" applyAlignment="1">
      <alignment horizontal="right" vertical="center" wrapText="1"/>
    </xf>
    <xf numFmtId="0" fontId="22" fillId="0" borderId="29" xfId="42" applyFont="1" applyFill="1" applyBorder="1" applyAlignment="1">
      <alignment horizontal="left" vertical="top" wrapText="1"/>
    </xf>
    <xf numFmtId="0" fontId="24" fillId="0" borderId="15" xfId="42" applyFont="1" applyFill="1" applyBorder="1" applyAlignment="1">
      <alignment horizontal="left" vertical="top" wrapText="1"/>
    </xf>
    <xf numFmtId="0" fontId="24" fillId="0" borderId="29" xfId="42" applyNumberFormat="1" applyFont="1" applyFill="1" applyBorder="1" applyAlignment="1">
      <alignment horizontal="center" vertical="center" wrapText="1"/>
    </xf>
    <xf numFmtId="4" fontId="24" fillId="0" borderId="29" xfId="42" applyNumberFormat="1" applyFont="1" applyFill="1" applyBorder="1" applyAlignment="1">
      <alignment horizontal="right" vertical="center" wrapText="1"/>
    </xf>
    <xf numFmtId="49" fontId="23" fillId="0" borderId="29" xfId="42" applyNumberFormat="1" applyFont="1" applyFill="1" applyBorder="1" applyAlignment="1">
      <alignment horizontal="center" vertical="center" wrapText="1"/>
    </xf>
    <xf numFmtId="49" fontId="24" fillId="0" borderId="30" xfId="42" applyNumberFormat="1" applyFont="1" applyFill="1" applyBorder="1" applyAlignment="1">
      <alignment horizontal="center" vertical="center" wrapText="1"/>
    </xf>
    <xf numFmtId="49" fontId="24" fillId="0" borderId="40" xfId="42" applyNumberFormat="1" applyFont="1" applyFill="1" applyBorder="1" applyAlignment="1">
      <alignment horizontal="center" vertical="center" wrapText="1"/>
    </xf>
    <xf numFmtId="49" fontId="24" fillId="0" borderId="29" xfId="42" applyNumberFormat="1" applyFont="1" applyFill="1" applyBorder="1" applyAlignment="1">
      <alignment horizontal="center" vertical="center" wrapText="1"/>
    </xf>
    <xf numFmtId="49" fontId="24" fillId="0" borderId="18" xfId="42" applyNumberFormat="1" applyFont="1" applyFill="1" applyBorder="1" applyAlignment="1">
      <alignment horizontal="center" vertical="center" wrapText="1"/>
    </xf>
    <xf numFmtId="0" fontId="24" fillId="0" borderId="21" xfId="42" applyNumberFormat="1" applyFont="1" applyFill="1" applyBorder="1" applyAlignment="1">
      <alignment horizontal="center" vertical="center" wrapText="1"/>
    </xf>
    <xf numFmtId="4" fontId="29" fillId="0" borderId="21" xfId="42" applyNumberFormat="1" applyFont="1" applyFill="1" applyBorder="1" applyAlignment="1">
      <alignment horizontal="right" vertical="center" wrapText="1"/>
    </xf>
    <xf numFmtId="49" fontId="29" fillId="0" borderId="19" xfId="42" applyNumberFormat="1" applyFont="1" applyFill="1" applyBorder="1" applyAlignment="1">
      <alignment horizontal="center" vertical="center" wrapText="1"/>
    </xf>
    <xf numFmtId="49" fontId="29" fillId="0" borderId="21" xfId="42" applyNumberFormat="1" applyFont="1" applyFill="1" applyBorder="1" applyAlignment="1">
      <alignment horizontal="center" vertical="center" wrapText="1"/>
    </xf>
    <xf numFmtId="49" fontId="23" fillId="35" borderId="22" xfId="42" applyNumberFormat="1" applyFont="1" applyFill="1" applyBorder="1" applyAlignment="1">
      <alignment horizontal="center" vertical="center" wrapText="1"/>
    </xf>
    <xf numFmtId="0" fontId="34" fillId="0" borderId="13" xfId="42" applyFont="1" applyFill="1" applyBorder="1" applyAlignment="1">
      <alignment horizontal="left" vertical="top" wrapText="1"/>
    </xf>
    <xf numFmtId="0" fontId="30" fillId="0" borderId="13" xfId="42" applyFont="1" applyFill="1" applyBorder="1" applyAlignment="1">
      <alignment horizontal="left" vertical="top" wrapText="1"/>
    </xf>
    <xf numFmtId="0" fontId="30" fillId="0" borderId="13" xfId="42" applyNumberFormat="1" applyFont="1" applyFill="1" applyBorder="1" applyAlignment="1">
      <alignment horizontal="center" vertical="center" wrapText="1"/>
    </xf>
    <xf numFmtId="49" fontId="30" fillId="35" borderId="13" xfId="42" applyNumberFormat="1" applyFont="1" applyFill="1" applyBorder="1" applyAlignment="1">
      <alignment horizontal="center" vertical="center" wrapText="1"/>
    </xf>
    <xf numFmtId="49" fontId="23" fillId="35" borderId="58" xfId="42" applyNumberFormat="1" applyFont="1" applyFill="1" applyBorder="1" applyAlignment="1">
      <alignment horizontal="center" vertical="center" wrapText="1"/>
    </xf>
    <xf numFmtId="49" fontId="23" fillId="35" borderId="34" xfId="42" applyNumberFormat="1" applyFont="1" applyFill="1" applyBorder="1" applyAlignment="1">
      <alignment horizontal="center" vertical="center" wrapText="1"/>
    </xf>
    <xf numFmtId="0" fontId="22" fillId="36" borderId="39" xfId="42" applyNumberFormat="1" applyFont="1" applyFill="1" applyBorder="1" applyAlignment="1">
      <alignment vertical="center"/>
    </xf>
    <xf numFmtId="0" fontId="22" fillId="36" borderId="38" xfId="42" applyNumberFormat="1" applyFont="1" applyFill="1" applyBorder="1" applyAlignment="1">
      <alignment horizontal="left" vertical="top"/>
    </xf>
    <xf numFmtId="4" fontId="22" fillId="36" borderId="38" xfId="42" applyNumberFormat="1" applyFont="1" applyFill="1" applyBorder="1" applyAlignment="1">
      <alignment horizontal="right" vertical="center"/>
    </xf>
    <xf numFmtId="0" fontId="22" fillId="36" borderId="38" xfId="42" applyNumberFormat="1" applyFont="1" applyFill="1" applyBorder="1" applyAlignment="1">
      <alignment horizontal="left" vertical="center"/>
    </xf>
    <xf numFmtId="0" fontId="31" fillId="36" borderId="38" xfId="42" applyNumberFormat="1" applyFont="1" applyFill="1" applyBorder="1" applyAlignment="1">
      <alignment horizontal="left" vertical="center"/>
    </xf>
    <xf numFmtId="0" fontId="22" fillId="36" borderId="37" xfId="42" applyNumberFormat="1" applyFont="1" applyFill="1" applyBorder="1" applyAlignment="1">
      <alignment horizontal="left" vertical="center"/>
    </xf>
    <xf numFmtId="49" fontId="22" fillId="0" borderId="12" xfId="42" applyNumberFormat="1" applyFont="1" applyFill="1" applyBorder="1" applyAlignment="1">
      <alignment horizontal="left" vertical="top" wrapText="1"/>
    </xf>
    <xf numFmtId="49" fontId="23" fillId="0" borderId="11" xfId="42" applyNumberFormat="1" applyFont="1" applyFill="1" applyBorder="1" applyAlignment="1">
      <alignment horizontal="left" vertical="top" wrapText="1"/>
    </xf>
    <xf numFmtId="0" fontId="23" fillId="0" borderId="11" xfId="42" applyNumberFormat="1" applyFont="1" applyFill="1" applyBorder="1" applyAlignment="1">
      <alignment horizontal="center" vertical="center" wrapText="1"/>
    </xf>
    <xf numFmtId="4" fontId="23" fillId="0" borderId="11" xfId="42" applyNumberFormat="1" applyFont="1" applyFill="1" applyBorder="1" applyAlignment="1">
      <alignment horizontal="right" vertical="center" wrapText="1"/>
    </xf>
    <xf numFmtId="49" fontId="23" fillId="0" borderId="11" xfId="42" applyNumberFormat="1" applyFont="1" applyFill="1" applyBorder="1" applyAlignment="1">
      <alignment horizontal="center" vertical="center" wrapText="1"/>
    </xf>
    <xf numFmtId="49" fontId="24" fillId="0" borderId="11" xfId="42" applyNumberFormat="1" applyFont="1" applyFill="1" applyBorder="1" applyAlignment="1">
      <alignment horizontal="center" vertical="center" wrapText="1"/>
    </xf>
    <xf numFmtId="49" fontId="23" fillId="0" borderId="10" xfId="42" applyNumberFormat="1" applyFont="1" applyFill="1" applyBorder="1" applyAlignment="1">
      <alignment horizontal="center" vertical="center" wrapText="1"/>
    </xf>
    <xf numFmtId="0" fontId="22" fillId="36" borderId="12" xfId="42" applyNumberFormat="1" applyFont="1" applyFill="1" applyBorder="1" applyAlignment="1">
      <alignment vertical="center"/>
    </xf>
    <xf numFmtId="0" fontId="22" fillId="36" borderId="11" xfId="42" applyNumberFormat="1" applyFont="1" applyFill="1" applyBorder="1" applyAlignment="1">
      <alignment horizontal="left" vertical="top"/>
    </xf>
    <xf numFmtId="0" fontId="22" fillId="36" borderId="11" xfId="42" applyNumberFormat="1" applyFont="1" applyFill="1" applyBorder="1" applyAlignment="1">
      <alignment horizontal="center" vertical="center"/>
    </xf>
    <xf numFmtId="4" fontId="22" fillId="36" borderId="11" xfId="42" applyNumberFormat="1" applyFont="1" applyFill="1" applyBorder="1" applyAlignment="1">
      <alignment horizontal="right" vertical="center"/>
    </xf>
    <xf numFmtId="0" fontId="22" fillId="36" borderId="11" xfId="42" applyNumberFormat="1" applyFont="1" applyFill="1" applyBorder="1" applyAlignment="1">
      <alignment horizontal="left" vertical="center"/>
    </xf>
    <xf numFmtId="0" fontId="31" fillId="36" borderId="11" xfId="42" applyNumberFormat="1" applyFont="1" applyFill="1" applyBorder="1" applyAlignment="1">
      <alignment horizontal="left" vertical="center"/>
    </xf>
    <xf numFmtId="0" fontId="22" fillId="36" borderId="10" xfId="42" applyNumberFormat="1" applyFont="1" applyFill="1" applyBorder="1" applyAlignment="1">
      <alignment horizontal="left" vertical="center"/>
    </xf>
    <xf numFmtId="0" fontId="32" fillId="34" borderId="45" xfId="42" applyNumberFormat="1" applyFont="1" applyFill="1" applyBorder="1" applyAlignment="1">
      <alignment horizontal="left" vertical="center"/>
    </xf>
    <xf numFmtId="49" fontId="23" fillId="0" borderId="46" xfId="42" applyNumberFormat="1" applyFont="1" applyFill="1" applyBorder="1" applyAlignment="1">
      <alignment horizontal="left" vertical="top" wrapText="1"/>
    </xf>
    <xf numFmtId="0" fontId="23" fillId="0" borderId="46" xfId="42" applyNumberFormat="1" applyFont="1" applyFill="1" applyBorder="1" applyAlignment="1">
      <alignment horizontal="center" vertical="center" wrapText="1"/>
    </xf>
    <xf numFmtId="4" fontId="23" fillId="0" borderId="46" xfId="42" applyNumberFormat="1" applyFont="1" applyFill="1" applyBorder="1" applyAlignment="1">
      <alignment horizontal="right" vertical="center" wrapText="1"/>
    </xf>
    <xf numFmtId="49" fontId="23" fillId="0" borderId="46" xfId="42" applyNumberFormat="1" applyFont="1" applyFill="1" applyBorder="1" applyAlignment="1">
      <alignment horizontal="center" vertical="center" wrapText="1"/>
    </xf>
    <xf numFmtId="49" fontId="24" fillId="0" borderId="46" xfId="42" applyNumberFormat="1" applyFont="1" applyFill="1" applyBorder="1" applyAlignment="1">
      <alignment horizontal="center" vertical="center" wrapText="1"/>
    </xf>
    <xf numFmtId="49" fontId="23" fillId="0" borderId="45" xfId="42" applyNumberFormat="1" applyFont="1" applyFill="1" applyBorder="1" applyAlignment="1">
      <alignment horizontal="center" vertical="center" wrapText="1"/>
    </xf>
    <xf numFmtId="0" fontId="22" fillId="34" borderId="12" xfId="42" applyNumberFormat="1" applyFont="1" applyFill="1" applyBorder="1" applyAlignment="1">
      <alignment horizontal="left" vertical="center"/>
    </xf>
    <xf numFmtId="0" fontId="22" fillId="0" borderId="70" xfId="42" applyFont="1" applyFill="1" applyBorder="1" applyAlignment="1">
      <alignment horizontal="left" vertical="top" wrapText="1"/>
    </xf>
    <xf numFmtId="0" fontId="30" fillId="0" borderId="70" xfId="42" applyFont="1" applyFill="1" applyBorder="1" applyAlignment="1">
      <alignment horizontal="left" vertical="top" wrapText="1"/>
    </xf>
    <xf numFmtId="0" fontId="30" fillId="0" borderId="70" xfId="42" applyNumberFormat="1" applyFont="1" applyFill="1" applyBorder="1" applyAlignment="1">
      <alignment horizontal="center" vertical="center" wrapText="1"/>
    </xf>
    <xf numFmtId="4" fontId="30" fillId="0" borderId="70" xfId="42" applyNumberFormat="1" applyFont="1" applyFill="1" applyBorder="1" applyAlignment="1">
      <alignment horizontal="right" vertical="center" wrapText="1"/>
    </xf>
    <xf numFmtId="49" fontId="23" fillId="0" borderId="70" xfId="42" applyNumberFormat="1" applyFont="1" applyFill="1" applyBorder="1" applyAlignment="1">
      <alignment horizontal="center" vertical="center" wrapText="1"/>
    </xf>
    <xf numFmtId="49" fontId="24" fillId="0" borderId="71" xfId="42" applyNumberFormat="1" applyFont="1" applyFill="1" applyBorder="1" applyAlignment="1">
      <alignment horizontal="center" vertical="center" wrapText="1"/>
    </xf>
    <xf numFmtId="49" fontId="30" fillId="0" borderId="70" xfId="42" applyNumberFormat="1" applyFont="1" applyFill="1" applyBorder="1" applyAlignment="1">
      <alignment horizontal="center" vertical="center" wrapText="1"/>
    </xf>
    <xf numFmtId="4" fontId="23" fillId="35" borderId="22" xfId="42" applyNumberFormat="1" applyFont="1" applyFill="1" applyBorder="1" applyAlignment="1">
      <alignment horizontal="right" vertical="center" wrapText="1"/>
    </xf>
    <xf numFmtId="49" fontId="23" fillId="35" borderId="20" xfId="42" applyNumberFormat="1" applyFont="1" applyFill="1" applyBorder="1" applyAlignment="1">
      <alignment horizontal="center" vertical="center" wrapText="1"/>
    </xf>
    <xf numFmtId="49" fontId="24" fillId="35" borderId="20" xfId="42" applyNumberFormat="1" applyFont="1" applyFill="1" applyBorder="1" applyAlignment="1">
      <alignment horizontal="center" vertical="center" wrapText="1"/>
    </xf>
    <xf numFmtId="0" fontId="22" fillId="35" borderId="22" xfId="42" applyFont="1" applyFill="1" applyBorder="1" applyAlignment="1">
      <alignment horizontal="left" vertical="top" wrapText="1"/>
    </xf>
    <xf numFmtId="0" fontId="22" fillId="0" borderId="12" xfId="42" applyNumberFormat="1" applyFont="1" applyFill="1" applyBorder="1" applyAlignment="1">
      <alignment horizontal="left" vertical="center"/>
    </xf>
    <xf numFmtId="0" fontId="22" fillId="0" borderId="46" xfId="42" applyNumberFormat="1" applyFont="1" applyFill="1" applyBorder="1" applyAlignment="1">
      <alignment horizontal="left" vertical="top"/>
    </xf>
    <xf numFmtId="0" fontId="32" fillId="0" borderId="46" xfId="42" applyNumberFormat="1" applyFont="1" applyFill="1" applyBorder="1" applyAlignment="1">
      <alignment horizontal="center" vertical="center"/>
    </xf>
    <xf numFmtId="4" fontId="22" fillId="0" borderId="46" xfId="42" applyNumberFormat="1" applyFont="1" applyFill="1" applyBorder="1" applyAlignment="1">
      <alignment horizontal="right" vertical="center"/>
    </xf>
    <xf numFmtId="0" fontId="32" fillId="0" borderId="46" xfId="42" applyNumberFormat="1" applyFont="1" applyFill="1" applyBorder="1" applyAlignment="1">
      <alignment horizontal="left" vertical="center"/>
    </xf>
    <xf numFmtId="0" fontId="31" fillId="0" borderId="46" xfId="42" applyNumberFormat="1" applyFont="1" applyFill="1" applyBorder="1" applyAlignment="1">
      <alignment horizontal="left" vertical="center"/>
    </xf>
    <xf numFmtId="0" fontId="32" fillId="0" borderId="45" xfId="42" applyNumberFormat="1" applyFont="1" applyFill="1" applyBorder="1" applyAlignment="1">
      <alignment horizontal="left" vertical="center"/>
    </xf>
    <xf numFmtId="0" fontId="23" fillId="0" borderId="70" xfId="42" applyFont="1" applyFill="1" applyBorder="1" applyAlignment="1">
      <alignment horizontal="left" vertical="top" wrapText="1"/>
    </xf>
    <xf numFmtId="0" fontId="23" fillId="0" borderId="70" xfId="42" applyNumberFormat="1" applyFont="1" applyFill="1" applyBorder="1" applyAlignment="1">
      <alignment horizontal="center" vertical="center" wrapText="1"/>
    </xf>
    <xf numFmtId="4" fontId="23" fillId="0" borderId="70" xfId="42" applyNumberFormat="1" applyFont="1" applyFill="1" applyBorder="1" applyAlignment="1">
      <alignment horizontal="right" vertical="center" wrapText="1"/>
    </xf>
    <xf numFmtId="0" fontId="22" fillId="34" borderId="36" xfId="42" applyNumberFormat="1" applyFont="1" applyFill="1" applyBorder="1" applyAlignment="1">
      <alignment horizontal="left" vertical="center"/>
    </xf>
    <xf numFmtId="0" fontId="22" fillId="34" borderId="0" xfId="42" applyNumberFormat="1" applyFont="1" applyFill="1" applyBorder="1" applyAlignment="1">
      <alignment horizontal="left" vertical="top"/>
    </xf>
    <xf numFmtId="0" fontId="32" fillId="34" borderId="0" xfId="42" applyNumberFormat="1" applyFont="1" applyFill="1" applyBorder="1" applyAlignment="1">
      <alignment horizontal="center" vertical="center"/>
    </xf>
    <xf numFmtId="4" fontId="22" fillId="34" borderId="0" xfId="42" applyNumberFormat="1" applyFont="1" applyFill="1" applyBorder="1" applyAlignment="1">
      <alignment horizontal="right" vertical="center"/>
    </xf>
    <xf numFmtId="0" fontId="32" fillId="34" borderId="0" xfId="42" applyNumberFormat="1" applyFont="1" applyFill="1" applyBorder="1" applyAlignment="1">
      <alignment horizontal="left" vertical="center"/>
    </xf>
    <xf numFmtId="0" fontId="31" fillId="34" borderId="0" xfId="42" applyNumberFormat="1" applyFont="1" applyFill="1" applyBorder="1" applyAlignment="1">
      <alignment horizontal="left" vertical="center"/>
    </xf>
    <xf numFmtId="0" fontId="32" fillId="34" borderId="72" xfId="42" applyNumberFormat="1" applyFont="1" applyFill="1" applyBorder="1" applyAlignment="1">
      <alignment horizontal="left" vertical="center"/>
    </xf>
    <xf numFmtId="4" fontId="24" fillId="0" borderId="13" xfId="42" applyNumberFormat="1" applyFont="1" applyBorder="1" applyAlignment="1">
      <alignment vertical="center" wrapText="1"/>
    </xf>
    <xf numFmtId="4" fontId="23" fillId="35" borderId="13" xfId="42" applyNumberFormat="1" applyFont="1" applyFill="1" applyBorder="1" applyAlignment="1">
      <alignment horizontal="right" vertical="center"/>
    </xf>
    <xf numFmtId="0" fontId="22" fillId="0" borderId="34" xfId="42" applyFont="1" applyFill="1" applyBorder="1" applyAlignment="1">
      <alignment horizontal="left" vertical="top" wrapText="1"/>
    </xf>
    <xf numFmtId="0" fontId="22" fillId="35" borderId="40" xfId="42" applyNumberFormat="1" applyFont="1" applyFill="1" applyBorder="1" applyAlignment="1">
      <alignment horizontal="left" vertical="center"/>
    </xf>
    <xf numFmtId="0" fontId="22" fillId="35" borderId="38" xfId="42" applyNumberFormat="1" applyFont="1" applyFill="1" applyBorder="1" applyAlignment="1">
      <alignment horizontal="left" vertical="top"/>
    </xf>
    <xf numFmtId="0" fontId="32" fillId="35" borderId="38" xfId="42" applyNumberFormat="1" applyFont="1" applyFill="1" applyBorder="1" applyAlignment="1">
      <alignment horizontal="center" vertical="center"/>
    </xf>
    <xf numFmtId="4" fontId="22" fillId="35" borderId="38" xfId="42" applyNumberFormat="1" applyFont="1" applyFill="1" applyBorder="1" applyAlignment="1">
      <alignment horizontal="right" vertical="center"/>
    </xf>
    <xf numFmtId="0" fontId="32" fillId="35" borderId="38" xfId="42" applyNumberFormat="1" applyFont="1" applyFill="1" applyBorder="1" applyAlignment="1">
      <alignment horizontal="left" vertical="center"/>
    </xf>
    <xf numFmtId="0" fontId="31" fillId="35" borderId="38" xfId="42" applyNumberFormat="1" applyFont="1" applyFill="1" applyBorder="1" applyAlignment="1">
      <alignment horizontal="left" vertical="center"/>
    </xf>
    <xf numFmtId="0" fontId="32" fillId="35" borderId="44" xfId="42" applyNumberFormat="1" applyFont="1" applyFill="1" applyBorder="1" applyAlignment="1">
      <alignment horizontal="left" vertical="center"/>
    </xf>
    <xf numFmtId="0" fontId="22" fillId="35" borderId="54" xfId="42" applyFont="1" applyFill="1" applyBorder="1" applyAlignment="1">
      <alignment horizontal="left" vertical="top" wrapText="1"/>
    </xf>
    <xf numFmtId="0" fontId="23" fillId="35" borderId="54" xfId="42" applyFont="1" applyFill="1" applyBorder="1" applyAlignment="1">
      <alignment horizontal="left" vertical="top" wrapText="1"/>
    </xf>
    <xf numFmtId="0" fontId="23" fillId="35" borderId="54" xfId="42" applyNumberFormat="1" applyFont="1" applyFill="1" applyBorder="1" applyAlignment="1">
      <alignment horizontal="center" vertical="center" wrapText="1"/>
    </xf>
    <xf numFmtId="4" fontId="23" fillId="35" borderId="54" xfId="42" applyNumberFormat="1" applyFont="1" applyFill="1" applyBorder="1" applyAlignment="1">
      <alignment horizontal="right" vertical="center" wrapText="1"/>
    </xf>
    <xf numFmtId="49" fontId="23" fillId="35" borderId="54" xfId="42" applyNumberFormat="1" applyFont="1" applyFill="1" applyBorder="1" applyAlignment="1">
      <alignment horizontal="center" vertical="center" wrapText="1"/>
    </xf>
    <xf numFmtId="49" fontId="23" fillId="35" borderId="56" xfId="42" applyNumberFormat="1" applyFont="1" applyFill="1" applyBorder="1" applyAlignment="1">
      <alignment horizontal="center" vertical="center" wrapText="1"/>
    </xf>
    <xf numFmtId="49" fontId="24" fillId="35" borderId="56" xfId="42" applyNumberFormat="1" applyFont="1" applyFill="1" applyBorder="1" applyAlignment="1">
      <alignment horizontal="center" vertical="center" wrapText="1"/>
    </xf>
    <xf numFmtId="49" fontId="23" fillId="35" borderId="55" xfId="42" applyNumberFormat="1" applyFont="1" applyFill="1" applyBorder="1" applyAlignment="1">
      <alignment horizontal="center" vertical="center" wrapText="1"/>
    </xf>
    <xf numFmtId="49" fontId="23" fillId="35" borderId="60" xfId="42" applyNumberFormat="1" applyFont="1" applyFill="1" applyBorder="1" applyAlignment="1">
      <alignment horizontal="center" vertical="center" wrapText="1"/>
    </xf>
    <xf numFmtId="49" fontId="23" fillId="35" borderId="61" xfId="42" applyNumberFormat="1" applyFont="1" applyFill="1" applyBorder="1" applyAlignment="1">
      <alignment horizontal="center" vertical="center" wrapText="1"/>
    </xf>
    <xf numFmtId="49" fontId="23" fillId="35" borderId="62" xfId="42" applyNumberFormat="1" applyFont="1" applyFill="1" applyBorder="1" applyAlignment="1">
      <alignment horizontal="center" vertical="center" wrapText="1"/>
    </xf>
    <xf numFmtId="49" fontId="23" fillId="35" borderId="30" xfId="42" applyNumberFormat="1" applyFont="1" applyFill="1" applyBorder="1" applyAlignment="1">
      <alignment horizontal="center" vertical="center" wrapText="1"/>
    </xf>
    <xf numFmtId="49" fontId="23" fillId="35" borderId="29" xfId="42" applyNumberFormat="1" applyFont="1" applyFill="1" applyBorder="1" applyAlignment="1">
      <alignment horizontal="center" vertical="center" wrapText="1"/>
    </xf>
    <xf numFmtId="0" fontId="22" fillId="35" borderId="55" xfId="42" applyFont="1" applyFill="1" applyBorder="1" applyAlignment="1">
      <alignment horizontal="left" vertical="top" wrapText="1"/>
    </xf>
    <xf numFmtId="0" fontId="23" fillId="35" borderId="55" xfId="42" applyFont="1" applyFill="1" applyBorder="1" applyAlignment="1">
      <alignment horizontal="left" vertical="top" wrapText="1"/>
    </xf>
    <xf numFmtId="0" fontId="23" fillId="35" borderId="55" xfId="42" applyNumberFormat="1" applyFont="1" applyFill="1" applyBorder="1" applyAlignment="1">
      <alignment horizontal="center" vertical="center" wrapText="1"/>
    </xf>
    <xf numFmtId="4" fontId="23" fillId="35" borderId="55" xfId="42" applyNumberFormat="1" applyFont="1" applyFill="1" applyBorder="1" applyAlignment="1">
      <alignment horizontal="right" vertical="center" wrapText="1"/>
    </xf>
    <xf numFmtId="49" fontId="23" fillId="35" borderId="57" xfId="42" applyNumberFormat="1" applyFont="1" applyFill="1" applyBorder="1" applyAlignment="1">
      <alignment horizontal="center" vertical="center" wrapText="1"/>
    </xf>
    <xf numFmtId="49" fontId="24" fillId="35" borderId="57" xfId="42" applyNumberFormat="1" applyFont="1" applyFill="1" applyBorder="1" applyAlignment="1">
      <alignment horizontal="center" vertical="center" wrapText="1"/>
    </xf>
    <xf numFmtId="0" fontId="22" fillId="35" borderId="13" xfId="42" applyFont="1" applyFill="1" applyBorder="1" applyAlignment="1">
      <alignment horizontal="left" vertical="top" wrapText="1"/>
    </xf>
    <xf numFmtId="0" fontId="22" fillId="35" borderId="63" xfId="42" applyFont="1" applyFill="1" applyBorder="1" applyAlignment="1">
      <alignment horizontal="left" vertical="top" wrapText="1"/>
    </xf>
    <xf numFmtId="0" fontId="23" fillId="35" borderId="34" xfId="42" applyFont="1" applyFill="1" applyBorder="1" applyAlignment="1">
      <alignment horizontal="left" vertical="top" wrapText="1"/>
    </xf>
    <xf numFmtId="4" fontId="23" fillId="35" borderId="34" xfId="42" applyNumberFormat="1" applyFont="1" applyFill="1" applyBorder="1" applyAlignment="1">
      <alignment horizontal="right" vertical="center" wrapText="1"/>
    </xf>
    <xf numFmtId="0" fontId="22" fillId="36" borderId="63" xfId="42" applyNumberFormat="1" applyFont="1" applyFill="1" applyBorder="1" applyAlignment="1">
      <alignment vertical="center"/>
    </xf>
    <xf numFmtId="0" fontId="22" fillId="36" borderId="64" xfId="42" applyNumberFormat="1" applyFont="1" applyFill="1" applyBorder="1" applyAlignment="1">
      <alignment horizontal="left" vertical="top"/>
    </xf>
    <xf numFmtId="0" fontId="22" fillId="36" borderId="64" xfId="42" applyNumberFormat="1" applyFont="1" applyFill="1" applyBorder="1" applyAlignment="1">
      <alignment horizontal="center" vertical="center"/>
    </xf>
    <xf numFmtId="4" fontId="22" fillId="36" borderId="64" xfId="42" applyNumberFormat="1" applyFont="1" applyFill="1" applyBorder="1" applyAlignment="1">
      <alignment horizontal="right" vertical="center"/>
    </xf>
    <xf numFmtId="0" fontId="22" fillId="36" borderId="64" xfId="42" applyNumberFormat="1" applyFont="1" applyFill="1" applyBorder="1" applyAlignment="1">
      <alignment horizontal="left" vertical="center"/>
    </xf>
    <xf numFmtId="0" fontId="31" fillId="36" borderId="64" xfId="42" applyNumberFormat="1" applyFont="1" applyFill="1" applyBorder="1" applyAlignment="1">
      <alignment horizontal="left" vertical="center"/>
    </xf>
    <xf numFmtId="0" fontId="22" fillId="36" borderId="65" xfId="42" applyNumberFormat="1" applyFont="1" applyFill="1" applyBorder="1" applyAlignment="1">
      <alignment horizontal="left" vertical="center"/>
    </xf>
    <xf numFmtId="0" fontId="22" fillId="35" borderId="12" xfId="42" applyNumberFormat="1" applyFont="1" applyFill="1" applyBorder="1" applyAlignment="1">
      <alignment horizontal="left" vertical="center"/>
    </xf>
    <xf numFmtId="0" fontId="22" fillId="35" borderId="11" xfId="42" applyNumberFormat="1" applyFont="1" applyFill="1" applyBorder="1" applyAlignment="1">
      <alignment horizontal="left" vertical="top"/>
    </xf>
    <xf numFmtId="0" fontId="32" fillId="35" borderId="11" xfId="42" applyNumberFormat="1" applyFont="1" applyFill="1" applyBorder="1" applyAlignment="1">
      <alignment horizontal="center" vertical="center"/>
    </xf>
    <xf numFmtId="4" fontId="22" fillId="35" borderId="11" xfId="42" applyNumberFormat="1" applyFont="1" applyFill="1" applyBorder="1" applyAlignment="1">
      <alignment horizontal="right" vertical="center"/>
    </xf>
    <xf numFmtId="0" fontId="32" fillId="35" borderId="11" xfId="42" applyNumberFormat="1" applyFont="1" applyFill="1" applyBorder="1" applyAlignment="1">
      <alignment horizontal="left" vertical="center"/>
    </xf>
    <xf numFmtId="0" fontId="31" fillId="35" borderId="11" xfId="42" applyNumberFormat="1" applyFont="1" applyFill="1" applyBorder="1" applyAlignment="1">
      <alignment horizontal="left" vertical="center"/>
    </xf>
    <xf numFmtId="0" fontId="32" fillId="35" borderId="10" xfId="42" applyNumberFormat="1" applyFont="1" applyFill="1" applyBorder="1" applyAlignment="1">
      <alignment horizontal="left" vertical="center"/>
    </xf>
    <xf numFmtId="0" fontId="22" fillId="34" borderId="46" xfId="42" applyNumberFormat="1" applyFont="1" applyFill="1" applyBorder="1" applyAlignment="1">
      <alignment horizontal="left" vertical="top"/>
    </xf>
    <xf numFmtId="0" fontId="22" fillId="35" borderId="51" xfId="42" applyNumberFormat="1" applyFont="1" applyFill="1" applyBorder="1" applyAlignment="1">
      <alignment vertical="top"/>
    </xf>
    <xf numFmtId="4" fontId="23" fillId="35" borderId="51" xfId="42" applyNumberFormat="1" applyFont="1" applyFill="1" applyBorder="1" applyAlignment="1">
      <alignment horizontal="right" vertical="center"/>
    </xf>
    <xf numFmtId="0" fontId="22" fillId="35" borderId="13" xfId="42" applyNumberFormat="1" applyFont="1" applyFill="1" applyBorder="1" applyAlignment="1">
      <alignment vertical="top"/>
    </xf>
    <xf numFmtId="0" fontId="23" fillId="35" borderId="13" xfId="42" applyNumberFormat="1" applyFont="1" applyFill="1" applyBorder="1" applyAlignment="1">
      <alignment horizontal="left" vertical="top"/>
    </xf>
    <xf numFmtId="0" fontId="35" fillId="35" borderId="13" xfId="42" applyNumberFormat="1" applyFont="1" applyFill="1" applyBorder="1" applyAlignment="1">
      <alignment horizontal="center" vertical="center"/>
    </xf>
    <xf numFmtId="0" fontId="35" fillId="35" borderId="13" xfId="42" applyNumberFormat="1" applyFont="1" applyFill="1" applyBorder="1" applyAlignment="1">
      <alignment horizontal="left" vertical="center"/>
    </xf>
    <xf numFmtId="0" fontId="24" fillId="35" borderId="13" xfId="42" applyNumberFormat="1" applyFont="1" applyFill="1" applyBorder="1" applyAlignment="1">
      <alignment horizontal="left" vertical="center"/>
    </xf>
    <xf numFmtId="0" fontId="22" fillId="35" borderId="66" xfId="42" applyNumberFormat="1" applyFont="1" applyFill="1" applyBorder="1" applyAlignment="1">
      <alignment vertical="top"/>
    </xf>
    <xf numFmtId="0" fontId="24" fillId="35" borderId="13" xfId="42" applyNumberFormat="1" applyFont="1" applyFill="1" applyBorder="1" applyAlignment="1">
      <alignment horizontal="center" vertical="center" wrapText="1"/>
    </xf>
    <xf numFmtId="0" fontId="22" fillId="35" borderId="16" xfId="42" applyFont="1" applyFill="1" applyBorder="1" applyAlignment="1">
      <alignment horizontal="left" vertical="top" wrapText="1"/>
    </xf>
    <xf numFmtId="0" fontId="23" fillId="35" borderId="50" xfId="42" applyFont="1" applyFill="1" applyBorder="1" applyAlignment="1">
      <alignment horizontal="left" vertical="top" wrapText="1"/>
    </xf>
    <xf numFmtId="0" fontId="23" fillId="35" borderId="50" xfId="42" applyNumberFormat="1" applyFont="1" applyFill="1" applyBorder="1" applyAlignment="1">
      <alignment horizontal="center" vertical="center" wrapText="1"/>
    </xf>
    <xf numFmtId="4" fontId="30" fillId="35" borderId="35" xfId="42" applyNumberFormat="1" applyFont="1" applyFill="1" applyBorder="1" applyAlignment="1">
      <alignment horizontal="right" vertical="center" wrapText="1"/>
    </xf>
    <xf numFmtId="4" fontId="30" fillId="35" borderId="58" xfId="42" applyNumberFormat="1" applyFont="1" applyFill="1" applyBorder="1" applyAlignment="1">
      <alignment horizontal="right" vertical="center" wrapText="1"/>
    </xf>
    <xf numFmtId="49" fontId="23" fillId="35" borderId="16" xfId="42" applyNumberFormat="1" applyFont="1" applyFill="1" applyBorder="1" applyAlignment="1">
      <alignment horizontal="center" vertical="center" wrapText="1"/>
    </xf>
    <xf numFmtId="49" fontId="30" fillId="0" borderId="58" xfId="42" applyNumberFormat="1" applyFont="1" applyFill="1" applyBorder="1" applyAlignment="1">
      <alignment horizontal="center" vertical="center" wrapText="1"/>
    </xf>
    <xf numFmtId="0" fontId="22" fillId="35" borderId="29" xfId="42" applyFont="1" applyFill="1" applyBorder="1" applyAlignment="1">
      <alignment horizontal="left" vertical="top" wrapText="1"/>
    </xf>
    <xf numFmtId="0" fontId="23" fillId="0" borderId="29" xfId="42" applyNumberFormat="1" applyFont="1" applyFill="1" applyBorder="1" applyAlignment="1">
      <alignment horizontal="center" vertical="center" wrapText="1"/>
    </xf>
    <xf numFmtId="4" fontId="30" fillId="0" borderId="21" xfId="42" applyNumberFormat="1" applyFont="1" applyFill="1" applyBorder="1" applyAlignment="1">
      <alignment horizontal="right" vertical="center" wrapText="1"/>
    </xf>
    <xf numFmtId="0" fontId="22" fillId="0" borderId="12" xfId="42" applyFont="1" applyFill="1" applyBorder="1" applyAlignment="1">
      <alignment horizontal="left" vertical="top" wrapText="1"/>
    </xf>
    <xf numFmtId="0" fontId="22" fillId="35" borderId="70" xfId="42" applyFont="1" applyFill="1" applyBorder="1" applyAlignment="1">
      <alignment horizontal="left" vertical="top" wrapText="1"/>
    </xf>
    <xf numFmtId="0" fontId="23" fillId="35" borderId="70" xfId="42" applyFont="1" applyFill="1" applyBorder="1" applyAlignment="1">
      <alignment horizontal="left" vertical="top" wrapText="1"/>
    </xf>
    <xf numFmtId="4" fontId="23" fillId="35" borderId="70" xfId="42" applyNumberFormat="1" applyFont="1" applyFill="1" applyBorder="1" applyAlignment="1">
      <alignment horizontal="right" vertical="center" wrapText="1"/>
    </xf>
    <xf numFmtId="4" fontId="30" fillId="35" borderId="22" xfId="42" applyNumberFormat="1" applyFont="1" applyFill="1" applyBorder="1" applyAlignment="1">
      <alignment horizontal="right" vertical="center" wrapText="1"/>
    </xf>
    <xf numFmtId="0" fontId="23" fillId="35" borderId="22" xfId="42" applyNumberFormat="1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left" vertical="top" wrapText="1"/>
    </xf>
    <xf numFmtId="0" fontId="23" fillId="0" borderId="34" xfId="42" applyNumberFormat="1" applyFont="1" applyFill="1" applyBorder="1" applyAlignment="1">
      <alignment horizontal="center" vertical="center" wrapText="1"/>
    </xf>
    <xf numFmtId="49" fontId="23" fillId="0" borderId="19" xfId="42" applyNumberFormat="1" applyFont="1" applyFill="1" applyBorder="1" applyAlignment="1">
      <alignment horizontal="center" vertical="center" wrapText="1"/>
    </xf>
    <xf numFmtId="0" fontId="22" fillId="0" borderId="51" xfId="42" applyFont="1" applyFill="1" applyBorder="1" applyAlignment="1">
      <alignment horizontal="left" vertical="top" wrapText="1"/>
    </xf>
    <xf numFmtId="0" fontId="23" fillId="0" borderId="51" xfId="42" applyNumberFormat="1" applyFont="1" applyFill="1" applyBorder="1" applyAlignment="1">
      <alignment horizontal="center" vertical="center" wrapText="1"/>
    </xf>
    <xf numFmtId="4" fontId="23" fillId="0" borderId="51" xfId="42" applyNumberFormat="1" applyFont="1" applyFill="1" applyBorder="1" applyAlignment="1">
      <alignment horizontal="right" vertical="center" wrapText="1"/>
    </xf>
    <xf numFmtId="0" fontId="22" fillId="35" borderId="15" xfId="42" applyFont="1" applyFill="1" applyBorder="1" applyAlignment="1">
      <alignment horizontal="left" vertical="top" wrapText="1"/>
    </xf>
    <xf numFmtId="0" fontId="30" fillId="35" borderId="15" xfId="42" applyFont="1" applyFill="1" applyBorder="1" applyAlignment="1">
      <alignment horizontal="left" vertical="top" wrapText="1"/>
    </xf>
    <xf numFmtId="0" fontId="23" fillId="0" borderId="15" xfId="42" applyNumberFormat="1" applyFont="1" applyFill="1" applyBorder="1" applyAlignment="1">
      <alignment horizontal="center" vertical="center" wrapText="1"/>
    </xf>
    <xf numFmtId="4" fontId="23" fillId="0" borderId="15" xfId="42" applyNumberFormat="1" applyFont="1" applyFill="1" applyBorder="1" applyAlignment="1">
      <alignment horizontal="right" vertical="center" wrapText="1"/>
    </xf>
    <xf numFmtId="49" fontId="30" fillId="0" borderId="15" xfId="42" applyNumberFormat="1" applyFont="1" applyFill="1" applyBorder="1" applyAlignment="1">
      <alignment horizontal="center" vertical="center" wrapText="1"/>
    </xf>
    <xf numFmtId="0" fontId="22" fillId="0" borderId="15" xfId="42" applyFont="1" applyFill="1" applyBorder="1" applyAlignment="1">
      <alignment horizontal="left" vertical="top" wrapText="1"/>
    </xf>
    <xf numFmtId="0" fontId="23" fillId="0" borderId="15" xfId="42" applyFont="1" applyFill="1" applyBorder="1" applyAlignment="1">
      <alignment horizontal="left" vertical="top" wrapText="1"/>
    </xf>
    <xf numFmtId="0" fontId="30" fillId="0" borderId="15" xfId="42" applyNumberFormat="1" applyFont="1" applyFill="1" applyBorder="1" applyAlignment="1">
      <alignment horizontal="center" vertical="center" wrapText="1"/>
    </xf>
    <xf numFmtId="49" fontId="23" fillId="0" borderId="15" xfId="42" applyNumberFormat="1" applyFont="1" applyFill="1" applyBorder="1" applyAlignment="1">
      <alignment horizontal="center" vertical="center" wrapText="1"/>
    </xf>
    <xf numFmtId="0" fontId="22" fillId="34" borderId="11" xfId="42" applyNumberFormat="1" applyFont="1" applyFill="1" applyBorder="1" applyAlignment="1">
      <alignment horizontal="left" vertical="top"/>
    </xf>
    <xf numFmtId="0" fontId="32" fillId="34" borderId="11" xfId="42" applyNumberFormat="1" applyFont="1" applyFill="1" applyBorder="1" applyAlignment="1">
      <alignment horizontal="center" vertical="center"/>
    </xf>
    <xf numFmtId="4" fontId="22" fillId="34" borderId="11" xfId="42" applyNumberFormat="1" applyFont="1" applyFill="1" applyBorder="1" applyAlignment="1">
      <alignment horizontal="right" vertical="center"/>
    </xf>
    <xf numFmtId="0" fontId="32" fillId="34" borderId="11" xfId="42" applyNumberFormat="1" applyFont="1" applyFill="1" applyBorder="1" applyAlignment="1">
      <alignment horizontal="left" vertical="center"/>
    </xf>
    <xf numFmtId="0" fontId="31" fillId="34" borderId="11" xfId="42" applyNumberFormat="1" applyFont="1" applyFill="1" applyBorder="1" applyAlignment="1">
      <alignment horizontal="left" vertical="center"/>
    </xf>
    <xf numFmtId="0" fontId="32" fillId="34" borderId="10" xfId="42" applyNumberFormat="1" applyFont="1" applyFill="1" applyBorder="1" applyAlignment="1">
      <alignment horizontal="left" vertical="center"/>
    </xf>
    <xf numFmtId="0" fontId="22" fillId="33" borderId="12" xfId="42" applyNumberFormat="1" applyFont="1" applyFill="1" applyBorder="1" applyAlignment="1">
      <alignment horizontal="left" vertical="center"/>
    </xf>
    <xf numFmtId="49" fontId="22" fillId="33" borderId="11" xfId="42" applyNumberFormat="1" applyFont="1" applyFill="1" applyBorder="1" applyAlignment="1">
      <alignment horizontal="left" vertical="top" wrapText="1"/>
    </xf>
    <xf numFmtId="0" fontId="22" fillId="33" borderId="11" xfId="42" applyNumberFormat="1" applyFont="1" applyFill="1" applyBorder="1" applyAlignment="1">
      <alignment horizontal="center" vertical="center" wrapText="1"/>
    </xf>
    <xf numFmtId="4" fontId="22" fillId="33" borderId="11" xfId="42" applyNumberFormat="1" applyFont="1" applyFill="1" applyBorder="1" applyAlignment="1">
      <alignment horizontal="right" vertical="center" wrapText="1"/>
    </xf>
    <xf numFmtId="49" fontId="22" fillId="33" borderId="11" xfId="42" applyNumberFormat="1" applyFont="1" applyFill="1" applyBorder="1" applyAlignment="1">
      <alignment horizontal="center" vertical="center" wrapText="1"/>
    </xf>
    <xf numFmtId="49" fontId="31" fillId="33" borderId="11" xfId="42" applyNumberFormat="1" applyFont="1" applyFill="1" applyBorder="1" applyAlignment="1">
      <alignment horizontal="center" vertical="center" wrapText="1"/>
    </xf>
    <xf numFmtId="49" fontId="22" fillId="33" borderId="10" xfId="42" applyNumberFormat="1" applyFont="1" applyFill="1" applyBorder="1" applyAlignment="1">
      <alignment horizontal="center" vertical="center" wrapText="1"/>
    </xf>
    <xf numFmtId="49" fontId="22" fillId="0" borderId="0" xfId="42" applyNumberFormat="1" applyFont="1" applyBorder="1"/>
    <xf numFmtId="49" fontId="23" fillId="0" borderId="0" xfId="42" applyNumberFormat="1" applyFont="1" applyBorder="1" applyAlignment="1">
      <alignment vertical="top"/>
    </xf>
    <xf numFmtId="0" fontId="23" fillId="0" borderId="0" xfId="42" applyNumberFormat="1" applyFont="1" applyBorder="1" applyAlignment="1">
      <alignment horizontal="center" wrapText="1"/>
    </xf>
    <xf numFmtId="2" fontId="23" fillId="0" borderId="0" xfId="42" applyNumberFormat="1" applyFont="1" applyBorder="1"/>
    <xf numFmtId="2" fontId="23" fillId="0" borderId="0" xfId="42" applyNumberFormat="1" applyFont="1" applyFill="1" applyBorder="1" applyAlignment="1">
      <alignment horizontal="center"/>
    </xf>
    <xf numFmtId="4" fontId="23" fillId="0" borderId="0" xfId="42" applyNumberFormat="1" applyFont="1" applyBorder="1" applyAlignment="1">
      <alignment horizontal="center"/>
    </xf>
    <xf numFmtId="4" fontId="23" fillId="0" borderId="0" xfId="42" applyNumberFormat="1" applyFont="1" applyBorder="1" applyAlignment="1">
      <alignment horizontal="right"/>
    </xf>
    <xf numFmtId="4" fontId="24" fillId="0" borderId="0" xfId="42" applyNumberFormat="1" applyFont="1" applyBorder="1" applyAlignment="1">
      <alignment horizontal="right"/>
    </xf>
    <xf numFmtId="0" fontId="30" fillId="0" borderId="21" xfId="42" applyFont="1" applyFill="1" applyBorder="1" applyAlignment="1">
      <alignment horizontal="left" vertical="top" wrapText="1"/>
    </xf>
    <xf numFmtId="0" fontId="25" fillId="35" borderId="54" xfId="42" applyFont="1" applyFill="1" applyBorder="1" applyAlignment="1">
      <alignment horizontal="left" vertical="top" wrapText="1"/>
    </xf>
    <xf numFmtId="0" fontId="21" fillId="35" borderId="54" xfId="42" applyFont="1" applyFill="1" applyBorder="1" applyAlignment="1">
      <alignment horizontal="left" vertical="top" wrapText="1"/>
    </xf>
    <xf numFmtId="0" fontId="21" fillId="35" borderId="54" xfId="42" applyNumberFormat="1" applyFont="1" applyFill="1" applyBorder="1" applyAlignment="1">
      <alignment horizontal="center" vertical="center" wrapText="1"/>
    </xf>
    <xf numFmtId="4" fontId="21" fillId="35" borderId="54" xfId="42" applyNumberFormat="1" applyFont="1" applyFill="1" applyBorder="1" applyAlignment="1">
      <alignment horizontal="right" vertical="center" wrapText="1"/>
    </xf>
    <xf numFmtId="49" fontId="21" fillId="35" borderId="54" xfId="42" applyNumberFormat="1" applyFont="1" applyFill="1" applyBorder="1" applyAlignment="1">
      <alignment horizontal="center" vertical="center" wrapText="1"/>
    </xf>
    <xf numFmtId="49" fontId="21" fillId="35" borderId="56" xfId="42" applyNumberFormat="1" applyFont="1" applyFill="1" applyBorder="1" applyAlignment="1">
      <alignment horizontal="center" vertical="center" wrapText="1"/>
    </xf>
    <xf numFmtId="49" fontId="28" fillId="35" borderId="56" xfId="42" applyNumberFormat="1" applyFont="1" applyFill="1" applyBorder="1" applyAlignment="1">
      <alignment horizontal="center" vertical="center" wrapText="1"/>
    </xf>
    <xf numFmtId="49" fontId="30" fillId="35" borderId="56" xfId="42" applyNumberFormat="1" applyFont="1" applyFill="1" applyBorder="1" applyAlignment="1">
      <alignment horizontal="center" vertical="center" wrapText="1"/>
    </xf>
    <xf numFmtId="49" fontId="30" fillId="35" borderId="54" xfId="42" applyNumberFormat="1" applyFont="1" applyFill="1" applyBorder="1" applyAlignment="1">
      <alignment horizontal="center" vertical="center" wrapText="1"/>
    </xf>
    <xf numFmtId="49" fontId="21" fillId="35" borderId="21" xfId="42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left" vertical="top" wrapText="1"/>
    </xf>
    <xf numFmtId="49" fontId="23" fillId="35" borderId="14" xfId="42" applyNumberFormat="1" applyFont="1" applyFill="1" applyBorder="1" applyAlignment="1">
      <alignment horizontal="center" vertical="center" wrapText="1"/>
    </xf>
    <xf numFmtId="49" fontId="24" fillId="35" borderId="14" xfId="42" applyNumberFormat="1" applyFont="1" applyFill="1" applyBorder="1" applyAlignment="1">
      <alignment horizontal="center" vertical="center" wrapText="1"/>
    </xf>
    <xf numFmtId="49" fontId="21" fillId="35" borderId="57" xfId="42" applyNumberFormat="1" applyFont="1" applyFill="1" applyBorder="1" applyAlignment="1">
      <alignment horizontal="center" vertical="center" wrapText="1"/>
    </xf>
    <xf numFmtId="49" fontId="28" fillId="35" borderId="57" xfId="42" applyNumberFormat="1" applyFont="1" applyFill="1" applyBorder="1" applyAlignment="1">
      <alignment horizontal="center" vertical="center" wrapText="1"/>
    </xf>
    <xf numFmtId="4" fontId="30" fillId="35" borderId="13" xfId="42" applyNumberFormat="1" applyFont="1" applyFill="1" applyBorder="1" applyAlignment="1">
      <alignment horizontal="right" vertical="center" wrapText="1"/>
    </xf>
    <xf numFmtId="0" fontId="25" fillId="0" borderId="12" xfId="42" applyFont="1" applyFill="1" applyBorder="1" applyAlignment="1">
      <alignment horizontal="left" vertical="top" wrapText="1"/>
    </xf>
    <xf numFmtId="0" fontId="25" fillId="0" borderId="57" xfId="42" applyFont="1" applyFill="1" applyBorder="1" applyAlignment="1">
      <alignment horizontal="left" vertical="top" wrapText="1"/>
    </xf>
    <xf numFmtId="4" fontId="30" fillId="0" borderId="18" xfId="42" applyNumberFormat="1" applyFont="1" applyFill="1" applyBorder="1" applyAlignment="1">
      <alignment horizontal="right" vertical="center" wrapText="1"/>
    </xf>
    <xf numFmtId="4" fontId="30" fillId="35" borderId="29" xfId="42" applyNumberFormat="1" applyFont="1" applyFill="1" applyBorder="1" applyAlignment="1">
      <alignment horizontal="right" vertical="center" wrapText="1"/>
    </xf>
    <xf numFmtId="4" fontId="21" fillId="35" borderId="70" xfId="42" applyNumberFormat="1" applyFont="1" applyFill="1" applyBorder="1" applyAlignment="1">
      <alignment horizontal="right" vertical="center" wrapText="1"/>
    </xf>
    <xf numFmtId="49" fontId="21" fillId="0" borderId="71" xfId="42" applyNumberFormat="1" applyFont="1" applyFill="1" applyBorder="1" applyAlignment="1">
      <alignment horizontal="center" vertical="center" wrapText="1"/>
    </xf>
    <xf numFmtId="49" fontId="21" fillId="0" borderId="70" xfId="42" applyNumberFormat="1" applyFont="1" applyFill="1" applyBorder="1" applyAlignment="1">
      <alignment horizontal="center" vertical="center" wrapText="1"/>
    </xf>
    <xf numFmtId="49" fontId="30" fillId="0" borderId="30" xfId="42" applyNumberFormat="1" applyFont="1" applyFill="1" applyBorder="1" applyAlignment="1">
      <alignment horizontal="center" vertical="center" wrapText="1"/>
    </xf>
    <xf numFmtId="49" fontId="30" fillId="0" borderId="29" xfId="42" applyNumberFormat="1" applyFont="1" applyFill="1" applyBorder="1" applyAlignment="1">
      <alignment horizontal="center" vertical="center" wrapText="1"/>
    </xf>
    <xf numFmtId="0" fontId="21" fillId="0" borderId="54" xfId="42" applyFont="1" applyFill="1" applyBorder="1" applyAlignment="1">
      <alignment horizontal="left" vertical="top" wrapText="1"/>
    </xf>
    <xf numFmtId="0" fontId="21" fillId="0" borderId="54" xfId="42" applyNumberFormat="1" applyFont="1" applyFill="1" applyBorder="1" applyAlignment="1">
      <alignment horizontal="center" vertical="center" wrapText="1"/>
    </xf>
    <xf numFmtId="49" fontId="21" fillId="0" borderId="54" xfId="42" applyNumberFormat="1" applyFont="1" applyFill="1" applyBorder="1" applyAlignment="1">
      <alignment horizontal="center" vertical="center" wrapText="1"/>
    </xf>
    <xf numFmtId="49" fontId="21" fillId="0" borderId="56" xfId="42" applyNumberFormat="1" applyFont="1" applyFill="1" applyBorder="1" applyAlignment="1">
      <alignment horizontal="center" vertical="center" wrapText="1"/>
    </xf>
    <xf numFmtId="49" fontId="28" fillId="0" borderId="56" xfId="42" applyNumberFormat="1" applyFont="1" applyFill="1" applyBorder="1" applyAlignment="1">
      <alignment horizontal="center" vertical="center" wrapText="1"/>
    </xf>
    <xf numFmtId="4" fontId="21" fillId="0" borderId="54" xfId="42" applyNumberFormat="1" applyFont="1" applyFill="1" applyBorder="1" applyAlignment="1">
      <alignment horizontal="right" vertical="center" wrapText="1"/>
    </xf>
    <xf numFmtId="49" fontId="30" fillId="0" borderId="20" xfId="42" applyNumberFormat="1" applyFont="1" applyFill="1" applyBorder="1" applyAlignment="1">
      <alignment horizontal="center" vertical="center" wrapText="1"/>
    </xf>
    <xf numFmtId="49" fontId="30" fillId="0" borderId="22" xfId="42" applyNumberFormat="1" applyFont="1" applyFill="1" applyBorder="1" applyAlignment="1">
      <alignment horizontal="center" vertical="center" wrapText="1"/>
    </xf>
    <xf numFmtId="4" fontId="30" fillId="0" borderId="22" xfId="42" applyNumberFormat="1" applyFont="1" applyFill="1" applyBorder="1" applyAlignment="1">
      <alignment horizontal="right" vertical="center" wrapText="1"/>
    </xf>
    <xf numFmtId="4" fontId="21" fillId="0" borderId="21" xfId="42" applyNumberFormat="1" applyFont="1" applyFill="1" applyBorder="1" applyAlignment="1">
      <alignment horizontal="right" vertical="center" wrapText="1"/>
    </xf>
    <xf numFmtId="49" fontId="21" fillId="0" borderId="21" xfId="42" applyNumberFormat="1" applyFont="1" applyFill="1" applyBorder="1" applyAlignment="1">
      <alignment horizontal="center" vertical="center" wrapText="1"/>
    </xf>
    <xf numFmtId="0" fontId="25" fillId="35" borderId="56" xfId="42" applyFont="1" applyFill="1" applyBorder="1" applyAlignment="1">
      <alignment horizontal="left" vertical="top" wrapText="1"/>
    </xf>
    <xf numFmtId="0" fontId="25" fillId="0" borderId="51" xfId="0" applyFont="1" applyFill="1" applyBorder="1" applyAlignment="1">
      <alignment horizontal="left" vertical="top" wrapText="1"/>
    </xf>
    <xf numFmtId="4" fontId="21" fillId="0" borderId="34" xfId="42" applyNumberFormat="1" applyFont="1" applyFill="1" applyBorder="1" applyAlignment="1">
      <alignment horizontal="right" vertical="center" wrapText="1"/>
    </xf>
    <xf numFmtId="0" fontId="25" fillId="0" borderId="55" xfId="42" applyFont="1" applyFill="1" applyBorder="1" applyAlignment="1">
      <alignment horizontal="left" vertical="top" wrapText="1"/>
    </xf>
    <xf numFmtId="0" fontId="21" fillId="0" borderId="55" xfId="42" applyFont="1" applyFill="1" applyBorder="1" applyAlignment="1">
      <alignment horizontal="left" vertical="top" wrapText="1"/>
    </xf>
    <xf numFmtId="0" fontId="21" fillId="0" borderId="55" xfId="42" applyNumberFormat="1" applyFont="1" applyFill="1" applyBorder="1" applyAlignment="1">
      <alignment horizontal="center" vertical="center" wrapText="1"/>
    </xf>
    <xf numFmtId="4" fontId="21" fillId="0" borderId="55" xfId="42" applyNumberFormat="1" applyFont="1" applyFill="1" applyBorder="1" applyAlignment="1">
      <alignment horizontal="right" vertical="center" wrapText="1"/>
    </xf>
    <xf numFmtId="49" fontId="21" fillId="0" borderId="55" xfId="42" applyNumberFormat="1" applyFont="1" applyFill="1" applyBorder="1" applyAlignment="1">
      <alignment horizontal="center" vertical="center" wrapText="1"/>
    </xf>
    <xf numFmtId="49" fontId="21" fillId="0" borderId="57" xfId="42" applyNumberFormat="1" applyFont="1" applyFill="1" applyBorder="1" applyAlignment="1">
      <alignment horizontal="center" vertical="center" wrapText="1"/>
    </xf>
    <xf numFmtId="49" fontId="28" fillId="0" borderId="57" xfId="42" applyNumberFormat="1" applyFont="1" applyFill="1" applyBorder="1" applyAlignment="1">
      <alignment horizontal="center" vertical="center" wrapText="1"/>
    </xf>
    <xf numFmtId="0" fontId="29" fillId="0" borderId="34" xfId="42" applyNumberFormat="1" applyFont="1" applyBorder="1" applyAlignment="1">
      <alignment horizontal="center" vertical="center" wrapText="1"/>
    </xf>
    <xf numFmtId="0" fontId="28" fillId="0" borderId="13" xfId="42" applyNumberFormat="1" applyFont="1" applyBorder="1" applyAlignment="1">
      <alignment horizontal="center" vertical="center" wrapText="1"/>
    </xf>
    <xf numFmtId="0" fontId="24" fillId="0" borderId="0" xfId="42" applyFont="1" applyFill="1" applyBorder="1" applyAlignment="1">
      <alignment horizontal="center" vertical="center" wrapText="1"/>
    </xf>
    <xf numFmtId="0" fontId="25" fillId="0" borderId="54" xfId="42" applyFont="1" applyFill="1" applyBorder="1" applyAlignment="1">
      <alignment horizontal="left" vertical="top" wrapText="1"/>
    </xf>
    <xf numFmtId="0" fontId="30" fillId="35" borderId="54" xfId="42" applyFont="1" applyFill="1" applyBorder="1" applyAlignment="1">
      <alignment horizontal="left" vertical="top" wrapText="1"/>
    </xf>
    <xf numFmtId="0" fontId="25" fillId="0" borderId="21" xfId="0" applyFont="1" applyFill="1" applyBorder="1" applyAlignment="1">
      <alignment horizontal="left" vertical="top" wrapText="1"/>
    </xf>
    <xf numFmtId="49" fontId="21" fillId="35" borderId="55" xfId="42" applyNumberFormat="1" applyFont="1" applyFill="1" applyBorder="1" applyAlignment="1">
      <alignment horizontal="center" vertical="center" wrapText="1"/>
    </xf>
    <xf numFmtId="49" fontId="30" fillId="0" borderId="57" xfId="42" applyNumberFormat="1" applyFont="1" applyFill="1" applyBorder="1" applyAlignment="1">
      <alignment horizontal="center" vertical="center" wrapText="1"/>
    </xf>
    <xf numFmtId="49" fontId="30" fillId="0" borderId="55" xfId="42" applyNumberFormat="1" applyFont="1" applyFill="1" applyBorder="1" applyAlignment="1">
      <alignment horizontal="center" vertical="center" wrapText="1"/>
    </xf>
    <xf numFmtId="0" fontId="22" fillId="0" borderId="58" xfId="42" applyFont="1" applyFill="1" applyBorder="1" applyAlignment="1">
      <alignment horizontal="left" vertical="top" wrapText="1"/>
    </xf>
    <xf numFmtId="0" fontId="23" fillId="0" borderId="58" xfId="42" applyFont="1" applyFill="1" applyBorder="1" applyAlignment="1">
      <alignment horizontal="left" vertical="top" wrapText="1"/>
    </xf>
    <xf numFmtId="0" fontId="23" fillId="0" borderId="58" xfId="42" applyNumberFormat="1" applyFont="1" applyFill="1" applyBorder="1" applyAlignment="1">
      <alignment horizontal="center" vertical="center" wrapText="1"/>
    </xf>
    <xf numFmtId="0" fontId="22" fillId="34" borderId="36" xfId="42" applyNumberFormat="1" applyFont="1" applyFill="1" applyBorder="1" applyAlignment="1">
      <alignment horizontal="left" vertical="top"/>
    </xf>
    <xf numFmtId="49" fontId="30" fillId="0" borderId="16" xfId="42" applyNumberFormat="1" applyFont="1" applyFill="1" applyBorder="1" applyAlignment="1">
      <alignment horizontal="center" vertical="center" wrapText="1"/>
    </xf>
    <xf numFmtId="49" fontId="30" fillId="35" borderId="34" xfId="42" applyNumberFormat="1" applyFont="1" applyFill="1" applyBorder="1" applyAlignment="1">
      <alignment horizontal="center" vertical="center" wrapText="1"/>
    </xf>
    <xf numFmtId="0" fontId="25" fillId="35" borderId="57" xfId="42" applyFont="1" applyFill="1" applyBorder="1" applyAlignment="1">
      <alignment horizontal="left" vertical="top" wrapText="1"/>
    </xf>
    <xf numFmtId="49" fontId="21" fillId="0" borderId="34" xfId="42" applyNumberFormat="1" applyFont="1" applyFill="1" applyBorder="1" applyAlignment="1">
      <alignment horizontal="center" vertical="center" wrapText="1"/>
    </xf>
    <xf numFmtId="0" fontId="22" fillId="36" borderId="36" xfId="42" applyNumberFormat="1" applyFont="1" applyFill="1" applyBorder="1" applyAlignment="1">
      <alignment horizontal="left" vertical="center"/>
    </xf>
    <xf numFmtId="0" fontId="22" fillId="36" borderId="0" xfId="42" applyNumberFormat="1" applyFont="1" applyFill="1" applyBorder="1" applyAlignment="1">
      <alignment horizontal="left" vertical="center"/>
    </xf>
    <xf numFmtId="0" fontId="22" fillId="36" borderId="35" xfId="42" applyNumberFormat="1" applyFont="1" applyFill="1" applyBorder="1" applyAlignment="1">
      <alignment horizontal="left" vertical="center"/>
    </xf>
    <xf numFmtId="0" fontId="23" fillId="0" borderId="0" xfId="42" applyNumberFormat="1" applyFont="1" applyBorder="1" applyAlignment="1">
      <alignment horizontal="left" wrapText="1"/>
    </xf>
    <xf numFmtId="0" fontId="22" fillId="0" borderId="26" xfId="42" applyNumberFormat="1" applyFont="1" applyBorder="1" applyAlignment="1">
      <alignment horizontal="center" vertical="center" wrapText="1"/>
    </xf>
    <xf numFmtId="0" fontId="32" fillId="34" borderId="25" xfId="42" applyNumberFormat="1" applyFont="1" applyFill="1" applyBorder="1" applyAlignment="1">
      <alignment vertical="center"/>
    </xf>
    <xf numFmtId="0" fontId="32" fillId="34" borderId="31" xfId="42" applyNumberFormat="1" applyFont="1" applyFill="1" applyBorder="1" applyAlignment="1">
      <alignment vertical="center"/>
    </xf>
    <xf numFmtId="0" fontId="32" fillId="36" borderId="42" xfId="42" applyNumberFormat="1" applyFont="1" applyFill="1" applyBorder="1" applyAlignment="1">
      <alignment vertical="center"/>
    </xf>
    <xf numFmtId="0" fontId="32" fillId="36" borderId="33" xfId="42" applyNumberFormat="1" applyFont="1" applyFill="1" applyBorder="1" applyAlignment="1">
      <alignment vertical="center"/>
    </xf>
    <xf numFmtId="0" fontId="32" fillId="36" borderId="0" xfId="42" applyNumberFormat="1" applyFont="1" applyFill="1" applyBorder="1" applyAlignment="1">
      <alignment vertical="center"/>
    </xf>
    <xf numFmtId="0" fontId="32" fillId="36" borderId="35" xfId="42" applyNumberFormat="1" applyFont="1" applyFill="1" applyBorder="1" applyAlignment="1">
      <alignment vertical="center"/>
    </xf>
    <xf numFmtId="0" fontId="32" fillId="34" borderId="46" xfId="42" applyNumberFormat="1" applyFont="1" applyFill="1" applyBorder="1" applyAlignment="1">
      <alignment horizontal="center" vertical="center"/>
    </xf>
    <xf numFmtId="0" fontId="32" fillId="34" borderId="45" xfId="42" applyNumberFormat="1" applyFont="1" applyFill="1" applyBorder="1" applyAlignment="1">
      <alignment horizontal="center" vertical="center"/>
    </xf>
    <xf numFmtId="0" fontId="32" fillId="36" borderId="67" xfId="42" applyNumberFormat="1" applyFont="1" applyFill="1" applyBorder="1" applyAlignment="1">
      <alignment horizontal="center" vertical="center"/>
    </xf>
    <xf numFmtId="0" fontId="32" fillId="36" borderId="68" xfId="42" applyNumberFormat="1" applyFont="1" applyFill="1" applyBorder="1" applyAlignment="1">
      <alignment horizontal="center" vertical="center"/>
    </xf>
    <xf numFmtId="0" fontId="22" fillId="36" borderId="43" xfId="42" applyNumberFormat="1" applyFont="1" applyFill="1" applyBorder="1" applyAlignment="1">
      <alignment horizontal="left" vertical="center"/>
    </xf>
    <xf numFmtId="0" fontId="22" fillId="36" borderId="42" xfId="42" applyNumberFormat="1" applyFont="1" applyFill="1" applyBorder="1" applyAlignment="1">
      <alignment horizontal="left" vertical="center"/>
    </xf>
    <xf numFmtId="0" fontId="22" fillId="36" borderId="33" xfId="42" applyNumberFormat="1" applyFont="1" applyFill="1" applyBorder="1" applyAlignment="1">
      <alignment horizontal="left" vertical="center"/>
    </xf>
    <xf numFmtId="0" fontId="22" fillId="36" borderId="12" xfId="42" applyNumberFormat="1" applyFont="1" applyFill="1" applyBorder="1" applyAlignment="1">
      <alignment horizontal="left" vertical="center"/>
    </xf>
    <xf numFmtId="0" fontId="22" fillId="36" borderId="11" xfId="42" applyNumberFormat="1" applyFont="1" applyFill="1" applyBorder="1" applyAlignment="1">
      <alignment horizontal="left" vertical="center"/>
    </xf>
    <xf numFmtId="0" fontId="22" fillId="36" borderId="10" xfId="42" applyNumberFormat="1" applyFont="1" applyFill="1" applyBorder="1" applyAlignment="1">
      <alignment horizontal="left" vertical="center"/>
    </xf>
    <xf numFmtId="0" fontId="22" fillId="36" borderId="46" xfId="42" applyNumberFormat="1" applyFont="1" applyFill="1" applyBorder="1" applyAlignment="1">
      <alignment horizontal="left" vertical="center"/>
    </xf>
    <xf numFmtId="0" fontId="22" fillId="36" borderId="45" xfId="42" applyNumberFormat="1" applyFont="1" applyFill="1" applyBorder="1" applyAlignment="1">
      <alignment horizontal="left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topLeftCell="A2" zoomScale="80" zoomScaleNormal="80" zoomScaleSheetLayoutView="80" workbookViewId="0">
      <selection activeCell="A2" sqref="A2:K2"/>
    </sheetView>
  </sheetViews>
  <sheetFormatPr defaultColWidth="14.42578125" defaultRowHeight="15.75" customHeight="1" x14ac:dyDescent="0.25"/>
  <cols>
    <col min="1" max="1" width="18.140625" style="395" customWidth="1"/>
    <col min="2" max="2" width="60.42578125" style="396" customWidth="1"/>
    <col min="3" max="3" width="13.28515625" style="397" customWidth="1"/>
    <col min="4" max="4" width="19" style="398" customWidth="1"/>
    <col min="5" max="5" width="18.7109375" style="399" bestFit="1" customWidth="1"/>
    <col min="6" max="6" width="17.5703125" style="400" customWidth="1"/>
    <col min="7" max="7" width="10.85546875" style="400" customWidth="1"/>
    <col min="8" max="8" width="13.140625" style="401" customWidth="1"/>
    <col min="9" max="9" width="17.5703125" style="402" customWidth="1"/>
    <col min="10" max="10" width="10.5703125" style="94" customWidth="1"/>
    <col min="11" max="11" width="19" style="94" customWidth="1"/>
    <col min="12" max="16384" width="14.42578125" style="1"/>
  </cols>
  <sheetData>
    <row r="1" spans="1:11" s="32" customFormat="1" ht="6.75" hidden="1" customHeight="1" x14ac:dyDescent="0.25">
      <c r="A1" s="86"/>
      <c r="B1" s="87"/>
      <c r="C1" s="88"/>
      <c r="D1" s="89"/>
      <c r="E1" s="90"/>
      <c r="F1" s="91"/>
      <c r="G1" s="91"/>
      <c r="H1" s="91"/>
      <c r="I1" s="92"/>
      <c r="J1" s="91"/>
      <c r="K1" s="93"/>
    </row>
    <row r="2" spans="1:11" s="31" customFormat="1" ht="50.25" customHeight="1" x14ac:dyDescent="0.25">
      <c r="A2" s="470" t="s">
        <v>739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</row>
    <row r="3" spans="1:11" ht="29.25" customHeight="1" x14ac:dyDescent="0.25">
      <c r="A3" s="471" t="s">
        <v>617</v>
      </c>
      <c r="B3" s="471"/>
      <c r="C3" s="471"/>
      <c r="D3" s="471"/>
      <c r="E3" s="471"/>
      <c r="F3" s="471"/>
      <c r="G3" s="471"/>
      <c r="H3" s="471"/>
      <c r="I3" s="471"/>
      <c r="J3" s="471"/>
    </row>
    <row r="4" spans="1:11" ht="66.75" customHeight="1" x14ac:dyDescent="0.25">
      <c r="A4" s="95" t="s">
        <v>432</v>
      </c>
      <c r="B4" s="95" t="s">
        <v>431</v>
      </c>
      <c r="C4" s="96" t="s">
        <v>430</v>
      </c>
      <c r="D4" s="97" t="s">
        <v>429</v>
      </c>
      <c r="E4" s="97" t="s">
        <v>428</v>
      </c>
      <c r="F4" s="98" t="s">
        <v>427</v>
      </c>
      <c r="G4" s="99" t="s">
        <v>426</v>
      </c>
      <c r="H4" s="99" t="s">
        <v>425</v>
      </c>
      <c r="I4" s="100" t="s">
        <v>424</v>
      </c>
      <c r="J4" s="99" t="s">
        <v>423</v>
      </c>
      <c r="K4" s="101" t="s">
        <v>422</v>
      </c>
    </row>
    <row r="5" spans="1:11" s="30" customFormat="1" ht="15.75" customHeight="1" x14ac:dyDescent="0.25">
      <c r="A5" s="21" t="s">
        <v>421</v>
      </c>
      <c r="B5" s="102">
        <v>2</v>
      </c>
      <c r="C5" s="58">
        <v>3</v>
      </c>
      <c r="D5" s="15">
        <v>4</v>
      </c>
      <c r="E5" s="21">
        <v>5</v>
      </c>
      <c r="F5" s="21">
        <v>6</v>
      </c>
      <c r="G5" s="15">
        <v>7</v>
      </c>
      <c r="H5" s="15">
        <v>8</v>
      </c>
      <c r="I5" s="103">
        <v>9</v>
      </c>
      <c r="J5" s="15">
        <v>10</v>
      </c>
      <c r="K5" s="6">
        <v>11</v>
      </c>
    </row>
    <row r="6" spans="1:11" s="27" customFormat="1" ht="24" customHeight="1" x14ac:dyDescent="0.25">
      <c r="A6" s="104" t="s">
        <v>420</v>
      </c>
      <c r="B6" s="105"/>
      <c r="C6" s="106"/>
      <c r="D6" s="107"/>
      <c r="E6" s="107"/>
      <c r="F6" s="108"/>
      <c r="G6" s="108"/>
      <c r="H6" s="108"/>
      <c r="I6" s="109"/>
      <c r="J6" s="472"/>
      <c r="K6" s="473"/>
    </row>
    <row r="7" spans="1:11" s="27" customFormat="1" ht="24" customHeight="1" x14ac:dyDescent="0.25">
      <c r="A7" s="110" t="s">
        <v>419</v>
      </c>
      <c r="B7" s="111"/>
      <c r="C7" s="112"/>
      <c r="D7" s="113"/>
      <c r="E7" s="113"/>
      <c r="F7" s="114"/>
      <c r="G7" s="114"/>
      <c r="H7" s="114"/>
      <c r="I7" s="115"/>
      <c r="J7" s="474"/>
      <c r="K7" s="475"/>
    </row>
    <row r="8" spans="1:11" s="27" customFormat="1" ht="31.5" customHeight="1" x14ac:dyDescent="0.25">
      <c r="A8" s="29" t="s">
        <v>418</v>
      </c>
      <c r="B8" s="68" t="s">
        <v>417</v>
      </c>
      <c r="C8" s="116">
        <v>71240000</v>
      </c>
      <c r="D8" s="117">
        <v>216000</v>
      </c>
      <c r="E8" s="117">
        <v>270000</v>
      </c>
      <c r="F8" s="71" t="s">
        <v>32</v>
      </c>
      <c r="G8" s="37" t="s">
        <v>6</v>
      </c>
      <c r="H8" s="37" t="s">
        <v>5</v>
      </c>
      <c r="I8" s="49" t="s">
        <v>4</v>
      </c>
      <c r="J8" s="457" t="s">
        <v>3</v>
      </c>
      <c r="K8" s="458" t="s">
        <v>150</v>
      </c>
    </row>
    <row r="9" spans="1:11" s="27" customFormat="1" ht="31.5" customHeight="1" x14ac:dyDescent="0.25">
      <c r="A9" s="118" t="s">
        <v>433</v>
      </c>
      <c r="B9" s="8"/>
      <c r="C9" s="62"/>
      <c r="D9" s="7">
        <v>108000</v>
      </c>
      <c r="E9" s="7">
        <v>135000</v>
      </c>
      <c r="F9" s="6"/>
      <c r="G9" s="6"/>
      <c r="H9" s="6"/>
      <c r="I9" s="50"/>
      <c r="J9" s="6"/>
      <c r="K9" s="6"/>
    </row>
    <row r="10" spans="1:11" s="27" customFormat="1" ht="31.5" customHeight="1" x14ac:dyDescent="0.25">
      <c r="A10" s="414" t="s">
        <v>622</v>
      </c>
      <c r="B10" s="8"/>
      <c r="C10" s="62"/>
      <c r="D10" s="7"/>
      <c r="E10" s="7"/>
      <c r="F10" s="6"/>
      <c r="G10" s="6"/>
      <c r="H10" s="6"/>
      <c r="I10" s="50"/>
      <c r="J10" s="35" t="s">
        <v>124</v>
      </c>
      <c r="K10" s="35" t="s">
        <v>720</v>
      </c>
    </row>
    <row r="11" spans="1:11" s="27" customFormat="1" ht="31.5" customHeight="1" x14ac:dyDescent="0.25">
      <c r="A11" s="29" t="s">
        <v>416</v>
      </c>
      <c r="B11" s="119" t="s">
        <v>415</v>
      </c>
      <c r="C11" s="116">
        <v>71240000</v>
      </c>
      <c r="D11" s="120">
        <v>25000</v>
      </c>
      <c r="E11" s="120">
        <v>31250</v>
      </c>
      <c r="F11" s="121" t="s">
        <v>7</v>
      </c>
      <c r="G11" s="122" t="s">
        <v>6</v>
      </c>
      <c r="H11" s="43" t="s">
        <v>5</v>
      </c>
      <c r="I11" s="51" t="s">
        <v>4</v>
      </c>
      <c r="J11" s="43" t="s">
        <v>3</v>
      </c>
      <c r="K11" s="121" t="s">
        <v>13</v>
      </c>
    </row>
    <row r="12" spans="1:11" s="27" customFormat="1" ht="31.5" customHeight="1" x14ac:dyDescent="0.25">
      <c r="A12" s="28" t="s">
        <v>414</v>
      </c>
      <c r="B12" s="123" t="s">
        <v>413</v>
      </c>
      <c r="C12" s="62">
        <v>71240000</v>
      </c>
      <c r="D12" s="124">
        <v>26500</v>
      </c>
      <c r="E12" s="124">
        <v>33125</v>
      </c>
      <c r="F12" s="125" t="s">
        <v>412</v>
      </c>
      <c r="G12" s="6" t="s">
        <v>6</v>
      </c>
      <c r="H12" s="126" t="s">
        <v>5</v>
      </c>
      <c r="I12" s="127" t="s">
        <v>4</v>
      </c>
      <c r="J12" s="128" t="s">
        <v>3</v>
      </c>
      <c r="K12" s="128" t="s">
        <v>411</v>
      </c>
    </row>
    <row r="13" spans="1:11" s="27" customFormat="1" ht="31.5" customHeight="1" x14ac:dyDescent="0.25">
      <c r="A13" s="118" t="s">
        <v>433</v>
      </c>
      <c r="B13" s="123"/>
      <c r="C13" s="62"/>
      <c r="D13" s="7">
        <v>24800</v>
      </c>
      <c r="E13" s="7">
        <v>31000</v>
      </c>
      <c r="F13" s="129"/>
      <c r="G13" s="6"/>
      <c r="H13" s="6"/>
      <c r="I13" s="50"/>
      <c r="J13" s="6" t="s">
        <v>113</v>
      </c>
      <c r="K13" s="6" t="s">
        <v>582</v>
      </c>
    </row>
    <row r="14" spans="1:11" s="27" customFormat="1" ht="47.25" x14ac:dyDescent="0.25">
      <c r="A14" s="130" t="s">
        <v>441</v>
      </c>
      <c r="B14" s="123" t="s">
        <v>442</v>
      </c>
      <c r="C14" s="62">
        <v>71240000</v>
      </c>
      <c r="D14" s="7">
        <v>6000</v>
      </c>
      <c r="E14" s="7">
        <v>7500</v>
      </c>
      <c r="F14" s="129" t="s">
        <v>7</v>
      </c>
      <c r="G14" s="6" t="s">
        <v>6</v>
      </c>
      <c r="H14" s="6" t="s">
        <v>5</v>
      </c>
      <c r="I14" s="50" t="s">
        <v>4</v>
      </c>
      <c r="J14" s="6" t="s">
        <v>3</v>
      </c>
      <c r="K14" s="129" t="s">
        <v>445</v>
      </c>
    </row>
    <row r="15" spans="1:11" s="27" customFormat="1" ht="47.25" x14ac:dyDescent="0.25">
      <c r="A15" s="455" t="s">
        <v>714</v>
      </c>
      <c r="B15" s="39" t="s">
        <v>713</v>
      </c>
      <c r="C15" s="57">
        <v>71355000</v>
      </c>
      <c r="D15" s="33">
        <v>16000</v>
      </c>
      <c r="E15" s="33">
        <v>20000</v>
      </c>
      <c r="F15" s="36" t="s">
        <v>7</v>
      </c>
      <c r="G15" s="35" t="s">
        <v>6</v>
      </c>
      <c r="H15" s="35" t="s">
        <v>5</v>
      </c>
      <c r="I15" s="47" t="s">
        <v>4</v>
      </c>
      <c r="J15" s="35" t="s">
        <v>197</v>
      </c>
      <c r="K15" s="36" t="s">
        <v>241</v>
      </c>
    </row>
    <row r="16" spans="1:11" s="27" customFormat="1" ht="47.25" x14ac:dyDescent="0.25">
      <c r="A16" s="455" t="s">
        <v>715</v>
      </c>
      <c r="B16" s="39" t="s">
        <v>725</v>
      </c>
      <c r="C16" s="57">
        <v>71320000</v>
      </c>
      <c r="D16" s="33">
        <v>32000</v>
      </c>
      <c r="E16" s="33">
        <v>40000</v>
      </c>
      <c r="F16" s="456" t="s">
        <v>32</v>
      </c>
      <c r="G16" s="448" t="s">
        <v>6</v>
      </c>
      <c r="H16" s="448" t="s">
        <v>5</v>
      </c>
      <c r="I16" s="449" t="s">
        <v>4</v>
      </c>
      <c r="J16" s="36" t="s">
        <v>335</v>
      </c>
      <c r="K16" s="36" t="s">
        <v>241</v>
      </c>
    </row>
    <row r="17" spans="1:11" s="27" customFormat="1" ht="47.25" x14ac:dyDescent="0.25">
      <c r="A17" s="455" t="s">
        <v>716</v>
      </c>
      <c r="B17" s="39" t="s">
        <v>723</v>
      </c>
      <c r="C17" s="57">
        <v>71530000</v>
      </c>
      <c r="D17" s="33">
        <v>5200</v>
      </c>
      <c r="E17" s="33">
        <v>6500</v>
      </c>
      <c r="F17" s="36" t="s">
        <v>7</v>
      </c>
      <c r="G17" s="35" t="s">
        <v>6</v>
      </c>
      <c r="H17" s="35" t="s">
        <v>5</v>
      </c>
      <c r="I17" s="47" t="s">
        <v>4</v>
      </c>
      <c r="J17" s="36" t="s">
        <v>54</v>
      </c>
      <c r="K17" s="36" t="s">
        <v>555</v>
      </c>
    </row>
    <row r="18" spans="1:11" s="27" customFormat="1" ht="47.25" x14ac:dyDescent="0.25">
      <c r="A18" s="414" t="s">
        <v>717</v>
      </c>
      <c r="B18" s="39" t="s">
        <v>721</v>
      </c>
      <c r="C18" s="57">
        <v>71355000</v>
      </c>
      <c r="D18" s="33">
        <v>24000</v>
      </c>
      <c r="E18" s="33">
        <v>30000</v>
      </c>
      <c r="F18" s="36" t="s">
        <v>7</v>
      </c>
      <c r="G18" s="35" t="s">
        <v>6</v>
      </c>
      <c r="H18" s="35" t="s">
        <v>5</v>
      </c>
      <c r="I18" s="47" t="s">
        <v>4</v>
      </c>
      <c r="J18" s="36" t="s">
        <v>197</v>
      </c>
      <c r="K18" s="36" t="s">
        <v>241</v>
      </c>
    </row>
    <row r="19" spans="1:11" s="27" customFormat="1" ht="24" customHeight="1" x14ac:dyDescent="0.25">
      <c r="A19" s="131" t="s">
        <v>410</v>
      </c>
      <c r="B19" s="132"/>
      <c r="C19" s="133"/>
      <c r="D19" s="134">
        <f>SUM(D9:D11,D13:D18)</f>
        <v>241000</v>
      </c>
      <c r="E19" s="134">
        <f>SUM(E9:E11,E13:E18)</f>
        <v>301250</v>
      </c>
      <c r="F19" s="135"/>
      <c r="G19" s="135"/>
      <c r="H19" s="135"/>
      <c r="I19" s="136"/>
      <c r="J19" s="476"/>
      <c r="K19" s="477"/>
    </row>
    <row r="20" spans="1:11" s="27" customFormat="1" ht="24" customHeight="1" x14ac:dyDescent="0.25">
      <c r="A20" s="104" t="s">
        <v>409</v>
      </c>
      <c r="B20" s="137"/>
      <c r="C20" s="138"/>
      <c r="D20" s="53">
        <f>SUM(D19)</f>
        <v>241000</v>
      </c>
      <c r="E20" s="53">
        <f>SUM(E19)</f>
        <v>301250</v>
      </c>
      <c r="F20" s="139"/>
      <c r="G20" s="139"/>
      <c r="H20" s="139"/>
      <c r="I20" s="140"/>
      <c r="J20" s="139"/>
      <c r="K20" s="141"/>
    </row>
    <row r="21" spans="1:11" s="27" customFormat="1" ht="17.25" customHeight="1" x14ac:dyDescent="0.25">
      <c r="A21" s="142"/>
      <c r="B21" s="143"/>
      <c r="C21" s="144"/>
      <c r="D21" s="145"/>
      <c r="E21" s="145"/>
      <c r="F21" s="146"/>
      <c r="G21" s="146"/>
      <c r="H21" s="146"/>
      <c r="I21" s="147"/>
      <c r="J21" s="146"/>
      <c r="K21" s="148"/>
    </row>
    <row r="22" spans="1:11" s="3" customFormat="1" ht="24" customHeight="1" x14ac:dyDescent="0.25">
      <c r="A22" s="104" t="s">
        <v>408</v>
      </c>
      <c r="B22" s="149"/>
      <c r="C22" s="138"/>
      <c r="D22" s="53"/>
      <c r="E22" s="53"/>
      <c r="F22" s="150"/>
      <c r="G22" s="150"/>
      <c r="H22" s="150"/>
      <c r="I22" s="151"/>
      <c r="J22" s="478"/>
      <c r="K22" s="479"/>
    </row>
    <row r="23" spans="1:11" s="3" customFormat="1" ht="24" customHeight="1" x14ac:dyDescent="0.25">
      <c r="A23" s="152" t="s">
        <v>407</v>
      </c>
      <c r="B23" s="153"/>
      <c r="C23" s="154"/>
      <c r="D23" s="155"/>
      <c r="E23" s="155"/>
      <c r="F23" s="156"/>
      <c r="G23" s="156"/>
      <c r="H23" s="156"/>
      <c r="I23" s="157"/>
      <c r="J23" s="480"/>
      <c r="K23" s="481"/>
    </row>
    <row r="24" spans="1:11" s="4" customFormat="1" ht="31.5" customHeight="1" x14ac:dyDescent="0.25">
      <c r="A24" s="24" t="s">
        <v>406</v>
      </c>
      <c r="B24" s="23" t="s">
        <v>405</v>
      </c>
      <c r="C24" s="58">
        <v>45233120</v>
      </c>
      <c r="D24" s="22">
        <v>651500</v>
      </c>
      <c r="E24" s="22">
        <v>814375</v>
      </c>
      <c r="F24" s="21" t="s">
        <v>32</v>
      </c>
      <c r="G24" s="15" t="s">
        <v>6</v>
      </c>
      <c r="H24" s="15" t="s">
        <v>5</v>
      </c>
      <c r="I24" s="103" t="s">
        <v>4</v>
      </c>
      <c r="J24" s="15" t="s">
        <v>242</v>
      </c>
      <c r="K24" s="21" t="s">
        <v>400</v>
      </c>
    </row>
    <row r="25" spans="1:11" s="4" customFormat="1" ht="31.5" customHeight="1" x14ac:dyDescent="0.25">
      <c r="A25" s="24" t="s">
        <v>404</v>
      </c>
      <c r="B25" s="23" t="s">
        <v>403</v>
      </c>
      <c r="C25" s="58">
        <v>71521000</v>
      </c>
      <c r="D25" s="22">
        <v>7000</v>
      </c>
      <c r="E25" s="22">
        <v>8750</v>
      </c>
      <c r="F25" s="21" t="s">
        <v>7</v>
      </c>
      <c r="G25" s="15" t="s">
        <v>6</v>
      </c>
      <c r="H25" s="15" t="s">
        <v>5</v>
      </c>
      <c r="I25" s="103" t="s">
        <v>4</v>
      </c>
      <c r="J25" s="15" t="s">
        <v>335</v>
      </c>
      <c r="K25" s="21" t="s">
        <v>400</v>
      </c>
    </row>
    <row r="26" spans="1:11" s="4" customFormat="1" ht="31.5" customHeight="1" x14ac:dyDescent="0.25">
      <c r="A26" s="24" t="s">
        <v>402</v>
      </c>
      <c r="B26" s="23" t="s">
        <v>401</v>
      </c>
      <c r="C26" s="58">
        <v>71355000</v>
      </c>
      <c r="D26" s="22">
        <v>5500</v>
      </c>
      <c r="E26" s="22">
        <v>6875</v>
      </c>
      <c r="F26" s="21" t="s">
        <v>7</v>
      </c>
      <c r="G26" s="15" t="s">
        <v>6</v>
      </c>
      <c r="H26" s="15" t="s">
        <v>5</v>
      </c>
      <c r="I26" s="103" t="s">
        <v>4</v>
      </c>
      <c r="J26" s="15" t="s">
        <v>335</v>
      </c>
      <c r="K26" s="21" t="s">
        <v>400</v>
      </c>
    </row>
    <row r="27" spans="1:11" s="4" customFormat="1" ht="47.25" customHeight="1" x14ac:dyDescent="0.25">
      <c r="A27" s="24" t="s">
        <v>399</v>
      </c>
      <c r="B27" s="23" t="s">
        <v>398</v>
      </c>
      <c r="C27" s="58">
        <v>71320000</v>
      </c>
      <c r="D27" s="22">
        <v>15000</v>
      </c>
      <c r="E27" s="22">
        <v>18750</v>
      </c>
      <c r="F27" s="21" t="s">
        <v>7</v>
      </c>
      <c r="G27" s="15" t="s">
        <v>6</v>
      </c>
      <c r="H27" s="15" t="s">
        <v>5</v>
      </c>
      <c r="I27" s="103" t="s">
        <v>4</v>
      </c>
      <c r="J27" s="15" t="s">
        <v>20</v>
      </c>
      <c r="K27" s="21" t="s">
        <v>397</v>
      </c>
    </row>
    <row r="28" spans="1:11" s="4" customFormat="1" ht="47.25" x14ac:dyDescent="0.25">
      <c r="A28" s="24" t="s">
        <v>396</v>
      </c>
      <c r="B28" s="23" t="s">
        <v>395</v>
      </c>
      <c r="C28" s="58">
        <v>45211360</v>
      </c>
      <c r="D28" s="22">
        <v>465000</v>
      </c>
      <c r="E28" s="22">
        <v>581250</v>
      </c>
      <c r="F28" s="21" t="s">
        <v>32</v>
      </c>
      <c r="G28" s="15" t="s">
        <v>6</v>
      </c>
      <c r="H28" s="15" t="s">
        <v>5</v>
      </c>
      <c r="I28" s="103" t="s">
        <v>4</v>
      </c>
      <c r="J28" s="15" t="s">
        <v>124</v>
      </c>
      <c r="K28" s="21" t="s">
        <v>394</v>
      </c>
    </row>
    <row r="29" spans="1:11" s="4" customFormat="1" ht="47.25" x14ac:dyDescent="0.25">
      <c r="A29" s="24" t="s">
        <v>393</v>
      </c>
      <c r="B29" s="23" t="s">
        <v>392</v>
      </c>
      <c r="C29" s="58">
        <v>45211360</v>
      </c>
      <c r="D29" s="22">
        <v>403200</v>
      </c>
      <c r="E29" s="22">
        <v>504000</v>
      </c>
      <c r="F29" s="21" t="s">
        <v>32</v>
      </c>
      <c r="G29" s="15" t="s">
        <v>6</v>
      </c>
      <c r="H29" s="15" t="s">
        <v>5</v>
      </c>
      <c r="I29" s="103" t="s">
        <v>4</v>
      </c>
      <c r="J29" s="15" t="s">
        <v>20</v>
      </c>
      <c r="K29" s="21" t="s">
        <v>391</v>
      </c>
    </row>
    <row r="30" spans="1:11" s="4" customFormat="1" ht="47.25" x14ac:dyDescent="0.25">
      <c r="A30" s="24" t="s">
        <v>390</v>
      </c>
      <c r="B30" s="23" t="s">
        <v>389</v>
      </c>
      <c r="C30" s="58">
        <v>71320000</v>
      </c>
      <c r="D30" s="22">
        <v>18400</v>
      </c>
      <c r="E30" s="22">
        <v>23000</v>
      </c>
      <c r="F30" s="21" t="s">
        <v>7</v>
      </c>
      <c r="G30" s="15" t="s">
        <v>6</v>
      </c>
      <c r="H30" s="15" t="s">
        <v>5</v>
      </c>
      <c r="I30" s="103" t="s">
        <v>4</v>
      </c>
      <c r="J30" s="435" t="s">
        <v>3</v>
      </c>
      <c r="K30" s="436" t="s">
        <v>388</v>
      </c>
    </row>
    <row r="31" spans="1:11" s="4" customFormat="1" ht="31.5" x14ac:dyDescent="0.25">
      <c r="A31" s="453" t="s">
        <v>622</v>
      </c>
      <c r="B31" s="160"/>
      <c r="C31" s="161"/>
      <c r="D31" s="162"/>
      <c r="E31" s="162"/>
      <c r="F31" s="163"/>
      <c r="G31" s="164"/>
      <c r="H31" s="164"/>
      <c r="I31" s="165"/>
      <c r="J31" s="432" t="s">
        <v>54</v>
      </c>
      <c r="K31" s="431" t="s">
        <v>247</v>
      </c>
    </row>
    <row r="32" spans="1:11" s="4" customFormat="1" ht="31.5" customHeight="1" x14ac:dyDescent="0.25">
      <c r="A32" s="24" t="s">
        <v>387</v>
      </c>
      <c r="B32" s="23" t="s">
        <v>386</v>
      </c>
      <c r="C32" s="58">
        <v>71320000</v>
      </c>
      <c r="D32" s="22">
        <v>16000</v>
      </c>
      <c r="E32" s="22">
        <v>20000</v>
      </c>
      <c r="F32" s="21" t="s">
        <v>7</v>
      </c>
      <c r="G32" s="15" t="s">
        <v>6</v>
      </c>
      <c r="H32" s="15" t="s">
        <v>5</v>
      </c>
      <c r="I32" s="103" t="s">
        <v>4</v>
      </c>
      <c r="J32" s="15" t="s">
        <v>20</v>
      </c>
      <c r="K32" s="21" t="s">
        <v>385</v>
      </c>
    </row>
    <row r="33" spans="1:11" s="4" customFormat="1" ht="48" customHeight="1" x14ac:dyDescent="0.25">
      <c r="A33" s="24" t="s">
        <v>384</v>
      </c>
      <c r="B33" s="23" t="s">
        <v>383</v>
      </c>
      <c r="C33" s="58">
        <v>79822500</v>
      </c>
      <c r="D33" s="22">
        <f>SUM(D34:D35)</f>
        <v>11200</v>
      </c>
      <c r="E33" s="22">
        <f>SUM(E34:E35)</f>
        <v>14000</v>
      </c>
      <c r="F33" s="21" t="s">
        <v>7</v>
      </c>
      <c r="G33" s="15" t="s">
        <v>177</v>
      </c>
      <c r="H33" s="15" t="s">
        <v>5</v>
      </c>
      <c r="I33" s="103" t="s">
        <v>4</v>
      </c>
      <c r="J33" s="15" t="s">
        <v>117</v>
      </c>
      <c r="K33" s="21" t="s">
        <v>382</v>
      </c>
    </row>
    <row r="34" spans="1:11" s="4" customFormat="1" ht="31.5" customHeight="1" x14ac:dyDescent="0.25">
      <c r="A34" s="24"/>
      <c r="B34" s="23" t="s">
        <v>381</v>
      </c>
      <c r="C34" s="58"/>
      <c r="D34" s="22">
        <v>1600</v>
      </c>
      <c r="E34" s="22">
        <v>2000</v>
      </c>
      <c r="F34" s="21"/>
      <c r="G34" s="15"/>
      <c r="H34" s="15"/>
      <c r="I34" s="103"/>
      <c r="J34" s="15"/>
      <c r="K34" s="21"/>
    </row>
    <row r="35" spans="1:11" s="4" customFormat="1" ht="31.5" customHeight="1" x14ac:dyDescent="0.25">
      <c r="A35" s="24"/>
      <c r="B35" s="23" t="s">
        <v>380</v>
      </c>
      <c r="C35" s="58"/>
      <c r="D35" s="22">
        <v>9600</v>
      </c>
      <c r="E35" s="22">
        <v>12000</v>
      </c>
      <c r="F35" s="21"/>
      <c r="G35" s="15"/>
      <c r="H35" s="15"/>
      <c r="I35" s="103"/>
      <c r="J35" s="15"/>
      <c r="K35" s="21"/>
    </row>
    <row r="36" spans="1:11" s="4" customFormat="1" ht="31.5" customHeight="1" x14ac:dyDescent="0.25">
      <c r="A36" s="24" t="s">
        <v>379</v>
      </c>
      <c r="B36" s="23" t="s">
        <v>378</v>
      </c>
      <c r="C36" s="58">
        <v>71355000</v>
      </c>
      <c r="D36" s="22">
        <v>5000</v>
      </c>
      <c r="E36" s="22">
        <v>6250</v>
      </c>
      <c r="F36" s="21" t="s">
        <v>7</v>
      </c>
      <c r="G36" s="15" t="s">
        <v>6</v>
      </c>
      <c r="H36" s="15" t="s">
        <v>5</v>
      </c>
      <c r="I36" s="103" t="s">
        <v>4</v>
      </c>
      <c r="J36" s="15" t="s">
        <v>197</v>
      </c>
      <c r="K36" s="21" t="s">
        <v>332</v>
      </c>
    </row>
    <row r="37" spans="1:11" s="4" customFormat="1" ht="31.5" customHeight="1" x14ac:dyDescent="0.25">
      <c r="A37" s="24" t="s">
        <v>377</v>
      </c>
      <c r="B37" s="23" t="s">
        <v>376</v>
      </c>
      <c r="C37" s="58">
        <v>71320000</v>
      </c>
      <c r="D37" s="22">
        <v>13000</v>
      </c>
      <c r="E37" s="22">
        <v>16250</v>
      </c>
      <c r="F37" s="21" t="s">
        <v>7</v>
      </c>
      <c r="G37" s="15" t="s">
        <v>6</v>
      </c>
      <c r="H37" s="15" t="s">
        <v>5</v>
      </c>
      <c r="I37" s="103" t="s">
        <v>4</v>
      </c>
      <c r="J37" s="15" t="s">
        <v>113</v>
      </c>
      <c r="K37" s="21" t="s">
        <v>375</v>
      </c>
    </row>
    <row r="38" spans="1:11" s="4" customFormat="1" ht="31.5" customHeight="1" x14ac:dyDescent="0.25">
      <c r="A38" s="24" t="s">
        <v>374</v>
      </c>
      <c r="B38" s="23" t="s">
        <v>373</v>
      </c>
      <c r="C38" s="58">
        <v>45233120</v>
      </c>
      <c r="D38" s="22">
        <v>180000</v>
      </c>
      <c r="E38" s="22">
        <v>225000</v>
      </c>
      <c r="F38" s="21" t="s">
        <v>32</v>
      </c>
      <c r="G38" s="15" t="s">
        <v>6</v>
      </c>
      <c r="H38" s="15" t="s">
        <v>5</v>
      </c>
      <c r="I38" s="103" t="s">
        <v>4</v>
      </c>
      <c r="J38" s="15" t="s">
        <v>335</v>
      </c>
      <c r="K38" s="21" t="s">
        <v>368</v>
      </c>
    </row>
    <row r="39" spans="1:11" s="4" customFormat="1" ht="47.25" customHeight="1" x14ac:dyDescent="0.25">
      <c r="A39" s="24" t="s">
        <v>372</v>
      </c>
      <c r="B39" s="23" t="s">
        <v>371</v>
      </c>
      <c r="C39" s="58">
        <v>71521000</v>
      </c>
      <c r="D39" s="22">
        <v>4000</v>
      </c>
      <c r="E39" s="22">
        <v>5000</v>
      </c>
      <c r="F39" s="21" t="s">
        <v>7</v>
      </c>
      <c r="G39" s="15" t="s">
        <v>6</v>
      </c>
      <c r="H39" s="15" t="s">
        <v>5</v>
      </c>
      <c r="I39" s="103" t="s">
        <v>4</v>
      </c>
      <c r="J39" s="15" t="s">
        <v>335</v>
      </c>
      <c r="K39" s="21" t="s">
        <v>368</v>
      </c>
    </row>
    <row r="40" spans="1:11" s="4" customFormat="1" ht="31.5" customHeight="1" x14ac:dyDescent="0.25">
      <c r="A40" s="24" t="s">
        <v>370</v>
      </c>
      <c r="B40" s="23" t="s">
        <v>369</v>
      </c>
      <c r="C40" s="58">
        <v>71355000</v>
      </c>
      <c r="D40" s="22">
        <v>5500</v>
      </c>
      <c r="E40" s="22">
        <v>6875</v>
      </c>
      <c r="F40" s="21" t="s">
        <v>7</v>
      </c>
      <c r="G40" s="15" t="s">
        <v>6</v>
      </c>
      <c r="H40" s="15" t="s">
        <v>5</v>
      </c>
      <c r="I40" s="103" t="s">
        <v>4</v>
      </c>
      <c r="J40" s="15" t="s">
        <v>197</v>
      </c>
      <c r="K40" s="21" t="s">
        <v>368</v>
      </c>
    </row>
    <row r="41" spans="1:11" s="4" customFormat="1" ht="31.5" customHeight="1" x14ac:dyDescent="0.25">
      <c r="A41" s="24" t="s">
        <v>367</v>
      </c>
      <c r="B41" s="158" t="s">
        <v>366</v>
      </c>
      <c r="C41" s="58">
        <v>45233120</v>
      </c>
      <c r="D41" s="22">
        <v>240500</v>
      </c>
      <c r="E41" s="22">
        <v>300625</v>
      </c>
      <c r="F41" s="21" t="s">
        <v>32</v>
      </c>
      <c r="G41" s="15" t="s">
        <v>6</v>
      </c>
      <c r="H41" s="15" t="s">
        <v>5</v>
      </c>
      <c r="I41" s="103" t="s">
        <v>4</v>
      </c>
      <c r="J41" s="435" t="s">
        <v>3</v>
      </c>
      <c r="K41" s="436" t="s">
        <v>361</v>
      </c>
    </row>
    <row r="42" spans="1:11" s="4" customFormat="1" ht="47.25" customHeight="1" x14ac:dyDescent="0.25">
      <c r="A42" s="159" t="s">
        <v>433</v>
      </c>
      <c r="B42" s="160" t="s">
        <v>514</v>
      </c>
      <c r="C42" s="161"/>
      <c r="D42" s="162"/>
      <c r="E42" s="162"/>
      <c r="F42" s="163"/>
      <c r="G42" s="164"/>
      <c r="H42" s="164"/>
      <c r="I42" s="165"/>
      <c r="J42" s="164"/>
      <c r="K42" s="163"/>
    </row>
    <row r="43" spans="1:11" s="4" customFormat="1" ht="31.5" customHeight="1" x14ac:dyDescent="0.25">
      <c r="A43" s="421" t="s">
        <v>622</v>
      </c>
      <c r="B43" s="160"/>
      <c r="C43" s="161"/>
      <c r="D43" s="162"/>
      <c r="E43" s="162"/>
      <c r="F43" s="163"/>
      <c r="G43" s="164"/>
      <c r="H43" s="164"/>
      <c r="I43" s="165"/>
      <c r="J43" s="432" t="s">
        <v>54</v>
      </c>
      <c r="K43" s="431" t="s">
        <v>718</v>
      </c>
    </row>
    <row r="44" spans="1:11" s="4" customFormat="1" ht="31.5" customHeight="1" x14ac:dyDescent="0.25">
      <c r="A44" s="24" t="s">
        <v>365</v>
      </c>
      <c r="B44" s="158" t="s">
        <v>364</v>
      </c>
      <c r="C44" s="58">
        <v>71521000</v>
      </c>
      <c r="D44" s="22">
        <v>8000</v>
      </c>
      <c r="E44" s="22">
        <v>10000</v>
      </c>
      <c r="F44" s="21" t="s">
        <v>7</v>
      </c>
      <c r="G44" s="15" t="s">
        <v>6</v>
      </c>
      <c r="H44" s="15" t="s">
        <v>5</v>
      </c>
      <c r="I44" s="103" t="s">
        <v>4</v>
      </c>
      <c r="J44" s="435" t="s">
        <v>20</v>
      </c>
      <c r="K44" s="436" t="s">
        <v>361</v>
      </c>
    </row>
    <row r="45" spans="1:11" s="4" customFormat="1" ht="47.25" x14ac:dyDescent="0.25">
      <c r="A45" s="159" t="s">
        <v>433</v>
      </c>
      <c r="B45" s="160" t="s">
        <v>515</v>
      </c>
      <c r="C45" s="161"/>
      <c r="D45" s="162"/>
      <c r="E45" s="162"/>
      <c r="F45" s="163"/>
      <c r="G45" s="164"/>
      <c r="H45" s="164"/>
      <c r="I45" s="165"/>
      <c r="J45" s="164"/>
      <c r="K45" s="163"/>
    </row>
    <row r="46" spans="1:11" s="4" customFormat="1" ht="31.5" x14ac:dyDescent="0.25">
      <c r="A46" s="453" t="s">
        <v>622</v>
      </c>
      <c r="B46" s="160"/>
      <c r="C46" s="161"/>
      <c r="D46" s="162"/>
      <c r="E46" s="162"/>
      <c r="F46" s="163"/>
      <c r="G46" s="164"/>
      <c r="H46" s="164"/>
      <c r="I46" s="165"/>
      <c r="J46" s="432" t="s">
        <v>54</v>
      </c>
      <c r="K46" s="431" t="s">
        <v>718</v>
      </c>
    </row>
    <row r="47" spans="1:11" s="4" customFormat="1" ht="31.5" customHeight="1" x14ac:dyDescent="0.25">
      <c r="A47" s="24" t="s">
        <v>363</v>
      </c>
      <c r="B47" s="23" t="s">
        <v>362</v>
      </c>
      <c r="C47" s="58">
        <v>71355000</v>
      </c>
      <c r="D47" s="22">
        <v>5000</v>
      </c>
      <c r="E47" s="22">
        <v>6250</v>
      </c>
      <c r="F47" s="21" t="s">
        <v>7</v>
      </c>
      <c r="G47" s="15" t="s">
        <v>6</v>
      </c>
      <c r="H47" s="15" t="s">
        <v>5</v>
      </c>
      <c r="I47" s="103" t="s">
        <v>4</v>
      </c>
      <c r="J47" s="435" t="s">
        <v>20</v>
      </c>
      <c r="K47" s="436" t="s">
        <v>361</v>
      </c>
    </row>
    <row r="48" spans="1:11" s="4" customFormat="1" ht="31.5" customHeight="1" x14ac:dyDescent="0.25">
      <c r="A48" s="453" t="s">
        <v>622</v>
      </c>
      <c r="B48" s="160"/>
      <c r="C48" s="161"/>
      <c r="D48" s="162"/>
      <c r="E48" s="162"/>
      <c r="F48" s="163"/>
      <c r="G48" s="164"/>
      <c r="H48" s="164"/>
      <c r="I48" s="165"/>
      <c r="J48" s="432" t="s">
        <v>54</v>
      </c>
      <c r="K48" s="431" t="s">
        <v>718</v>
      </c>
    </row>
    <row r="49" spans="1:11" s="4" customFormat="1" ht="31.5" customHeight="1" x14ac:dyDescent="0.25">
      <c r="A49" s="24" t="s">
        <v>360</v>
      </c>
      <c r="B49" s="23" t="s">
        <v>359</v>
      </c>
      <c r="C49" s="58">
        <v>71320000</v>
      </c>
      <c r="D49" s="22">
        <v>18600</v>
      </c>
      <c r="E49" s="22">
        <v>23250</v>
      </c>
      <c r="F49" s="21" t="s">
        <v>7</v>
      </c>
      <c r="G49" s="15" t="s">
        <v>6</v>
      </c>
      <c r="H49" s="15" t="s">
        <v>5</v>
      </c>
      <c r="I49" s="103" t="s">
        <v>4</v>
      </c>
      <c r="J49" s="15" t="s">
        <v>117</v>
      </c>
      <c r="K49" s="21" t="s">
        <v>358</v>
      </c>
    </row>
    <row r="50" spans="1:11" s="4" customFormat="1" ht="47.25" customHeight="1" x14ac:dyDescent="0.25">
      <c r="A50" s="24" t="s">
        <v>357</v>
      </c>
      <c r="B50" s="23" t="s">
        <v>356</v>
      </c>
      <c r="C50" s="58">
        <v>71521000</v>
      </c>
      <c r="D50" s="22">
        <v>8000</v>
      </c>
      <c r="E50" s="22">
        <v>10000</v>
      </c>
      <c r="F50" s="21" t="s">
        <v>7</v>
      </c>
      <c r="G50" s="15" t="s">
        <v>6</v>
      </c>
      <c r="H50" s="15" t="s">
        <v>5</v>
      </c>
      <c r="I50" s="103" t="s">
        <v>4</v>
      </c>
      <c r="J50" s="15" t="s">
        <v>40</v>
      </c>
      <c r="K50" s="21" t="s">
        <v>351</v>
      </c>
    </row>
    <row r="51" spans="1:11" s="4" customFormat="1" ht="31.5" customHeight="1" x14ac:dyDescent="0.25">
      <c r="A51" s="24" t="s">
        <v>355</v>
      </c>
      <c r="B51" s="23" t="s">
        <v>354</v>
      </c>
      <c r="C51" s="58">
        <v>71355000</v>
      </c>
      <c r="D51" s="22">
        <v>5000</v>
      </c>
      <c r="E51" s="22">
        <v>6250</v>
      </c>
      <c r="F51" s="21" t="s">
        <v>7</v>
      </c>
      <c r="G51" s="15" t="s">
        <v>6</v>
      </c>
      <c r="H51" s="15" t="s">
        <v>5</v>
      </c>
      <c r="I51" s="103" t="s">
        <v>4</v>
      </c>
      <c r="J51" s="15" t="s">
        <v>40</v>
      </c>
      <c r="K51" s="21" t="s">
        <v>351</v>
      </c>
    </row>
    <row r="52" spans="1:11" s="4" customFormat="1" ht="31.5" customHeight="1" x14ac:dyDescent="0.25">
      <c r="A52" s="24" t="s">
        <v>353</v>
      </c>
      <c r="B52" s="23" t="s">
        <v>352</v>
      </c>
      <c r="C52" s="58">
        <v>45233120</v>
      </c>
      <c r="D52" s="22">
        <v>540000</v>
      </c>
      <c r="E52" s="22">
        <v>675000</v>
      </c>
      <c r="F52" s="21" t="s">
        <v>32</v>
      </c>
      <c r="G52" s="15" t="s">
        <v>6</v>
      </c>
      <c r="H52" s="15" t="s">
        <v>5</v>
      </c>
      <c r="I52" s="103" t="s">
        <v>4</v>
      </c>
      <c r="J52" s="15" t="s">
        <v>197</v>
      </c>
      <c r="K52" s="21" t="s">
        <v>351</v>
      </c>
    </row>
    <row r="53" spans="1:11" s="4" customFormat="1" ht="31.5" customHeight="1" x14ac:dyDescent="0.25">
      <c r="A53" s="24" t="s">
        <v>350</v>
      </c>
      <c r="B53" s="23" t="s">
        <v>349</v>
      </c>
      <c r="C53" s="58">
        <v>45233120</v>
      </c>
      <c r="D53" s="22">
        <v>135000</v>
      </c>
      <c r="E53" s="22">
        <v>168750</v>
      </c>
      <c r="F53" s="21" t="s">
        <v>32</v>
      </c>
      <c r="G53" s="15" t="s">
        <v>6</v>
      </c>
      <c r="H53" s="15" t="s">
        <v>5</v>
      </c>
      <c r="I53" s="103" t="s">
        <v>4</v>
      </c>
      <c r="J53" s="15" t="s">
        <v>124</v>
      </c>
      <c r="K53" s="21" t="s">
        <v>344</v>
      </c>
    </row>
    <row r="54" spans="1:11" s="4" customFormat="1" ht="31.5" x14ac:dyDescent="0.25">
      <c r="A54" s="24" t="s">
        <v>348</v>
      </c>
      <c r="B54" s="23" t="s">
        <v>347</v>
      </c>
      <c r="C54" s="58">
        <v>71521000</v>
      </c>
      <c r="D54" s="22">
        <v>6000</v>
      </c>
      <c r="E54" s="22">
        <v>7500</v>
      </c>
      <c r="F54" s="21" t="s">
        <v>7</v>
      </c>
      <c r="G54" s="15" t="s">
        <v>6</v>
      </c>
      <c r="H54" s="15" t="s">
        <v>5</v>
      </c>
      <c r="I54" s="103" t="s">
        <v>4</v>
      </c>
      <c r="J54" s="15" t="s">
        <v>242</v>
      </c>
      <c r="K54" s="21" t="s">
        <v>344</v>
      </c>
    </row>
    <row r="55" spans="1:11" s="4" customFormat="1" ht="31.5" customHeight="1" x14ac:dyDescent="0.25">
      <c r="A55" s="24" t="s">
        <v>346</v>
      </c>
      <c r="B55" s="23" t="s">
        <v>345</v>
      </c>
      <c r="C55" s="58">
        <v>71355000</v>
      </c>
      <c r="D55" s="22">
        <v>4000</v>
      </c>
      <c r="E55" s="22">
        <v>5000</v>
      </c>
      <c r="F55" s="21" t="s">
        <v>7</v>
      </c>
      <c r="G55" s="15" t="s">
        <v>6</v>
      </c>
      <c r="H55" s="15" t="s">
        <v>5</v>
      </c>
      <c r="I55" s="103" t="s">
        <v>4</v>
      </c>
      <c r="J55" s="15" t="s">
        <v>242</v>
      </c>
      <c r="K55" s="21" t="s">
        <v>344</v>
      </c>
    </row>
    <row r="56" spans="1:11" s="4" customFormat="1" ht="31.5" customHeight="1" x14ac:dyDescent="0.25">
      <c r="A56" s="24" t="s">
        <v>343</v>
      </c>
      <c r="B56" s="23" t="s">
        <v>342</v>
      </c>
      <c r="C56" s="58">
        <v>71320000</v>
      </c>
      <c r="D56" s="22">
        <v>29500</v>
      </c>
      <c r="E56" s="22">
        <v>36875</v>
      </c>
      <c r="F56" s="21" t="s">
        <v>32</v>
      </c>
      <c r="G56" s="15" t="s">
        <v>6</v>
      </c>
      <c r="H56" s="15" t="s">
        <v>5</v>
      </c>
      <c r="I56" s="103" t="s">
        <v>4</v>
      </c>
      <c r="J56" s="15" t="s">
        <v>117</v>
      </c>
      <c r="K56" s="21" t="s">
        <v>341</v>
      </c>
    </row>
    <row r="57" spans="1:11" s="4" customFormat="1" ht="31.5" customHeight="1" x14ac:dyDescent="0.25">
      <c r="A57" s="24" t="s">
        <v>340</v>
      </c>
      <c r="B57" s="158" t="s">
        <v>339</v>
      </c>
      <c r="C57" s="58">
        <v>71355000</v>
      </c>
      <c r="D57" s="22">
        <v>5300</v>
      </c>
      <c r="E57" s="22">
        <v>6625</v>
      </c>
      <c r="F57" s="21" t="s">
        <v>7</v>
      </c>
      <c r="G57" s="15" t="s">
        <v>6</v>
      </c>
      <c r="H57" s="15" t="s">
        <v>5</v>
      </c>
      <c r="I57" s="103" t="s">
        <v>4</v>
      </c>
      <c r="J57" s="15" t="s">
        <v>3</v>
      </c>
      <c r="K57" s="21" t="s">
        <v>338</v>
      </c>
    </row>
    <row r="58" spans="1:11" s="4" customFormat="1" ht="48" customHeight="1" x14ac:dyDescent="0.25">
      <c r="A58" s="67" t="s">
        <v>433</v>
      </c>
      <c r="B58" s="68" t="s">
        <v>516</v>
      </c>
      <c r="C58" s="69"/>
      <c r="D58" s="70"/>
      <c r="E58" s="70"/>
      <c r="F58" s="71"/>
      <c r="G58" s="37"/>
      <c r="H58" s="37"/>
      <c r="I58" s="49"/>
      <c r="J58" s="37"/>
      <c r="K58" s="71"/>
    </row>
    <row r="59" spans="1:11" s="4" customFormat="1" ht="31.5" customHeight="1" x14ac:dyDescent="0.25">
      <c r="A59" s="166" t="s">
        <v>337</v>
      </c>
      <c r="B59" s="11" t="s">
        <v>336</v>
      </c>
      <c r="C59" s="167">
        <v>45233120</v>
      </c>
      <c r="D59" s="422">
        <v>370000</v>
      </c>
      <c r="E59" s="422">
        <v>462500</v>
      </c>
      <c r="F59" s="169" t="s">
        <v>32</v>
      </c>
      <c r="G59" s="170" t="s">
        <v>6</v>
      </c>
      <c r="H59" s="170" t="s">
        <v>5</v>
      </c>
      <c r="I59" s="171" t="s">
        <v>4</v>
      </c>
      <c r="J59" s="170" t="s">
        <v>335</v>
      </c>
      <c r="K59" s="169" t="s">
        <v>332</v>
      </c>
    </row>
    <row r="60" spans="1:11" s="4" customFormat="1" ht="31.5" customHeight="1" x14ac:dyDescent="0.25">
      <c r="A60" s="421" t="s">
        <v>622</v>
      </c>
      <c r="B60" s="8"/>
      <c r="C60" s="62"/>
      <c r="D60" s="33">
        <v>440300</v>
      </c>
      <c r="E60" s="33">
        <v>550375</v>
      </c>
      <c r="F60" s="6"/>
      <c r="G60" s="6"/>
      <c r="H60" s="6"/>
      <c r="I60" s="50"/>
      <c r="J60" s="6"/>
      <c r="K60" s="6"/>
    </row>
    <row r="61" spans="1:11" s="4" customFormat="1" ht="36" customHeight="1" x14ac:dyDescent="0.25">
      <c r="A61" s="172" t="s">
        <v>334</v>
      </c>
      <c r="B61" s="173" t="s">
        <v>333</v>
      </c>
      <c r="C61" s="174">
        <v>71521000</v>
      </c>
      <c r="D61" s="175">
        <v>10500</v>
      </c>
      <c r="E61" s="175">
        <v>13125</v>
      </c>
      <c r="F61" s="176" t="s">
        <v>7</v>
      </c>
      <c r="G61" s="176" t="s">
        <v>6</v>
      </c>
      <c r="H61" s="176" t="s">
        <v>5</v>
      </c>
      <c r="I61" s="177" t="s">
        <v>4</v>
      </c>
      <c r="J61" s="176" t="s">
        <v>197</v>
      </c>
      <c r="K61" s="176" t="s">
        <v>332</v>
      </c>
    </row>
    <row r="62" spans="1:11" s="4" customFormat="1" ht="31.5" customHeight="1" x14ac:dyDescent="0.25">
      <c r="A62" s="178" t="s">
        <v>331</v>
      </c>
      <c r="B62" s="179" t="s">
        <v>330</v>
      </c>
      <c r="C62" s="180">
        <v>70332200</v>
      </c>
      <c r="D62" s="181">
        <v>1723100</v>
      </c>
      <c r="E62" s="181">
        <v>2153875</v>
      </c>
      <c r="F62" s="182" t="s">
        <v>167</v>
      </c>
      <c r="G62" s="182" t="s">
        <v>6</v>
      </c>
      <c r="H62" s="182" t="s">
        <v>5</v>
      </c>
      <c r="I62" s="183" t="s">
        <v>4</v>
      </c>
      <c r="J62" s="182" t="s">
        <v>3</v>
      </c>
      <c r="K62" s="182" t="s">
        <v>329</v>
      </c>
    </row>
    <row r="63" spans="1:11" s="4" customFormat="1" ht="31.5" customHeight="1" x14ac:dyDescent="0.25">
      <c r="A63" s="178" t="s">
        <v>328</v>
      </c>
      <c r="B63" s="179" t="s">
        <v>327</v>
      </c>
      <c r="C63" s="180">
        <v>79713000</v>
      </c>
      <c r="D63" s="181">
        <v>13816.5</v>
      </c>
      <c r="E63" s="181">
        <v>17270.63</v>
      </c>
      <c r="F63" s="182" t="s">
        <v>7</v>
      </c>
      <c r="G63" s="182" t="s">
        <v>6</v>
      </c>
      <c r="H63" s="182" t="s">
        <v>5</v>
      </c>
      <c r="I63" s="183" t="s">
        <v>4</v>
      </c>
      <c r="J63" s="182" t="s">
        <v>3</v>
      </c>
      <c r="K63" s="182" t="s">
        <v>326</v>
      </c>
    </row>
    <row r="64" spans="1:11" s="4" customFormat="1" ht="47.25" x14ac:dyDescent="0.25">
      <c r="A64" s="130" t="s">
        <v>435</v>
      </c>
      <c r="B64" s="123" t="s">
        <v>436</v>
      </c>
      <c r="C64" s="180">
        <v>71320000</v>
      </c>
      <c r="D64" s="184">
        <v>16000</v>
      </c>
      <c r="E64" s="184">
        <v>20000</v>
      </c>
      <c r="F64" s="129" t="s">
        <v>7</v>
      </c>
      <c r="G64" s="129" t="s">
        <v>6</v>
      </c>
      <c r="H64" s="129" t="s">
        <v>5</v>
      </c>
      <c r="I64" s="185" t="s">
        <v>4</v>
      </c>
      <c r="J64" s="129" t="s">
        <v>20</v>
      </c>
      <c r="K64" s="129" t="s">
        <v>437</v>
      </c>
    </row>
    <row r="65" spans="1:11" s="4" customFormat="1" ht="47.25" x14ac:dyDescent="0.25">
      <c r="A65" s="414" t="s">
        <v>676</v>
      </c>
      <c r="B65" s="39" t="s">
        <v>719</v>
      </c>
      <c r="C65" s="61">
        <v>39234000</v>
      </c>
      <c r="D65" s="38">
        <v>17600</v>
      </c>
      <c r="E65" s="38">
        <v>22000</v>
      </c>
      <c r="F65" s="36" t="s">
        <v>7</v>
      </c>
      <c r="G65" s="36" t="s">
        <v>6</v>
      </c>
      <c r="H65" s="36" t="s">
        <v>5</v>
      </c>
      <c r="I65" s="48" t="s">
        <v>4</v>
      </c>
      <c r="J65" s="36" t="s">
        <v>124</v>
      </c>
      <c r="K65" s="36" t="s">
        <v>677</v>
      </c>
    </row>
    <row r="66" spans="1:11" s="3" customFormat="1" ht="24" customHeight="1" x14ac:dyDescent="0.25">
      <c r="A66" s="152" t="s">
        <v>325</v>
      </c>
      <c r="B66" s="186"/>
      <c r="C66" s="187"/>
      <c r="D66" s="188">
        <f>SUM(D24:D33,D36:D57,D60:D65)</f>
        <v>5026516.5</v>
      </c>
      <c r="E66" s="188">
        <f>SUM(E24:E33,E36:E57,E60:E65)</f>
        <v>6283145.6299999999</v>
      </c>
      <c r="F66" s="189"/>
      <c r="G66" s="189"/>
      <c r="H66" s="189"/>
      <c r="I66" s="190"/>
      <c r="J66" s="189"/>
      <c r="K66" s="191"/>
    </row>
    <row r="67" spans="1:11" s="3" customFormat="1" ht="17.25" customHeight="1" x14ac:dyDescent="0.25">
      <c r="A67" s="192"/>
      <c r="B67" s="193"/>
      <c r="C67" s="194"/>
      <c r="D67" s="195"/>
      <c r="E67" s="195"/>
      <c r="F67" s="196"/>
      <c r="G67" s="196"/>
      <c r="H67" s="196"/>
      <c r="I67" s="197"/>
      <c r="J67" s="196"/>
      <c r="K67" s="198"/>
    </row>
    <row r="68" spans="1:11" s="3" customFormat="1" ht="24" customHeight="1" x14ac:dyDescent="0.25">
      <c r="A68" s="482" t="s">
        <v>324</v>
      </c>
      <c r="B68" s="483"/>
      <c r="C68" s="483"/>
      <c r="D68" s="483"/>
      <c r="E68" s="483"/>
      <c r="F68" s="483"/>
      <c r="G68" s="483"/>
      <c r="H68" s="483"/>
      <c r="I68" s="483"/>
      <c r="J68" s="483"/>
      <c r="K68" s="484"/>
    </row>
    <row r="69" spans="1:11" s="4" customFormat="1" ht="31.5" customHeight="1" x14ac:dyDescent="0.25">
      <c r="A69" s="24" t="s">
        <v>323</v>
      </c>
      <c r="B69" s="23" t="s">
        <v>322</v>
      </c>
      <c r="C69" s="58">
        <v>35821000</v>
      </c>
      <c r="D69" s="22">
        <v>4560</v>
      </c>
      <c r="E69" s="22">
        <v>5700</v>
      </c>
      <c r="F69" s="26" t="s">
        <v>7</v>
      </c>
      <c r="G69" s="21" t="s">
        <v>6</v>
      </c>
      <c r="H69" s="21" t="s">
        <v>5</v>
      </c>
      <c r="I69" s="103" t="s">
        <v>4</v>
      </c>
      <c r="J69" s="15" t="s">
        <v>20</v>
      </c>
      <c r="K69" s="21" t="s">
        <v>321</v>
      </c>
    </row>
    <row r="70" spans="1:11" s="4" customFormat="1" ht="66" customHeight="1" x14ac:dyDescent="0.25">
      <c r="A70" s="24" t="s">
        <v>320</v>
      </c>
      <c r="B70" s="23" t="s">
        <v>319</v>
      </c>
      <c r="C70" s="58">
        <v>45453000</v>
      </c>
      <c r="D70" s="22">
        <v>43888</v>
      </c>
      <c r="E70" s="22">
        <v>54860</v>
      </c>
      <c r="F70" s="26" t="s">
        <v>7</v>
      </c>
      <c r="G70" s="21" t="s">
        <v>6</v>
      </c>
      <c r="H70" s="21" t="s">
        <v>5</v>
      </c>
      <c r="I70" s="103" t="s">
        <v>4</v>
      </c>
      <c r="J70" s="15" t="s">
        <v>3</v>
      </c>
      <c r="K70" s="21" t="s">
        <v>63</v>
      </c>
    </row>
    <row r="71" spans="1:11" s="3" customFormat="1" ht="30" customHeight="1" x14ac:dyDescent="0.25">
      <c r="A71" s="24" t="s">
        <v>318</v>
      </c>
      <c r="B71" s="23" t="s">
        <v>317</v>
      </c>
      <c r="C71" s="58">
        <v>71355000</v>
      </c>
      <c r="D71" s="22">
        <v>5520</v>
      </c>
      <c r="E71" s="22">
        <v>6900</v>
      </c>
      <c r="F71" s="26" t="s">
        <v>7</v>
      </c>
      <c r="G71" s="21" t="s">
        <v>6</v>
      </c>
      <c r="H71" s="21" t="s">
        <v>5</v>
      </c>
      <c r="I71" s="103" t="s">
        <v>4</v>
      </c>
      <c r="J71" s="15" t="s">
        <v>3</v>
      </c>
      <c r="K71" s="21" t="s">
        <v>63</v>
      </c>
    </row>
    <row r="72" spans="1:11" s="5" customFormat="1" ht="31.5" customHeight="1" x14ac:dyDescent="0.25">
      <c r="A72" s="24" t="s">
        <v>316</v>
      </c>
      <c r="B72" s="23" t="s">
        <v>315</v>
      </c>
      <c r="C72" s="58">
        <v>44212321</v>
      </c>
      <c r="D72" s="22">
        <f>SUM(D74:D75)</f>
        <v>18463.2</v>
      </c>
      <c r="E72" s="22">
        <f>SUM(E74:E75)</f>
        <v>23079</v>
      </c>
      <c r="F72" s="26" t="s">
        <v>7</v>
      </c>
      <c r="G72" s="21" t="s">
        <v>177</v>
      </c>
      <c r="H72" s="21" t="s">
        <v>5</v>
      </c>
      <c r="I72" s="103" t="s">
        <v>4</v>
      </c>
      <c r="J72" s="435" t="s">
        <v>113</v>
      </c>
      <c r="K72" s="436" t="s">
        <v>314</v>
      </c>
    </row>
    <row r="73" spans="1:11" s="5" customFormat="1" ht="31.5" customHeight="1" x14ac:dyDescent="0.25">
      <c r="A73" s="453" t="s">
        <v>622</v>
      </c>
      <c r="B73" s="160"/>
      <c r="C73" s="161"/>
      <c r="D73" s="162"/>
      <c r="E73" s="162"/>
      <c r="F73" s="452"/>
      <c r="G73" s="164"/>
      <c r="H73" s="164"/>
      <c r="I73" s="165"/>
      <c r="J73" s="432" t="s">
        <v>54</v>
      </c>
      <c r="K73" s="431" t="s">
        <v>247</v>
      </c>
    </row>
    <row r="74" spans="1:11" s="5" customFormat="1" ht="31.5" customHeight="1" x14ac:dyDescent="0.25">
      <c r="A74" s="24"/>
      <c r="B74" s="23" t="s">
        <v>313</v>
      </c>
      <c r="C74" s="58"/>
      <c r="D74" s="22">
        <v>10400</v>
      </c>
      <c r="E74" s="22">
        <v>13000</v>
      </c>
      <c r="F74" s="21"/>
      <c r="G74" s="15"/>
      <c r="H74" s="15"/>
      <c r="I74" s="103"/>
      <c r="J74" s="15"/>
      <c r="K74" s="21"/>
    </row>
    <row r="75" spans="1:11" s="5" customFormat="1" ht="31.5" customHeight="1" x14ac:dyDescent="0.25">
      <c r="A75" s="24"/>
      <c r="B75" s="23" t="s">
        <v>312</v>
      </c>
      <c r="C75" s="58"/>
      <c r="D75" s="22">
        <v>8063.2</v>
      </c>
      <c r="E75" s="22">
        <v>10079</v>
      </c>
      <c r="F75" s="21"/>
      <c r="G75" s="15"/>
      <c r="H75" s="15"/>
      <c r="I75" s="103"/>
      <c r="J75" s="15"/>
      <c r="K75" s="21"/>
    </row>
    <row r="76" spans="1:11" s="5" customFormat="1" ht="31.5" customHeight="1" x14ac:dyDescent="0.25">
      <c r="A76" s="24" t="s">
        <v>311</v>
      </c>
      <c r="B76" s="23" t="s">
        <v>310</v>
      </c>
      <c r="C76" s="58">
        <v>50800000</v>
      </c>
      <c r="D76" s="22">
        <v>13800</v>
      </c>
      <c r="E76" s="22">
        <v>17250</v>
      </c>
      <c r="F76" s="26" t="s">
        <v>7</v>
      </c>
      <c r="G76" s="21" t="s">
        <v>6</v>
      </c>
      <c r="H76" s="21" t="s">
        <v>5</v>
      </c>
      <c r="I76" s="103" t="s">
        <v>4</v>
      </c>
      <c r="J76" s="199" t="s">
        <v>40</v>
      </c>
      <c r="K76" s="177" t="s">
        <v>71</v>
      </c>
    </row>
    <row r="77" spans="1:11" s="5" customFormat="1" ht="31.5" customHeight="1" x14ac:dyDescent="0.25">
      <c r="A77" s="24" t="s">
        <v>309</v>
      </c>
      <c r="B77" s="200" t="s">
        <v>308</v>
      </c>
      <c r="C77" s="58">
        <v>79952100</v>
      </c>
      <c r="D77" s="201">
        <v>34260</v>
      </c>
      <c r="E77" s="201">
        <v>42825</v>
      </c>
      <c r="F77" s="21" t="s">
        <v>32</v>
      </c>
      <c r="G77" s="21" t="s">
        <v>6</v>
      </c>
      <c r="H77" s="21" t="s">
        <v>5</v>
      </c>
      <c r="I77" s="103" t="s">
        <v>4</v>
      </c>
      <c r="J77" s="199" t="s">
        <v>242</v>
      </c>
      <c r="K77" s="25" t="s">
        <v>71</v>
      </c>
    </row>
    <row r="78" spans="1:11" s="5" customFormat="1" ht="63" x14ac:dyDescent="0.25">
      <c r="A78" s="24" t="s">
        <v>307</v>
      </c>
      <c r="B78" s="200" t="s">
        <v>306</v>
      </c>
      <c r="C78" s="202">
        <v>34971000</v>
      </c>
      <c r="D78" s="203">
        <v>14400</v>
      </c>
      <c r="E78" s="203">
        <v>18000</v>
      </c>
      <c r="F78" s="25" t="s">
        <v>7</v>
      </c>
      <c r="G78" s="21" t="s">
        <v>6</v>
      </c>
      <c r="H78" s="199" t="s">
        <v>5</v>
      </c>
      <c r="I78" s="199" t="s">
        <v>4</v>
      </c>
      <c r="J78" s="199" t="s">
        <v>113</v>
      </c>
      <c r="K78" s="25" t="s">
        <v>135</v>
      </c>
    </row>
    <row r="79" spans="1:11" s="5" customFormat="1" ht="31.5" customHeight="1" x14ac:dyDescent="0.25">
      <c r="A79" s="24" t="s">
        <v>305</v>
      </c>
      <c r="B79" s="204" t="s">
        <v>304</v>
      </c>
      <c r="C79" s="202">
        <v>85200000</v>
      </c>
      <c r="D79" s="203">
        <v>16000</v>
      </c>
      <c r="E79" s="203">
        <v>20000</v>
      </c>
      <c r="F79" s="25" t="s">
        <v>7</v>
      </c>
      <c r="G79" s="21" t="s">
        <v>6</v>
      </c>
      <c r="H79" s="199" t="s">
        <v>5</v>
      </c>
      <c r="I79" s="199" t="s">
        <v>4</v>
      </c>
      <c r="J79" s="199" t="s">
        <v>3</v>
      </c>
      <c r="K79" s="25" t="s">
        <v>63</v>
      </c>
    </row>
    <row r="80" spans="1:11" s="5" customFormat="1" ht="31.5" customHeight="1" x14ac:dyDescent="0.25">
      <c r="A80" s="67" t="s">
        <v>433</v>
      </c>
      <c r="B80" s="200" t="s">
        <v>530</v>
      </c>
      <c r="C80" s="205"/>
      <c r="D80" s="206"/>
      <c r="E80" s="206"/>
      <c r="F80" s="207"/>
      <c r="G80" s="163"/>
      <c r="H80" s="199"/>
      <c r="I80" s="199"/>
      <c r="J80" s="199"/>
      <c r="K80" s="207"/>
    </row>
    <row r="81" spans="1:11" s="5" customFormat="1" ht="31.5" customHeight="1" x14ac:dyDescent="0.25">
      <c r="A81" s="24" t="s">
        <v>303</v>
      </c>
      <c r="B81" s="200" t="s">
        <v>302</v>
      </c>
      <c r="C81" s="202">
        <v>50410000</v>
      </c>
      <c r="D81" s="203">
        <v>3184</v>
      </c>
      <c r="E81" s="203">
        <v>3980</v>
      </c>
      <c r="F81" s="25" t="s">
        <v>7</v>
      </c>
      <c r="G81" s="21" t="s">
        <v>6</v>
      </c>
      <c r="H81" s="199" t="s">
        <v>5</v>
      </c>
      <c r="I81" s="199" t="s">
        <v>4</v>
      </c>
      <c r="J81" s="199" t="s">
        <v>20</v>
      </c>
      <c r="K81" s="25" t="s">
        <v>150</v>
      </c>
    </row>
    <row r="82" spans="1:11" s="5" customFormat="1" ht="31.5" x14ac:dyDescent="0.25">
      <c r="A82" s="24" t="s">
        <v>301</v>
      </c>
      <c r="B82" s="200" t="s">
        <v>300</v>
      </c>
      <c r="C82" s="202">
        <v>85200000</v>
      </c>
      <c r="D82" s="203">
        <v>4000</v>
      </c>
      <c r="E82" s="203">
        <v>5000</v>
      </c>
      <c r="F82" s="21" t="s">
        <v>7</v>
      </c>
      <c r="G82" s="15" t="s">
        <v>6</v>
      </c>
      <c r="H82" s="15" t="s">
        <v>5</v>
      </c>
      <c r="I82" s="103" t="s">
        <v>4</v>
      </c>
      <c r="J82" s="199" t="s">
        <v>3</v>
      </c>
      <c r="K82" s="25" t="s">
        <v>63</v>
      </c>
    </row>
    <row r="83" spans="1:11" s="5" customFormat="1" ht="31.5" x14ac:dyDescent="0.25">
      <c r="A83" s="24" t="s">
        <v>299</v>
      </c>
      <c r="B83" s="200" t="s">
        <v>298</v>
      </c>
      <c r="C83" s="202">
        <v>45244000</v>
      </c>
      <c r="D83" s="203">
        <v>40000</v>
      </c>
      <c r="E83" s="203">
        <v>50000</v>
      </c>
      <c r="F83" s="21" t="s">
        <v>7</v>
      </c>
      <c r="G83" s="15" t="s">
        <v>6</v>
      </c>
      <c r="H83" s="15" t="s">
        <v>5</v>
      </c>
      <c r="I83" s="103" t="s">
        <v>4</v>
      </c>
      <c r="J83" s="199" t="s">
        <v>20</v>
      </c>
      <c r="K83" s="25" t="s">
        <v>150</v>
      </c>
    </row>
    <row r="84" spans="1:11" s="4" customFormat="1" ht="31.5" customHeight="1" x14ac:dyDescent="0.25">
      <c r="A84" s="208" t="s">
        <v>297</v>
      </c>
      <c r="B84" s="204" t="s">
        <v>296</v>
      </c>
      <c r="C84" s="209">
        <v>45244000</v>
      </c>
      <c r="D84" s="210">
        <v>76800</v>
      </c>
      <c r="E84" s="210">
        <v>96000</v>
      </c>
      <c r="F84" s="211" t="s">
        <v>32</v>
      </c>
      <c r="G84" s="212" t="s">
        <v>6</v>
      </c>
      <c r="H84" s="212" t="s">
        <v>5</v>
      </c>
      <c r="I84" s="213" t="s">
        <v>4</v>
      </c>
      <c r="J84" s="199" t="s">
        <v>20</v>
      </c>
      <c r="K84" s="214" t="s">
        <v>295</v>
      </c>
    </row>
    <row r="85" spans="1:11" s="4" customFormat="1" ht="31.5" customHeight="1" x14ac:dyDescent="0.25">
      <c r="A85" s="16" t="s">
        <v>433</v>
      </c>
      <c r="B85" s="215" t="s">
        <v>583</v>
      </c>
      <c r="C85" s="216"/>
      <c r="D85" s="217"/>
      <c r="E85" s="217"/>
      <c r="F85" s="6"/>
      <c r="G85" s="6"/>
      <c r="H85" s="6"/>
      <c r="I85" s="50"/>
      <c r="J85" s="50"/>
      <c r="K85" s="50"/>
    </row>
    <row r="86" spans="1:11" s="4" customFormat="1" ht="31.5" customHeight="1" x14ac:dyDescent="0.25">
      <c r="A86" s="218" t="s">
        <v>294</v>
      </c>
      <c r="B86" s="219" t="s">
        <v>293</v>
      </c>
      <c r="C86" s="220">
        <v>45244000</v>
      </c>
      <c r="D86" s="221">
        <v>50400</v>
      </c>
      <c r="E86" s="221">
        <v>63000</v>
      </c>
      <c r="F86" s="222" t="s">
        <v>7</v>
      </c>
      <c r="G86" s="122" t="s">
        <v>6</v>
      </c>
      <c r="H86" s="122" t="s">
        <v>5</v>
      </c>
      <c r="I86" s="223" t="s">
        <v>4</v>
      </c>
      <c r="J86" s="224" t="s">
        <v>113</v>
      </c>
      <c r="K86" s="225" t="s">
        <v>135</v>
      </c>
    </row>
    <row r="87" spans="1:11" s="4" customFormat="1" ht="31.5" customHeight="1" x14ac:dyDescent="0.25">
      <c r="A87" s="24" t="s">
        <v>292</v>
      </c>
      <c r="B87" s="200" t="s">
        <v>291</v>
      </c>
      <c r="C87" s="202">
        <v>45244000</v>
      </c>
      <c r="D87" s="203">
        <v>38400</v>
      </c>
      <c r="E87" s="203">
        <v>48000</v>
      </c>
      <c r="F87" s="25" t="s">
        <v>7</v>
      </c>
      <c r="G87" s="15" t="s">
        <v>6</v>
      </c>
      <c r="H87" s="15" t="s">
        <v>5</v>
      </c>
      <c r="I87" s="103" t="s">
        <v>4</v>
      </c>
      <c r="J87" s="199" t="s">
        <v>20</v>
      </c>
      <c r="K87" s="25" t="s">
        <v>150</v>
      </c>
    </row>
    <row r="88" spans="1:11" s="4" customFormat="1" ht="31.5" customHeight="1" x14ac:dyDescent="0.25">
      <c r="A88" s="24" t="s">
        <v>290</v>
      </c>
      <c r="B88" s="200" t="s">
        <v>289</v>
      </c>
      <c r="C88" s="202">
        <v>45317000</v>
      </c>
      <c r="D88" s="203">
        <v>114200</v>
      </c>
      <c r="E88" s="203">
        <v>142750</v>
      </c>
      <c r="F88" s="21" t="s">
        <v>32</v>
      </c>
      <c r="G88" s="15" t="s">
        <v>6</v>
      </c>
      <c r="H88" s="15" t="s">
        <v>5</v>
      </c>
      <c r="I88" s="199" t="s">
        <v>4</v>
      </c>
      <c r="J88" s="199" t="s">
        <v>242</v>
      </c>
      <c r="K88" s="25" t="s">
        <v>288</v>
      </c>
    </row>
    <row r="89" spans="1:11" s="4" customFormat="1" ht="31.5" customHeight="1" x14ac:dyDescent="0.25">
      <c r="A89" s="24" t="s">
        <v>287</v>
      </c>
      <c r="B89" s="200" t="s">
        <v>286</v>
      </c>
      <c r="C89" s="202">
        <v>77340000</v>
      </c>
      <c r="D89" s="203">
        <v>8480</v>
      </c>
      <c r="E89" s="203">
        <v>10600</v>
      </c>
      <c r="F89" s="21" t="s">
        <v>7</v>
      </c>
      <c r="G89" s="15" t="s">
        <v>6</v>
      </c>
      <c r="H89" s="15" t="s">
        <v>5</v>
      </c>
      <c r="I89" s="199" t="s">
        <v>4</v>
      </c>
      <c r="J89" s="199" t="s">
        <v>113</v>
      </c>
      <c r="K89" s="226" t="s">
        <v>285</v>
      </c>
    </row>
    <row r="90" spans="1:11" s="4" customFormat="1" ht="31.5" customHeight="1" x14ac:dyDescent="0.25">
      <c r="A90" s="24" t="s">
        <v>284</v>
      </c>
      <c r="B90" s="23" t="s">
        <v>283</v>
      </c>
      <c r="C90" s="58">
        <v>37535200</v>
      </c>
      <c r="D90" s="22">
        <v>26544</v>
      </c>
      <c r="E90" s="22">
        <v>33180</v>
      </c>
      <c r="F90" s="21" t="s">
        <v>32</v>
      </c>
      <c r="G90" s="15" t="s">
        <v>6</v>
      </c>
      <c r="H90" s="15" t="s">
        <v>5</v>
      </c>
      <c r="I90" s="199" t="s">
        <v>4</v>
      </c>
      <c r="J90" s="199" t="s">
        <v>20</v>
      </c>
      <c r="K90" s="177" t="s">
        <v>282</v>
      </c>
    </row>
    <row r="91" spans="1:11" s="5" customFormat="1" ht="31.5" customHeight="1" x14ac:dyDescent="0.25">
      <c r="A91" s="24" t="s">
        <v>281</v>
      </c>
      <c r="B91" s="200" t="s">
        <v>280</v>
      </c>
      <c r="C91" s="227">
        <v>45222000</v>
      </c>
      <c r="D91" s="201">
        <v>62800</v>
      </c>
      <c r="E91" s="201">
        <v>78500</v>
      </c>
      <c r="F91" s="177" t="s">
        <v>7</v>
      </c>
      <c r="G91" s="15" t="s">
        <v>6</v>
      </c>
      <c r="H91" s="199" t="s">
        <v>5</v>
      </c>
      <c r="I91" s="199" t="s">
        <v>4</v>
      </c>
      <c r="J91" s="199" t="s">
        <v>113</v>
      </c>
      <c r="K91" s="177" t="s">
        <v>135</v>
      </c>
    </row>
    <row r="92" spans="1:11" s="5" customFormat="1" ht="31.5" customHeight="1" x14ac:dyDescent="0.25">
      <c r="A92" s="24" t="s">
        <v>279</v>
      </c>
      <c r="B92" s="200" t="s">
        <v>258</v>
      </c>
      <c r="C92" s="227">
        <v>45211360</v>
      </c>
      <c r="D92" s="228">
        <v>20640</v>
      </c>
      <c r="E92" s="228">
        <v>25800</v>
      </c>
      <c r="F92" s="177" t="s">
        <v>7</v>
      </c>
      <c r="G92" s="15" t="s">
        <v>6</v>
      </c>
      <c r="H92" s="199" t="s">
        <v>5</v>
      </c>
      <c r="I92" s="199" t="s">
        <v>4</v>
      </c>
      <c r="J92" s="229" t="s">
        <v>117</v>
      </c>
      <c r="K92" s="230" t="s">
        <v>192</v>
      </c>
    </row>
    <row r="93" spans="1:11" s="5" customFormat="1" ht="31.5" customHeight="1" x14ac:dyDescent="0.25">
      <c r="A93" s="159" t="s">
        <v>433</v>
      </c>
      <c r="B93" s="200"/>
      <c r="C93" s="227"/>
      <c r="D93" s="201">
        <v>31200</v>
      </c>
      <c r="E93" s="201">
        <v>39000</v>
      </c>
      <c r="F93" s="177"/>
      <c r="G93" s="164"/>
      <c r="H93" s="199"/>
      <c r="I93" s="199"/>
      <c r="J93" s="199" t="s">
        <v>113</v>
      </c>
      <c r="K93" s="177" t="s">
        <v>564</v>
      </c>
    </row>
    <row r="94" spans="1:11" s="5" customFormat="1" ht="31.5" customHeight="1" x14ac:dyDescent="0.25">
      <c r="A94" s="24" t="s">
        <v>278</v>
      </c>
      <c r="B94" s="200" t="s">
        <v>277</v>
      </c>
      <c r="C94" s="227">
        <v>77300000</v>
      </c>
      <c r="D94" s="201">
        <v>53088</v>
      </c>
      <c r="E94" s="201">
        <v>66360</v>
      </c>
      <c r="F94" s="177" t="s">
        <v>32</v>
      </c>
      <c r="G94" s="15" t="s">
        <v>6</v>
      </c>
      <c r="H94" s="199" t="s">
        <v>5</v>
      </c>
      <c r="I94" s="199" t="s">
        <v>4</v>
      </c>
      <c r="J94" s="199" t="s">
        <v>20</v>
      </c>
      <c r="K94" s="177" t="s">
        <v>135</v>
      </c>
    </row>
    <row r="95" spans="1:11" s="5" customFormat="1" ht="31.5" customHeight="1" x14ac:dyDescent="0.25">
      <c r="A95" s="24" t="s">
        <v>276</v>
      </c>
      <c r="B95" s="204" t="s">
        <v>275</v>
      </c>
      <c r="C95" s="227">
        <v>90533000</v>
      </c>
      <c r="D95" s="228">
        <v>160000</v>
      </c>
      <c r="E95" s="228">
        <v>200000</v>
      </c>
      <c r="F95" s="177" t="s">
        <v>32</v>
      </c>
      <c r="G95" s="15" t="s">
        <v>6</v>
      </c>
      <c r="H95" s="199" t="s">
        <v>5</v>
      </c>
      <c r="I95" s="229" t="s">
        <v>4</v>
      </c>
      <c r="J95" s="199" t="s">
        <v>113</v>
      </c>
      <c r="K95" s="177" t="s">
        <v>192</v>
      </c>
    </row>
    <row r="96" spans="1:11" s="5" customFormat="1" ht="31.5" customHeight="1" x14ac:dyDescent="0.25">
      <c r="A96" s="159" t="s">
        <v>433</v>
      </c>
      <c r="B96" s="200" t="s">
        <v>563</v>
      </c>
      <c r="C96" s="227"/>
      <c r="D96" s="201">
        <v>144800</v>
      </c>
      <c r="E96" s="201">
        <v>181000</v>
      </c>
      <c r="F96" s="177"/>
      <c r="G96" s="164"/>
      <c r="H96" s="199"/>
      <c r="I96" s="199" t="s">
        <v>49</v>
      </c>
      <c r="J96" s="199"/>
      <c r="K96" s="177"/>
    </row>
    <row r="97" spans="1:11" s="5" customFormat="1" ht="31.5" customHeight="1" x14ac:dyDescent="0.25">
      <c r="A97" s="24" t="s">
        <v>274</v>
      </c>
      <c r="B97" s="204" t="s">
        <v>273</v>
      </c>
      <c r="C97" s="227">
        <v>90533000</v>
      </c>
      <c r="D97" s="228">
        <v>17600</v>
      </c>
      <c r="E97" s="228">
        <v>22000</v>
      </c>
      <c r="F97" s="177" t="s">
        <v>7</v>
      </c>
      <c r="G97" s="15" t="s">
        <v>6</v>
      </c>
      <c r="H97" s="199" t="s">
        <v>5</v>
      </c>
      <c r="I97" s="229" t="s">
        <v>4</v>
      </c>
      <c r="J97" s="199" t="s">
        <v>113</v>
      </c>
      <c r="K97" s="177" t="s">
        <v>135</v>
      </c>
    </row>
    <row r="98" spans="1:11" s="5" customFormat="1" ht="31.5" customHeight="1" x14ac:dyDescent="0.25">
      <c r="A98" s="159" t="s">
        <v>433</v>
      </c>
      <c r="B98" s="200" t="s">
        <v>559</v>
      </c>
      <c r="C98" s="227"/>
      <c r="D98" s="201">
        <v>15200</v>
      </c>
      <c r="E98" s="201">
        <v>19000</v>
      </c>
      <c r="F98" s="177"/>
      <c r="G98" s="164"/>
      <c r="H98" s="199"/>
      <c r="I98" s="199" t="s">
        <v>49</v>
      </c>
      <c r="J98" s="199"/>
      <c r="K98" s="177"/>
    </row>
    <row r="99" spans="1:11" s="5" customFormat="1" ht="31.5" customHeight="1" x14ac:dyDescent="0.25">
      <c r="A99" s="24" t="s">
        <v>272</v>
      </c>
      <c r="B99" s="200" t="s">
        <v>271</v>
      </c>
      <c r="C99" s="227">
        <v>65320000</v>
      </c>
      <c r="D99" s="201">
        <v>64000</v>
      </c>
      <c r="E99" s="201">
        <v>80000</v>
      </c>
      <c r="F99" s="177" t="s">
        <v>32</v>
      </c>
      <c r="G99" s="15" t="s">
        <v>6</v>
      </c>
      <c r="H99" s="199" t="s">
        <v>5</v>
      </c>
      <c r="I99" s="199" t="s">
        <v>4</v>
      </c>
      <c r="J99" s="199" t="s">
        <v>242</v>
      </c>
      <c r="K99" s="177" t="s">
        <v>71</v>
      </c>
    </row>
    <row r="100" spans="1:11" s="5" customFormat="1" ht="31.5" customHeight="1" x14ac:dyDescent="0.25">
      <c r="A100" s="24" t="s">
        <v>270</v>
      </c>
      <c r="B100" s="200" t="s">
        <v>269</v>
      </c>
      <c r="C100" s="227">
        <v>50800000</v>
      </c>
      <c r="D100" s="201">
        <v>22320</v>
      </c>
      <c r="E100" s="201">
        <v>27900</v>
      </c>
      <c r="F100" s="177" t="s">
        <v>7</v>
      </c>
      <c r="G100" s="15" t="s">
        <v>6</v>
      </c>
      <c r="H100" s="199" t="s">
        <v>5</v>
      </c>
      <c r="I100" s="199" t="s">
        <v>4</v>
      </c>
      <c r="J100" s="199" t="s">
        <v>36</v>
      </c>
      <c r="K100" s="177" t="s">
        <v>71</v>
      </c>
    </row>
    <row r="101" spans="1:11" s="5" customFormat="1" ht="31.5" customHeight="1" x14ac:dyDescent="0.25">
      <c r="A101" s="24" t="s">
        <v>268</v>
      </c>
      <c r="B101" s="23" t="s">
        <v>267</v>
      </c>
      <c r="C101" s="58">
        <v>45112700</v>
      </c>
      <c r="D101" s="22">
        <v>32000</v>
      </c>
      <c r="E101" s="22">
        <v>40000</v>
      </c>
      <c r="F101" s="231" t="s">
        <v>7</v>
      </c>
      <c r="G101" s="15" t="s">
        <v>6</v>
      </c>
      <c r="H101" s="199" t="s">
        <v>5</v>
      </c>
      <c r="I101" s="199" t="s">
        <v>4</v>
      </c>
      <c r="J101" s="199" t="s">
        <v>54</v>
      </c>
      <c r="K101" s="21" t="s">
        <v>247</v>
      </c>
    </row>
    <row r="102" spans="1:11" s="5" customFormat="1" ht="31.5" customHeight="1" x14ac:dyDescent="0.25">
      <c r="A102" s="24" t="s">
        <v>266</v>
      </c>
      <c r="B102" s="23" t="s">
        <v>265</v>
      </c>
      <c r="C102" s="58">
        <v>45112700</v>
      </c>
      <c r="D102" s="22">
        <v>12000</v>
      </c>
      <c r="E102" s="22">
        <v>15000</v>
      </c>
      <c r="F102" s="21" t="s">
        <v>7</v>
      </c>
      <c r="G102" s="15" t="s">
        <v>6</v>
      </c>
      <c r="H102" s="199" t="s">
        <v>5</v>
      </c>
      <c r="I102" s="199" t="s">
        <v>4</v>
      </c>
      <c r="J102" s="20" t="s">
        <v>117</v>
      </c>
      <c r="K102" s="19" t="s">
        <v>247</v>
      </c>
    </row>
    <row r="103" spans="1:11" s="5" customFormat="1" ht="31.5" customHeight="1" x14ac:dyDescent="0.25">
      <c r="A103" s="24" t="s">
        <v>264</v>
      </c>
      <c r="B103" s="23" t="s">
        <v>263</v>
      </c>
      <c r="C103" s="58" t="s">
        <v>489</v>
      </c>
      <c r="D103" s="22">
        <v>169800</v>
      </c>
      <c r="E103" s="22">
        <v>212250</v>
      </c>
      <c r="F103" s="21" t="s">
        <v>32</v>
      </c>
      <c r="G103" s="15" t="s">
        <v>6</v>
      </c>
      <c r="H103" s="15" t="s">
        <v>5</v>
      </c>
      <c r="I103" s="103" t="s">
        <v>49</v>
      </c>
      <c r="J103" s="43" t="s">
        <v>3</v>
      </c>
      <c r="K103" s="21" t="s">
        <v>260</v>
      </c>
    </row>
    <row r="104" spans="1:11" s="5" customFormat="1" ht="31.5" customHeight="1" x14ac:dyDescent="0.25">
      <c r="A104" s="67" t="s">
        <v>262</v>
      </c>
      <c r="B104" s="68" t="s">
        <v>261</v>
      </c>
      <c r="C104" s="69">
        <v>45112712</v>
      </c>
      <c r="D104" s="70">
        <v>128000</v>
      </c>
      <c r="E104" s="70">
        <v>160000</v>
      </c>
      <c r="F104" s="71" t="s">
        <v>32</v>
      </c>
      <c r="G104" s="37" t="s">
        <v>6</v>
      </c>
      <c r="H104" s="37" t="s">
        <v>5</v>
      </c>
      <c r="I104" s="49" t="s">
        <v>49</v>
      </c>
      <c r="J104" s="72" t="s">
        <v>3</v>
      </c>
      <c r="K104" s="73" t="s">
        <v>260</v>
      </c>
    </row>
    <row r="105" spans="1:11" s="5" customFormat="1" ht="31.5" customHeight="1" x14ac:dyDescent="0.25">
      <c r="A105" s="232" t="s">
        <v>259</v>
      </c>
      <c r="B105" s="233" t="s">
        <v>618</v>
      </c>
      <c r="C105" s="234">
        <v>45211360</v>
      </c>
      <c r="D105" s="124">
        <v>10560</v>
      </c>
      <c r="E105" s="124">
        <v>13200</v>
      </c>
      <c r="F105" s="235" t="s">
        <v>7</v>
      </c>
      <c r="G105" s="79" t="s">
        <v>6</v>
      </c>
      <c r="H105" s="79" t="s">
        <v>5</v>
      </c>
      <c r="I105" s="80" t="s">
        <v>4</v>
      </c>
      <c r="J105" s="79" t="s">
        <v>113</v>
      </c>
      <c r="K105" s="79" t="s">
        <v>135</v>
      </c>
    </row>
    <row r="106" spans="1:11" s="5" customFormat="1" ht="31.5" customHeight="1" x14ac:dyDescent="0.25">
      <c r="A106" s="74" t="s">
        <v>257</v>
      </c>
      <c r="B106" s="75" t="s">
        <v>256</v>
      </c>
      <c r="C106" s="76">
        <v>71242000</v>
      </c>
      <c r="D106" s="77">
        <v>4000</v>
      </c>
      <c r="E106" s="77">
        <v>5000</v>
      </c>
      <c r="F106" s="236" t="s">
        <v>7</v>
      </c>
      <c r="G106" s="78" t="s">
        <v>6</v>
      </c>
      <c r="H106" s="43" t="s">
        <v>5</v>
      </c>
      <c r="I106" s="51" t="s">
        <v>4</v>
      </c>
      <c r="J106" s="44" t="s">
        <v>113</v>
      </c>
      <c r="K106" s="44" t="s">
        <v>255</v>
      </c>
    </row>
    <row r="107" spans="1:11" s="5" customFormat="1" ht="31.5" customHeight="1" x14ac:dyDescent="0.25">
      <c r="A107" s="16" t="s">
        <v>254</v>
      </c>
      <c r="B107" s="8" t="s">
        <v>253</v>
      </c>
      <c r="C107" s="59">
        <v>45000000</v>
      </c>
      <c r="D107" s="7">
        <v>20000</v>
      </c>
      <c r="E107" s="7">
        <v>25000</v>
      </c>
      <c r="F107" s="129" t="s">
        <v>7</v>
      </c>
      <c r="G107" s="15" t="s">
        <v>6</v>
      </c>
      <c r="H107" s="6" t="s">
        <v>5</v>
      </c>
      <c r="I107" s="50" t="s">
        <v>4</v>
      </c>
      <c r="J107" s="6" t="s">
        <v>117</v>
      </c>
      <c r="K107" s="6" t="s">
        <v>235</v>
      </c>
    </row>
    <row r="108" spans="1:11" s="5" customFormat="1" ht="31.5" customHeight="1" x14ac:dyDescent="0.25">
      <c r="A108" s="16" t="s">
        <v>252</v>
      </c>
      <c r="B108" s="8" t="s">
        <v>251</v>
      </c>
      <c r="C108" s="59">
        <v>35125100</v>
      </c>
      <c r="D108" s="7">
        <v>48000</v>
      </c>
      <c r="E108" s="7">
        <v>60000</v>
      </c>
      <c r="F108" s="129" t="s">
        <v>32</v>
      </c>
      <c r="G108" s="15" t="s">
        <v>6</v>
      </c>
      <c r="H108" s="6" t="s">
        <v>5</v>
      </c>
      <c r="I108" s="50" t="s">
        <v>4</v>
      </c>
      <c r="J108" s="6" t="s">
        <v>20</v>
      </c>
      <c r="K108" s="6" t="s">
        <v>250</v>
      </c>
    </row>
    <row r="109" spans="1:11" s="5" customFormat="1" ht="47.25" customHeight="1" x14ac:dyDescent="0.25">
      <c r="A109" s="16" t="s">
        <v>249</v>
      </c>
      <c r="B109" s="8" t="s">
        <v>248</v>
      </c>
      <c r="C109" s="59">
        <v>71242000</v>
      </c>
      <c r="D109" s="7">
        <v>3760</v>
      </c>
      <c r="E109" s="7">
        <v>4700</v>
      </c>
      <c r="F109" s="129" t="s">
        <v>7</v>
      </c>
      <c r="G109" s="15" t="s">
        <v>6</v>
      </c>
      <c r="H109" s="6" t="s">
        <v>5</v>
      </c>
      <c r="I109" s="50" t="s">
        <v>4</v>
      </c>
      <c r="J109" s="6" t="s">
        <v>54</v>
      </c>
      <c r="K109" s="6" t="s">
        <v>247</v>
      </c>
    </row>
    <row r="110" spans="1:11" s="5" customFormat="1" ht="31.5" customHeight="1" x14ac:dyDescent="0.25">
      <c r="A110" s="16" t="s">
        <v>246</v>
      </c>
      <c r="B110" s="8" t="s">
        <v>245</v>
      </c>
      <c r="C110" s="59">
        <v>45000000</v>
      </c>
      <c r="D110" s="7">
        <v>35000</v>
      </c>
      <c r="E110" s="7">
        <v>43750</v>
      </c>
      <c r="F110" s="129" t="s">
        <v>7</v>
      </c>
      <c r="G110" s="15" t="s">
        <v>6</v>
      </c>
      <c r="H110" s="6" t="s">
        <v>5</v>
      </c>
      <c r="I110" s="50" t="s">
        <v>4</v>
      </c>
      <c r="J110" s="6" t="s">
        <v>197</v>
      </c>
      <c r="K110" s="6" t="s">
        <v>235</v>
      </c>
    </row>
    <row r="111" spans="1:11" s="5" customFormat="1" ht="31.5" x14ac:dyDescent="0.25">
      <c r="A111" s="16" t="s">
        <v>244</v>
      </c>
      <c r="B111" s="8" t="s">
        <v>243</v>
      </c>
      <c r="C111" s="59">
        <v>45000000</v>
      </c>
      <c r="D111" s="7">
        <v>80000</v>
      </c>
      <c r="E111" s="7">
        <v>100000</v>
      </c>
      <c r="F111" s="129" t="s">
        <v>32</v>
      </c>
      <c r="G111" s="15" t="s">
        <v>6</v>
      </c>
      <c r="H111" s="6" t="s">
        <v>5</v>
      </c>
      <c r="I111" s="50" t="s">
        <v>4</v>
      </c>
      <c r="J111" s="6" t="s">
        <v>242</v>
      </c>
      <c r="K111" s="6" t="s">
        <v>241</v>
      </c>
    </row>
    <row r="112" spans="1:11" s="5" customFormat="1" ht="31.5" customHeight="1" x14ac:dyDescent="0.25">
      <c r="A112" s="16" t="s">
        <v>240</v>
      </c>
      <c r="B112" s="8" t="s">
        <v>239</v>
      </c>
      <c r="C112" s="59">
        <v>45000000</v>
      </c>
      <c r="D112" s="7">
        <v>240000</v>
      </c>
      <c r="E112" s="7">
        <v>300000</v>
      </c>
      <c r="F112" s="129" t="s">
        <v>32</v>
      </c>
      <c r="G112" s="15" t="s">
        <v>6</v>
      </c>
      <c r="H112" s="6" t="s">
        <v>5</v>
      </c>
      <c r="I112" s="50" t="s">
        <v>4</v>
      </c>
      <c r="J112" s="6" t="s">
        <v>113</v>
      </c>
      <c r="K112" s="6" t="s">
        <v>238</v>
      </c>
    </row>
    <row r="113" spans="1:11" s="5" customFormat="1" ht="31.5" customHeight="1" x14ac:dyDescent="0.25">
      <c r="A113" s="16" t="s">
        <v>237</v>
      </c>
      <c r="B113" s="8" t="s">
        <v>236</v>
      </c>
      <c r="C113" s="59">
        <v>45310000</v>
      </c>
      <c r="D113" s="7">
        <v>18448</v>
      </c>
      <c r="E113" s="7">
        <v>23060</v>
      </c>
      <c r="F113" s="129" t="s">
        <v>7</v>
      </c>
      <c r="G113" s="15" t="s">
        <v>6</v>
      </c>
      <c r="H113" s="6" t="s">
        <v>5</v>
      </c>
      <c r="I113" s="50" t="s">
        <v>4</v>
      </c>
      <c r="J113" s="6" t="s">
        <v>197</v>
      </c>
      <c r="K113" s="6" t="s">
        <v>235</v>
      </c>
    </row>
    <row r="114" spans="1:11" s="5" customFormat="1" ht="31.5" customHeight="1" x14ac:dyDescent="0.25">
      <c r="A114" s="16" t="s">
        <v>234</v>
      </c>
      <c r="B114" s="8" t="s">
        <v>233</v>
      </c>
      <c r="C114" s="59">
        <v>71242000</v>
      </c>
      <c r="D114" s="7">
        <v>26500</v>
      </c>
      <c r="E114" s="7">
        <v>33125</v>
      </c>
      <c r="F114" s="129" t="s">
        <v>7</v>
      </c>
      <c r="G114" s="15" t="s">
        <v>6</v>
      </c>
      <c r="H114" s="6" t="s">
        <v>5</v>
      </c>
      <c r="I114" s="50" t="s">
        <v>4</v>
      </c>
      <c r="J114" s="6" t="s">
        <v>124</v>
      </c>
      <c r="K114" s="6" t="s">
        <v>230</v>
      </c>
    </row>
    <row r="115" spans="1:11" s="5" customFormat="1" ht="31.5" x14ac:dyDescent="0.25">
      <c r="A115" s="40" t="s">
        <v>232</v>
      </c>
      <c r="B115" s="18" t="s">
        <v>231</v>
      </c>
      <c r="C115" s="60">
        <v>71242000</v>
      </c>
      <c r="D115" s="17">
        <v>11200</v>
      </c>
      <c r="E115" s="17">
        <v>14000</v>
      </c>
      <c r="F115" s="237" t="s">
        <v>7</v>
      </c>
      <c r="G115" s="37" t="s">
        <v>6</v>
      </c>
      <c r="H115" s="10" t="s">
        <v>5</v>
      </c>
      <c r="I115" s="52" t="s">
        <v>4</v>
      </c>
      <c r="J115" s="10" t="s">
        <v>124</v>
      </c>
      <c r="K115" s="10" t="s">
        <v>230</v>
      </c>
    </row>
    <row r="116" spans="1:11" s="5" customFormat="1" ht="47.25" x14ac:dyDescent="0.25">
      <c r="A116" s="118" t="s">
        <v>438</v>
      </c>
      <c r="B116" s="8" t="s">
        <v>439</v>
      </c>
      <c r="C116" s="59">
        <v>50800000</v>
      </c>
      <c r="D116" s="7">
        <v>30048</v>
      </c>
      <c r="E116" s="7">
        <v>37560</v>
      </c>
      <c r="F116" s="129" t="s">
        <v>32</v>
      </c>
      <c r="G116" s="6" t="s">
        <v>6</v>
      </c>
      <c r="H116" s="6" t="s">
        <v>5</v>
      </c>
      <c r="I116" s="50" t="s">
        <v>4</v>
      </c>
      <c r="J116" s="6" t="s">
        <v>3</v>
      </c>
      <c r="K116" s="6" t="s">
        <v>440</v>
      </c>
    </row>
    <row r="117" spans="1:11" s="5" customFormat="1" ht="47.25" x14ac:dyDescent="0.25">
      <c r="A117" s="118" t="s">
        <v>447</v>
      </c>
      <c r="B117" s="8" t="s">
        <v>448</v>
      </c>
      <c r="C117" s="59">
        <v>45220000</v>
      </c>
      <c r="D117" s="7">
        <v>12000</v>
      </c>
      <c r="E117" s="7">
        <v>15000</v>
      </c>
      <c r="F117" s="129" t="s">
        <v>7</v>
      </c>
      <c r="G117" s="6" t="s">
        <v>6</v>
      </c>
      <c r="H117" s="6" t="s">
        <v>5</v>
      </c>
      <c r="I117" s="50" t="s">
        <v>4</v>
      </c>
      <c r="J117" s="6" t="s">
        <v>124</v>
      </c>
      <c r="K117" s="6" t="s">
        <v>449</v>
      </c>
    </row>
    <row r="118" spans="1:11" s="5" customFormat="1" ht="47.25" x14ac:dyDescent="0.25">
      <c r="A118" s="118" t="s">
        <v>524</v>
      </c>
      <c r="B118" s="8" t="s">
        <v>525</v>
      </c>
      <c r="C118" s="59">
        <v>45211360</v>
      </c>
      <c r="D118" s="7">
        <v>127352</v>
      </c>
      <c r="E118" s="7">
        <v>159190</v>
      </c>
      <c r="F118" s="129" t="s">
        <v>32</v>
      </c>
      <c r="G118" s="6" t="s">
        <v>6</v>
      </c>
      <c r="H118" s="6" t="s">
        <v>5</v>
      </c>
      <c r="I118" s="50" t="s">
        <v>4</v>
      </c>
      <c r="J118" s="6" t="s">
        <v>20</v>
      </c>
      <c r="K118" s="6" t="s">
        <v>526</v>
      </c>
    </row>
    <row r="119" spans="1:11" s="5" customFormat="1" ht="47.25" x14ac:dyDescent="0.25">
      <c r="A119" s="130" t="s">
        <v>558</v>
      </c>
      <c r="B119" s="173" t="s">
        <v>565</v>
      </c>
      <c r="C119" s="180">
        <v>77300000</v>
      </c>
      <c r="D119" s="175">
        <v>53088</v>
      </c>
      <c r="E119" s="175">
        <v>66360</v>
      </c>
      <c r="F119" s="182" t="s">
        <v>32</v>
      </c>
      <c r="G119" s="176" t="s">
        <v>6</v>
      </c>
      <c r="H119" s="176" t="s">
        <v>5</v>
      </c>
      <c r="I119" s="177" t="s">
        <v>4</v>
      </c>
      <c r="J119" s="176" t="s">
        <v>113</v>
      </c>
      <c r="K119" s="176" t="s">
        <v>564</v>
      </c>
    </row>
    <row r="120" spans="1:11" s="5" customFormat="1" ht="47.25" customHeight="1" x14ac:dyDescent="0.25">
      <c r="A120" s="414" t="s">
        <v>656</v>
      </c>
      <c r="B120" s="34" t="s">
        <v>695</v>
      </c>
      <c r="C120" s="61">
        <v>45211360</v>
      </c>
      <c r="D120" s="33">
        <v>127352</v>
      </c>
      <c r="E120" s="33">
        <v>159190</v>
      </c>
      <c r="F120" s="36" t="s">
        <v>32</v>
      </c>
      <c r="G120" s="35" t="s">
        <v>6</v>
      </c>
      <c r="H120" s="35" t="s">
        <v>5</v>
      </c>
      <c r="I120" s="47" t="s">
        <v>4</v>
      </c>
      <c r="J120" s="35" t="s">
        <v>117</v>
      </c>
      <c r="K120" s="35" t="s">
        <v>658</v>
      </c>
    </row>
    <row r="121" spans="1:11" s="5" customFormat="1" ht="47.25" customHeight="1" x14ac:dyDescent="0.25">
      <c r="A121" s="414" t="s">
        <v>657</v>
      </c>
      <c r="B121" s="34" t="s">
        <v>659</v>
      </c>
      <c r="C121" s="61">
        <v>79714000</v>
      </c>
      <c r="D121" s="33">
        <v>3500</v>
      </c>
      <c r="E121" s="33">
        <v>4375</v>
      </c>
      <c r="F121" s="36" t="s">
        <v>7</v>
      </c>
      <c r="G121" s="35" t="s">
        <v>6</v>
      </c>
      <c r="H121" s="35" t="s">
        <v>5</v>
      </c>
      <c r="I121" s="47" t="s">
        <v>4</v>
      </c>
      <c r="J121" s="35" t="s">
        <v>20</v>
      </c>
      <c r="K121" s="35" t="s">
        <v>660</v>
      </c>
    </row>
    <row r="122" spans="1:11" s="5" customFormat="1" ht="47.25" customHeight="1" x14ac:dyDescent="0.25">
      <c r="A122" s="414" t="s">
        <v>711</v>
      </c>
      <c r="B122" s="34" t="s">
        <v>724</v>
      </c>
      <c r="C122" s="61">
        <v>45222000</v>
      </c>
      <c r="D122" s="33">
        <v>71600</v>
      </c>
      <c r="E122" s="33">
        <v>89500</v>
      </c>
      <c r="F122" s="36" t="s">
        <v>32</v>
      </c>
      <c r="G122" s="35" t="s">
        <v>6</v>
      </c>
      <c r="H122" s="35" t="s">
        <v>5</v>
      </c>
      <c r="I122" s="47" t="s">
        <v>4</v>
      </c>
      <c r="J122" s="35" t="s">
        <v>54</v>
      </c>
      <c r="K122" s="35" t="s">
        <v>712</v>
      </c>
    </row>
    <row r="123" spans="1:11" s="3" customFormat="1" ht="24" customHeight="1" x14ac:dyDescent="0.25">
      <c r="A123" s="238" t="s">
        <v>229</v>
      </c>
      <c r="B123" s="239"/>
      <c r="C123" s="187"/>
      <c r="D123" s="240">
        <f>SUM(D69:D72,D76:D91,D93:D94,D96,D98:D104,D106:D122)</f>
        <v>2159955.2000000002</v>
      </c>
      <c r="E123" s="240">
        <f>SUM(E69:E72,E76:E91,E93:E94,E96,E98:E104,E106:E122)</f>
        <v>2699944</v>
      </c>
      <c r="F123" s="241"/>
      <c r="G123" s="241"/>
      <c r="H123" s="241"/>
      <c r="I123" s="242"/>
      <c r="J123" s="241"/>
      <c r="K123" s="243"/>
    </row>
    <row r="124" spans="1:11" s="3" customFormat="1" ht="17.25" customHeight="1" x14ac:dyDescent="0.25">
      <c r="A124" s="244"/>
      <c r="B124" s="245"/>
      <c r="C124" s="246"/>
      <c r="D124" s="247"/>
      <c r="E124" s="247"/>
      <c r="F124" s="248"/>
      <c r="G124" s="248"/>
      <c r="H124" s="248"/>
      <c r="I124" s="249"/>
      <c r="J124" s="248"/>
      <c r="K124" s="250"/>
    </row>
    <row r="125" spans="1:11" s="3" customFormat="1" ht="24" customHeight="1" x14ac:dyDescent="0.25">
      <c r="A125" s="485" t="s">
        <v>228</v>
      </c>
      <c r="B125" s="486"/>
      <c r="C125" s="486"/>
      <c r="D125" s="486"/>
      <c r="E125" s="486"/>
      <c r="F125" s="486"/>
      <c r="G125" s="486"/>
      <c r="H125" s="486"/>
      <c r="I125" s="486"/>
      <c r="J125" s="486"/>
      <c r="K125" s="487"/>
    </row>
    <row r="126" spans="1:11" s="3" customFormat="1" ht="31.5" customHeight="1" x14ac:dyDescent="0.25">
      <c r="A126" s="24" t="s">
        <v>227</v>
      </c>
      <c r="B126" s="14" t="s">
        <v>226</v>
      </c>
      <c r="C126" s="62">
        <v>50410000</v>
      </c>
      <c r="D126" s="7">
        <v>5310</v>
      </c>
      <c r="E126" s="7">
        <v>6637.5</v>
      </c>
      <c r="F126" s="6" t="s">
        <v>7</v>
      </c>
      <c r="G126" s="6" t="s">
        <v>6</v>
      </c>
      <c r="H126" s="6" t="s">
        <v>5</v>
      </c>
      <c r="I126" s="50" t="s">
        <v>4</v>
      </c>
      <c r="J126" s="6" t="s">
        <v>3</v>
      </c>
      <c r="K126" s="6" t="s">
        <v>63</v>
      </c>
    </row>
    <row r="127" spans="1:11" s="3" customFormat="1" ht="24" customHeight="1" x14ac:dyDescent="0.25">
      <c r="A127" s="251" t="s">
        <v>225</v>
      </c>
      <c r="B127" s="252"/>
      <c r="C127" s="253"/>
      <c r="D127" s="254">
        <f>SUM(D126)</f>
        <v>5310</v>
      </c>
      <c r="E127" s="254">
        <f>SUM(E126)</f>
        <v>6637.5</v>
      </c>
      <c r="F127" s="255"/>
      <c r="G127" s="255"/>
      <c r="H127" s="255"/>
      <c r="I127" s="256"/>
      <c r="J127" s="255"/>
      <c r="K127" s="257"/>
    </row>
    <row r="128" spans="1:11" s="3" customFormat="1" ht="24" customHeight="1" x14ac:dyDescent="0.25">
      <c r="A128" s="104" t="s">
        <v>224</v>
      </c>
      <c r="B128" s="149"/>
      <c r="C128" s="138"/>
      <c r="D128" s="53">
        <f>D66+D123+D127</f>
        <v>7191781.7000000002</v>
      </c>
      <c r="E128" s="53">
        <f>E66+E123+E127</f>
        <v>8989727.129999999</v>
      </c>
      <c r="F128" s="150"/>
      <c r="G128" s="150"/>
      <c r="H128" s="150"/>
      <c r="I128" s="151"/>
      <c r="J128" s="150"/>
      <c r="K128" s="258"/>
    </row>
    <row r="129" spans="1:11" s="3" customFormat="1" ht="17.25" customHeight="1" x14ac:dyDescent="0.25">
      <c r="A129" s="244"/>
      <c r="B129" s="259"/>
      <c r="C129" s="260"/>
      <c r="D129" s="261"/>
      <c r="E129" s="261"/>
      <c r="F129" s="262"/>
      <c r="G129" s="262"/>
      <c r="H129" s="262"/>
      <c r="I129" s="263"/>
      <c r="J129" s="262"/>
      <c r="K129" s="264"/>
    </row>
    <row r="130" spans="1:11" s="3" customFormat="1" ht="24" customHeight="1" x14ac:dyDescent="0.25">
      <c r="A130" s="265" t="s">
        <v>223</v>
      </c>
      <c r="B130" s="149"/>
      <c r="C130" s="138"/>
      <c r="D130" s="53"/>
      <c r="E130" s="53"/>
      <c r="F130" s="150"/>
      <c r="G130" s="150"/>
      <c r="H130" s="150"/>
      <c r="I130" s="151"/>
      <c r="J130" s="150"/>
      <c r="K130" s="258"/>
    </row>
    <row r="131" spans="1:11" s="5" customFormat="1" ht="47.25" customHeight="1" x14ac:dyDescent="0.25">
      <c r="A131" s="266" t="s">
        <v>222</v>
      </c>
      <c r="B131" s="267" t="s">
        <v>221</v>
      </c>
      <c r="C131" s="268">
        <v>79420000</v>
      </c>
      <c r="D131" s="269">
        <v>10620</v>
      </c>
      <c r="E131" s="269">
        <v>13275</v>
      </c>
      <c r="F131" s="270" t="s">
        <v>7</v>
      </c>
      <c r="G131" s="78" t="s">
        <v>6</v>
      </c>
      <c r="H131" s="78" t="s">
        <v>5</v>
      </c>
      <c r="I131" s="271" t="s">
        <v>4</v>
      </c>
      <c r="J131" s="78" t="s">
        <v>20</v>
      </c>
      <c r="K131" s="272" t="s">
        <v>220</v>
      </c>
    </row>
    <row r="132" spans="1:11" s="5" customFormat="1" ht="47.25" customHeight="1" x14ac:dyDescent="0.25">
      <c r="A132" s="159" t="s">
        <v>433</v>
      </c>
      <c r="B132" s="160" t="s">
        <v>521</v>
      </c>
      <c r="C132" s="161">
        <v>71241000</v>
      </c>
      <c r="D132" s="162">
        <v>12200</v>
      </c>
      <c r="E132" s="162">
        <v>15250</v>
      </c>
      <c r="F132" s="163"/>
      <c r="G132" s="164"/>
      <c r="H132" s="164"/>
      <c r="I132" s="165"/>
      <c r="J132" s="164"/>
      <c r="K132" s="163" t="s">
        <v>522</v>
      </c>
    </row>
    <row r="133" spans="1:11" s="5" customFormat="1" ht="31.5" customHeight="1" x14ac:dyDescent="0.25">
      <c r="A133" s="24" t="s">
        <v>219</v>
      </c>
      <c r="B133" s="13" t="s">
        <v>218</v>
      </c>
      <c r="C133" s="58">
        <v>39151000</v>
      </c>
      <c r="D133" s="273">
        <f>SUM(D134:D137)</f>
        <v>180387</v>
      </c>
      <c r="E133" s="273">
        <f>SUM(E134:E137)</f>
        <v>225483.75</v>
      </c>
      <c r="F133" s="231" t="s">
        <v>32</v>
      </c>
      <c r="G133" s="274" t="s">
        <v>177</v>
      </c>
      <c r="H133" s="274" t="s">
        <v>5</v>
      </c>
      <c r="I133" s="275" t="s">
        <v>4</v>
      </c>
      <c r="J133" s="274" t="s">
        <v>20</v>
      </c>
      <c r="K133" s="231" t="s">
        <v>217</v>
      </c>
    </row>
    <row r="134" spans="1:11" s="5" customFormat="1" ht="31.5" customHeight="1" x14ac:dyDescent="0.25">
      <c r="A134" s="276"/>
      <c r="B134" s="13" t="s">
        <v>216</v>
      </c>
      <c r="C134" s="58">
        <v>39151000</v>
      </c>
      <c r="D134" s="273">
        <v>121710</v>
      </c>
      <c r="E134" s="273">
        <v>152137.5</v>
      </c>
      <c r="F134" s="231"/>
      <c r="G134" s="274"/>
      <c r="H134" s="274"/>
      <c r="I134" s="275"/>
      <c r="J134" s="274"/>
      <c r="K134" s="231"/>
    </row>
    <row r="135" spans="1:11" s="5" customFormat="1" ht="31.5" customHeight="1" x14ac:dyDescent="0.25">
      <c r="A135" s="276"/>
      <c r="B135" s="13" t="s">
        <v>215</v>
      </c>
      <c r="C135" s="58">
        <v>39310000</v>
      </c>
      <c r="D135" s="273">
        <v>29840</v>
      </c>
      <c r="E135" s="273">
        <v>37300</v>
      </c>
      <c r="F135" s="231"/>
      <c r="G135" s="274"/>
      <c r="H135" s="274"/>
      <c r="I135" s="275"/>
      <c r="J135" s="274"/>
      <c r="K135" s="231"/>
    </row>
    <row r="136" spans="1:11" s="5" customFormat="1" ht="31.5" customHeight="1" x14ac:dyDescent="0.25">
      <c r="A136" s="276"/>
      <c r="B136" s="13" t="s">
        <v>214</v>
      </c>
      <c r="C136" s="58">
        <v>39310000</v>
      </c>
      <c r="D136" s="273">
        <v>3982</v>
      </c>
      <c r="E136" s="273">
        <v>4977.5</v>
      </c>
      <c r="F136" s="231"/>
      <c r="G136" s="274"/>
      <c r="H136" s="274"/>
      <c r="I136" s="275"/>
      <c r="J136" s="274"/>
      <c r="K136" s="231"/>
    </row>
    <row r="137" spans="1:11" s="5" customFormat="1" ht="31.5" customHeight="1" x14ac:dyDescent="0.25">
      <c r="A137" s="276"/>
      <c r="B137" s="13" t="s">
        <v>213</v>
      </c>
      <c r="C137" s="58">
        <v>31000000</v>
      </c>
      <c r="D137" s="273">
        <v>24855</v>
      </c>
      <c r="E137" s="273">
        <v>31068.75</v>
      </c>
      <c r="F137" s="231"/>
      <c r="G137" s="274"/>
      <c r="H137" s="274"/>
      <c r="I137" s="275"/>
      <c r="J137" s="274"/>
      <c r="K137" s="231"/>
    </row>
    <row r="138" spans="1:11" s="5" customFormat="1" ht="81" customHeight="1" x14ac:dyDescent="0.25">
      <c r="A138" s="24" t="s">
        <v>212</v>
      </c>
      <c r="B138" s="23" t="s">
        <v>211</v>
      </c>
      <c r="C138" s="58">
        <v>30230000</v>
      </c>
      <c r="D138" s="22">
        <f>SUM(D139:D143)</f>
        <v>295076</v>
      </c>
      <c r="E138" s="22">
        <f>SUM(E139:E143)</f>
        <v>368845</v>
      </c>
      <c r="F138" s="21" t="s">
        <v>167</v>
      </c>
      <c r="G138" s="15" t="s">
        <v>177</v>
      </c>
      <c r="H138" s="15" t="s">
        <v>5</v>
      </c>
      <c r="I138" s="103" t="s">
        <v>4</v>
      </c>
      <c r="J138" s="15" t="s">
        <v>113</v>
      </c>
      <c r="K138" s="21" t="s">
        <v>203</v>
      </c>
    </row>
    <row r="139" spans="1:11" s="5" customFormat="1" ht="31.5" customHeight="1" x14ac:dyDescent="0.25">
      <c r="A139" s="24"/>
      <c r="B139" s="23" t="s">
        <v>210</v>
      </c>
      <c r="C139" s="58">
        <v>30230000</v>
      </c>
      <c r="D139" s="22">
        <v>62000</v>
      </c>
      <c r="E139" s="22">
        <v>77500</v>
      </c>
      <c r="F139" s="21"/>
      <c r="G139" s="15"/>
      <c r="H139" s="15"/>
      <c r="I139" s="103"/>
      <c r="J139" s="15"/>
      <c r="K139" s="21"/>
    </row>
    <row r="140" spans="1:11" s="5" customFormat="1" ht="31.5" customHeight="1" x14ac:dyDescent="0.25">
      <c r="A140" s="24"/>
      <c r="B140" s="23" t="s">
        <v>209</v>
      </c>
      <c r="C140" s="58">
        <v>32522000</v>
      </c>
      <c r="D140" s="22">
        <v>2130</v>
      </c>
      <c r="E140" s="22">
        <v>2662.5</v>
      </c>
      <c r="F140" s="21"/>
      <c r="G140" s="15"/>
      <c r="H140" s="15"/>
      <c r="I140" s="103"/>
      <c r="J140" s="15"/>
      <c r="K140" s="21"/>
    </row>
    <row r="141" spans="1:11" s="5" customFormat="1" ht="31.5" customHeight="1" x14ac:dyDescent="0.25">
      <c r="A141" s="24"/>
      <c r="B141" s="23" t="s">
        <v>208</v>
      </c>
      <c r="C141" s="58">
        <v>35120000</v>
      </c>
      <c r="D141" s="22">
        <v>24867</v>
      </c>
      <c r="E141" s="22">
        <v>31083.75</v>
      </c>
      <c r="F141" s="21"/>
      <c r="G141" s="15"/>
      <c r="H141" s="15"/>
      <c r="I141" s="103"/>
      <c r="J141" s="15"/>
      <c r="K141" s="21"/>
    </row>
    <row r="142" spans="1:11" s="5" customFormat="1" ht="31.5" customHeight="1" x14ac:dyDescent="0.25">
      <c r="A142" s="24"/>
      <c r="B142" s="23" t="s">
        <v>207</v>
      </c>
      <c r="C142" s="58">
        <v>30230000</v>
      </c>
      <c r="D142" s="22">
        <v>128597</v>
      </c>
      <c r="E142" s="22">
        <v>160746.25</v>
      </c>
      <c r="F142" s="21"/>
      <c r="G142" s="15"/>
      <c r="H142" s="15"/>
      <c r="I142" s="103"/>
      <c r="J142" s="15"/>
      <c r="K142" s="21"/>
    </row>
    <row r="143" spans="1:11" s="5" customFormat="1" ht="31.5" customHeight="1" x14ac:dyDescent="0.25">
      <c r="A143" s="24"/>
      <c r="B143" s="23" t="s">
        <v>206</v>
      </c>
      <c r="C143" s="58">
        <v>32424000</v>
      </c>
      <c r="D143" s="22">
        <v>77482</v>
      </c>
      <c r="E143" s="22">
        <v>96852.5</v>
      </c>
      <c r="F143" s="21"/>
      <c r="G143" s="15"/>
      <c r="H143" s="15"/>
      <c r="I143" s="103"/>
      <c r="J143" s="15"/>
      <c r="K143" s="21"/>
    </row>
    <row r="144" spans="1:11" s="5" customFormat="1" ht="31.5" x14ac:dyDescent="0.25">
      <c r="A144" s="24" t="s">
        <v>205</v>
      </c>
      <c r="B144" s="23" t="s">
        <v>204</v>
      </c>
      <c r="C144" s="58">
        <v>30230000</v>
      </c>
      <c r="D144" s="22">
        <f>SUM(D145:D147)</f>
        <v>550800</v>
      </c>
      <c r="E144" s="22">
        <f>SUM(E145:E147)</f>
        <v>688500</v>
      </c>
      <c r="F144" s="21" t="s">
        <v>167</v>
      </c>
      <c r="G144" s="15" t="s">
        <v>177</v>
      </c>
      <c r="H144" s="15" t="s">
        <v>5</v>
      </c>
      <c r="I144" s="103" t="s">
        <v>4</v>
      </c>
      <c r="J144" s="15" t="s">
        <v>113</v>
      </c>
      <c r="K144" s="21" t="s">
        <v>203</v>
      </c>
    </row>
    <row r="145" spans="1:11" s="5" customFormat="1" ht="31.5" customHeight="1" x14ac:dyDescent="0.25">
      <c r="A145" s="24"/>
      <c r="B145" s="23" t="s">
        <v>202</v>
      </c>
      <c r="C145" s="58">
        <v>30230000</v>
      </c>
      <c r="D145" s="22">
        <v>272082</v>
      </c>
      <c r="E145" s="22">
        <v>340102.5</v>
      </c>
      <c r="F145" s="21"/>
      <c r="G145" s="15"/>
      <c r="H145" s="15"/>
      <c r="I145" s="103"/>
      <c r="J145" s="15"/>
      <c r="K145" s="21"/>
    </row>
    <row r="146" spans="1:11" s="5" customFormat="1" ht="31.5" customHeight="1" x14ac:dyDescent="0.25">
      <c r="A146" s="24"/>
      <c r="B146" s="23" t="s">
        <v>201</v>
      </c>
      <c r="C146" s="58">
        <v>32322000</v>
      </c>
      <c r="D146" s="22">
        <v>87598</v>
      </c>
      <c r="E146" s="22">
        <v>109497.5</v>
      </c>
      <c r="F146" s="21"/>
      <c r="G146" s="15"/>
      <c r="H146" s="15"/>
      <c r="I146" s="103"/>
      <c r="J146" s="15"/>
      <c r="K146" s="21"/>
    </row>
    <row r="147" spans="1:11" s="5" customFormat="1" ht="31.5" customHeight="1" x14ac:dyDescent="0.25">
      <c r="A147" s="24"/>
      <c r="B147" s="23" t="s">
        <v>200</v>
      </c>
      <c r="C147" s="58">
        <v>30230000</v>
      </c>
      <c r="D147" s="22">
        <v>191120</v>
      </c>
      <c r="E147" s="22">
        <v>238900</v>
      </c>
      <c r="F147" s="21"/>
      <c r="G147" s="15"/>
      <c r="H147" s="15"/>
      <c r="I147" s="103"/>
      <c r="J147" s="15"/>
      <c r="K147" s="21"/>
    </row>
    <row r="148" spans="1:11" s="12" customFormat="1" ht="31.5" customHeight="1" x14ac:dyDescent="0.25">
      <c r="A148" s="24" t="s">
        <v>199</v>
      </c>
      <c r="B148" s="11" t="s">
        <v>198</v>
      </c>
      <c r="C148" s="167">
        <v>79212300</v>
      </c>
      <c r="D148" s="168">
        <v>13272</v>
      </c>
      <c r="E148" s="168">
        <v>16590</v>
      </c>
      <c r="F148" s="169" t="s">
        <v>7</v>
      </c>
      <c r="G148" s="170" t="s">
        <v>6</v>
      </c>
      <c r="H148" s="170" t="s">
        <v>5</v>
      </c>
      <c r="I148" s="171" t="s">
        <v>4</v>
      </c>
      <c r="J148" s="170" t="s">
        <v>197</v>
      </c>
      <c r="K148" s="169" t="s">
        <v>196</v>
      </c>
    </row>
    <row r="149" spans="1:11" s="12" customFormat="1" ht="47.25" customHeight="1" x14ac:dyDescent="0.25">
      <c r="A149" s="130" t="s">
        <v>434</v>
      </c>
      <c r="B149" s="8" t="s">
        <v>614</v>
      </c>
      <c r="C149" s="62">
        <v>71320000</v>
      </c>
      <c r="D149" s="7">
        <v>15000</v>
      </c>
      <c r="E149" s="7">
        <v>18750</v>
      </c>
      <c r="F149" s="169" t="s">
        <v>7</v>
      </c>
      <c r="G149" s="6" t="s">
        <v>6</v>
      </c>
      <c r="H149" s="6" t="s">
        <v>5</v>
      </c>
      <c r="I149" s="50" t="s">
        <v>4</v>
      </c>
      <c r="J149" s="6" t="s">
        <v>20</v>
      </c>
      <c r="K149" s="6" t="s">
        <v>615</v>
      </c>
    </row>
    <row r="150" spans="1:11" s="12" customFormat="1" ht="47.25" customHeight="1" x14ac:dyDescent="0.25">
      <c r="A150" s="118" t="s">
        <v>531</v>
      </c>
      <c r="B150" s="8" t="s">
        <v>566</v>
      </c>
      <c r="C150" s="62">
        <v>90720000</v>
      </c>
      <c r="D150" s="7">
        <v>26000</v>
      </c>
      <c r="E150" s="7">
        <v>32500</v>
      </c>
      <c r="F150" s="6" t="s">
        <v>7</v>
      </c>
      <c r="G150" s="6" t="s">
        <v>6</v>
      </c>
      <c r="H150" s="6" t="s">
        <v>5</v>
      </c>
      <c r="I150" s="50" t="s">
        <v>4</v>
      </c>
      <c r="J150" s="6" t="s">
        <v>113</v>
      </c>
      <c r="K150" s="6" t="s">
        <v>534</v>
      </c>
    </row>
    <row r="151" spans="1:11" s="12" customFormat="1" ht="63" customHeight="1" x14ac:dyDescent="0.25">
      <c r="A151" s="118" t="s">
        <v>532</v>
      </c>
      <c r="B151" s="8" t="s">
        <v>598</v>
      </c>
      <c r="C151" s="62">
        <v>71631000</v>
      </c>
      <c r="D151" s="7">
        <v>9800</v>
      </c>
      <c r="E151" s="7">
        <v>12250</v>
      </c>
      <c r="F151" s="6" t="s">
        <v>7</v>
      </c>
      <c r="G151" s="6" t="s">
        <v>6</v>
      </c>
      <c r="H151" s="6" t="s">
        <v>5</v>
      </c>
      <c r="I151" s="50" t="s">
        <v>4</v>
      </c>
      <c r="J151" s="6" t="s">
        <v>113</v>
      </c>
      <c r="K151" s="6" t="s">
        <v>533</v>
      </c>
    </row>
    <row r="152" spans="1:11" s="12" customFormat="1" ht="47.25" customHeight="1" x14ac:dyDescent="0.25">
      <c r="A152" s="130" t="s">
        <v>556</v>
      </c>
      <c r="B152" s="173" t="s">
        <v>554</v>
      </c>
      <c r="C152" s="174">
        <v>45400000</v>
      </c>
      <c r="D152" s="175">
        <v>80000</v>
      </c>
      <c r="E152" s="175">
        <v>100000</v>
      </c>
      <c r="F152" s="176" t="s">
        <v>32</v>
      </c>
      <c r="G152" s="6" t="s">
        <v>6</v>
      </c>
      <c r="H152" s="6" t="s">
        <v>5</v>
      </c>
      <c r="I152" s="50" t="s">
        <v>4</v>
      </c>
      <c r="J152" s="176" t="s">
        <v>113</v>
      </c>
      <c r="K152" s="176" t="s">
        <v>555</v>
      </c>
    </row>
    <row r="153" spans="1:11" s="3" customFormat="1" ht="24" customHeight="1" x14ac:dyDescent="0.25">
      <c r="A153" s="265" t="s">
        <v>195</v>
      </c>
      <c r="B153" s="149"/>
      <c r="C153" s="138"/>
      <c r="D153" s="53">
        <f>SUM(D132:D133,D138,D144,D148:D152)</f>
        <v>1182535</v>
      </c>
      <c r="E153" s="53">
        <f>SUM(E132:E133,E138,E144,E148:E152)</f>
        <v>1478168.75</v>
      </c>
      <c r="F153" s="150"/>
      <c r="G153" s="150"/>
      <c r="H153" s="150"/>
      <c r="I153" s="151"/>
      <c r="J153" s="150"/>
      <c r="K153" s="258"/>
    </row>
    <row r="154" spans="1:11" s="3" customFormat="1" ht="17.25" customHeight="1" x14ac:dyDescent="0.25">
      <c r="A154" s="277"/>
      <c r="B154" s="278"/>
      <c r="C154" s="279"/>
      <c r="D154" s="280"/>
      <c r="E154" s="280"/>
      <c r="F154" s="281"/>
      <c r="G154" s="281"/>
      <c r="H154" s="281"/>
      <c r="I154" s="282"/>
      <c r="J154" s="281"/>
      <c r="K154" s="283"/>
    </row>
    <row r="155" spans="1:11" s="3" customFormat="1" ht="24" customHeight="1" x14ac:dyDescent="0.25">
      <c r="A155" s="265" t="s">
        <v>579</v>
      </c>
      <c r="B155" s="149"/>
      <c r="C155" s="138"/>
      <c r="D155" s="53"/>
      <c r="E155" s="53"/>
      <c r="F155" s="150"/>
      <c r="G155" s="150"/>
      <c r="H155" s="150"/>
      <c r="I155" s="151"/>
      <c r="J155" s="150"/>
      <c r="K155" s="258"/>
    </row>
    <row r="156" spans="1:11" s="4" customFormat="1" ht="31.5" customHeight="1" x14ac:dyDescent="0.25">
      <c r="A156" s="459" t="s">
        <v>194</v>
      </c>
      <c r="B156" s="460" t="s">
        <v>193</v>
      </c>
      <c r="C156" s="461">
        <v>34114000</v>
      </c>
      <c r="D156" s="120">
        <v>48000</v>
      </c>
      <c r="E156" s="120">
        <v>60000</v>
      </c>
      <c r="F156" s="121" t="s">
        <v>32</v>
      </c>
      <c r="G156" s="43" t="s">
        <v>6</v>
      </c>
      <c r="H156" s="43" t="s">
        <v>5</v>
      </c>
      <c r="I156" s="51" t="s">
        <v>4</v>
      </c>
      <c r="J156" s="463" t="s">
        <v>113</v>
      </c>
      <c r="K156" s="357" t="s">
        <v>192</v>
      </c>
    </row>
    <row r="157" spans="1:11" s="4" customFormat="1" ht="31.5" customHeight="1" x14ac:dyDescent="0.25">
      <c r="A157" s="465" t="s">
        <v>622</v>
      </c>
      <c r="B157" s="18"/>
      <c r="C157" s="368"/>
      <c r="D157" s="17"/>
      <c r="E157" s="17"/>
      <c r="F157" s="10"/>
      <c r="G157" s="10"/>
      <c r="H157" s="10"/>
      <c r="I157" s="52"/>
      <c r="J157" s="466" t="s">
        <v>124</v>
      </c>
      <c r="K157" s="466" t="s">
        <v>394</v>
      </c>
    </row>
    <row r="158" spans="1:11" s="4" customFormat="1" ht="47.25" x14ac:dyDescent="0.25">
      <c r="A158" s="42" t="s">
        <v>727</v>
      </c>
      <c r="B158" s="34" t="s">
        <v>728</v>
      </c>
      <c r="C158" s="57">
        <v>72212224</v>
      </c>
      <c r="D158" s="33">
        <v>3100</v>
      </c>
      <c r="E158" s="33">
        <v>3100</v>
      </c>
      <c r="F158" s="35" t="s">
        <v>7</v>
      </c>
      <c r="G158" s="35" t="s">
        <v>6</v>
      </c>
      <c r="H158" s="35" t="s">
        <v>5</v>
      </c>
      <c r="I158" s="47" t="s">
        <v>4</v>
      </c>
      <c r="J158" s="35" t="s">
        <v>20</v>
      </c>
      <c r="K158" s="35" t="s">
        <v>150</v>
      </c>
    </row>
    <row r="159" spans="1:11" s="4" customFormat="1" ht="47.25" x14ac:dyDescent="0.25">
      <c r="A159" s="42" t="s">
        <v>730</v>
      </c>
      <c r="B159" s="34" t="s">
        <v>731</v>
      </c>
      <c r="C159" s="57">
        <v>79341000</v>
      </c>
      <c r="D159" s="33">
        <v>3100</v>
      </c>
      <c r="E159" s="33">
        <v>3875</v>
      </c>
      <c r="F159" s="35" t="s">
        <v>7</v>
      </c>
      <c r="G159" s="35" t="s">
        <v>6</v>
      </c>
      <c r="H159" s="35" t="s">
        <v>5</v>
      </c>
      <c r="I159" s="47" t="s">
        <v>4</v>
      </c>
      <c r="J159" s="35" t="s">
        <v>20</v>
      </c>
      <c r="K159" s="35" t="s">
        <v>150</v>
      </c>
    </row>
    <row r="160" spans="1:11" s="4" customFormat="1" ht="47.25" x14ac:dyDescent="0.25">
      <c r="A160" s="42" t="s">
        <v>732</v>
      </c>
      <c r="B160" s="39" t="s">
        <v>737</v>
      </c>
      <c r="C160" s="61">
        <v>98390000</v>
      </c>
      <c r="D160" s="33">
        <v>2784.8</v>
      </c>
      <c r="E160" s="33">
        <v>2784.8</v>
      </c>
      <c r="F160" s="35" t="s">
        <v>7</v>
      </c>
      <c r="G160" s="35" t="s">
        <v>6</v>
      </c>
      <c r="H160" s="35" t="s">
        <v>5</v>
      </c>
      <c r="I160" s="47" t="s">
        <v>4</v>
      </c>
      <c r="J160" s="35" t="s">
        <v>117</v>
      </c>
      <c r="K160" s="35" t="s">
        <v>733</v>
      </c>
    </row>
    <row r="161" spans="1:12" s="4" customFormat="1" ht="47.25" x14ac:dyDescent="0.25">
      <c r="A161" s="42" t="s">
        <v>734</v>
      </c>
      <c r="B161" s="39" t="s">
        <v>735</v>
      </c>
      <c r="C161" s="61">
        <v>39830000</v>
      </c>
      <c r="D161" s="33">
        <v>21600</v>
      </c>
      <c r="E161" s="33">
        <v>27000</v>
      </c>
      <c r="F161" s="35" t="s">
        <v>7</v>
      </c>
      <c r="G161" s="35" t="s">
        <v>6</v>
      </c>
      <c r="H161" s="35" t="s">
        <v>5</v>
      </c>
      <c r="I161" s="47" t="s">
        <v>49</v>
      </c>
      <c r="J161" s="35" t="s">
        <v>124</v>
      </c>
      <c r="K161" s="35" t="s">
        <v>736</v>
      </c>
    </row>
    <row r="162" spans="1:12" s="3" customFormat="1" ht="24" customHeight="1" x14ac:dyDescent="0.25">
      <c r="A162" s="287" t="s">
        <v>580</v>
      </c>
      <c r="B162" s="462"/>
      <c r="C162" s="289"/>
      <c r="D162" s="290">
        <f>SUM(D156:D161)</f>
        <v>78584.800000000003</v>
      </c>
      <c r="E162" s="290">
        <f>SUM(E156:E161)</f>
        <v>96759.8</v>
      </c>
      <c r="F162" s="291"/>
      <c r="G162" s="291"/>
      <c r="H162" s="291"/>
      <c r="I162" s="292"/>
      <c r="J162" s="291"/>
      <c r="K162" s="293"/>
    </row>
    <row r="163" spans="1:12" s="3" customFormat="1" ht="17.25" customHeight="1" x14ac:dyDescent="0.25">
      <c r="A163" s="277"/>
      <c r="B163" s="278"/>
      <c r="C163" s="279"/>
      <c r="D163" s="280"/>
      <c r="E163" s="280"/>
      <c r="F163" s="281"/>
      <c r="G163" s="281"/>
      <c r="H163" s="281"/>
      <c r="I163" s="282"/>
      <c r="J163" s="281"/>
      <c r="K163" s="283"/>
    </row>
    <row r="164" spans="1:12" s="3" customFormat="1" ht="24" customHeight="1" x14ac:dyDescent="0.25">
      <c r="A164" s="287" t="s">
        <v>191</v>
      </c>
      <c r="B164" s="288"/>
      <c r="C164" s="289"/>
      <c r="D164" s="290"/>
      <c r="E164" s="290"/>
      <c r="F164" s="291"/>
      <c r="G164" s="291"/>
      <c r="H164" s="291"/>
      <c r="I164" s="292"/>
      <c r="J164" s="291"/>
      <c r="K164" s="293"/>
    </row>
    <row r="165" spans="1:12" s="3" customFormat="1" ht="24" customHeight="1" x14ac:dyDescent="0.25">
      <c r="A165" s="485" t="s">
        <v>190</v>
      </c>
      <c r="B165" s="488"/>
      <c r="C165" s="488"/>
      <c r="D165" s="488"/>
      <c r="E165" s="488"/>
      <c r="F165" s="488"/>
      <c r="G165" s="488"/>
      <c r="H165" s="488"/>
      <c r="I165" s="488"/>
      <c r="J165" s="488"/>
      <c r="K165" s="489"/>
    </row>
    <row r="166" spans="1:12" s="3" customFormat="1" ht="47.25" customHeight="1" x14ac:dyDescent="0.25">
      <c r="A166" s="166" t="s">
        <v>189</v>
      </c>
      <c r="B166" s="11" t="s">
        <v>188</v>
      </c>
      <c r="C166" s="63">
        <v>79822500</v>
      </c>
      <c r="D166" s="45">
        <v>25000</v>
      </c>
      <c r="E166" s="46">
        <v>31250</v>
      </c>
      <c r="F166" s="10" t="s">
        <v>7</v>
      </c>
      <c r="G166" s="10" t="s">
        <v>6</v>
      </c>
      <c r="H166" s="10" t="s">
        <v>5</v>
      </c>
      <c r="I166" s="52" t="s">
        <v>4</v>
      </c>
      <c r="J166" s="10" t="s">
        <v>3</v>
      </c>
      <c r="K166" s="9" t="s">
        <v>187</v>
      </c>
    </row>
    <row r="167" spans="1:12" s="3" customFormat="1" ht="31.5" customHeight="1" x14ac:dyDescent="0.25">
      <c r="A167" s="16" t="s">
        <v>535</v>
      </c>
      <c r="B167" s="8"/>
      <c r="C167" s="64"/>
      <c r="D167" s="294">
        <v>24000</v>
      </c>
      <c r="E167" s="295">
        <v>30000</v>
      </c>
      <c r="F167" s="6"/>
      <c r="G167" s="6"/>
      <c r="H167" s="6"/>
      <c r="I167" s="50"/>
      <c r="J167" s="6"/>
      <c r="K167" s="6"/>
    </row>
    <row r="168" spans="1:12" s="3" customFormat="1" ht="47.25" customHeight="1" x14ac:dyDescent="0.25">
      <c r="A168" s="296" t="s">
        <v>186</v>
      </c>
      <c r="B168" s="18" t="s">
        <v>185</v>
      </c>
      <c r="C168" s="450">
        <v>92100000</v>
      </c>
      <c r="D168" s="81">
        <v>15928</v>
      </c>
      <c r="E168" s="82">
        <v>19910</v>
      </c>
      <c r="F168" s="10" t="s">
        <v>7</v>
      </c>
      <c r="G168" s="10" t="s">
        <v>6</v>
      </c>
      <c r="H168" s="10" t="s">
        <v>5</v>
      </c>
      <c r="I168" s="52" t="s">
        <v>4</v>
      </c>
      <c r="J168" s="464" t="s">
        <v>3</v>
      </c>
      <c r="K168" s="464" t="s">
        <v>184</v>
      </c>
    </row>
    <row r="169" spans="1:12" s="3" customFormat="1" ht="31.5" customHeight="1" x14ac:dyDescent="0.25">
      <c r="A169" s="440" t="s">
        <v>622</v>
      </c>
      <c r="B169" s="8"/>
      <c r="C169" s="451">
        <v>79900000</v>
      </c>
      <c r="D169" s="294"/>
      <c r="E169" s="295"/>
      <c r="F169" s="6"/>
      <c r="G169" s="6"/>
      <c r="H169" s="6"/>
      <c r="I169" s="50"/>
      <c r="J169" s="36" t="s">
        <v>117</v>
      </c>
      <c r="K169" s="36" t="s">
        <v>135</v>
      </c>
      <c r="L169" s="12"/>
    </row>
    <row r="170" spans="1:12" s="3" customFormat="1" ht="24" customHeight="1" x14ac:dyDescent="0.25">
      <c r="A170" s="251" t="s">
        <v>183</v>
      </c>
      <c r="B170" s="252"/>
      <c r="C170" s="253"/>
      <c r="D170" s="254">
        <f>SUM(D167:D168)</f>
        <v>39928</v>
      </c>
      <c r="E170" s="254">
        <f>SUM(E167:E168)</f>
        <v>49910</v>
      </c>
      <c r="F170" s="255"/>
      <c r="G170" s="255"/>
      <c r="H170" s="255"/>
      <c r="I170" s="256"/>
      <c r="J170" s="255"/>
      <c r="K170" s="257"/>
    </row>
    <row r="171" spans="1:12" s="3" customFormat="1" ht="17.25" customHeight="1" x14ac:dyDescent="0.25">
      <c r="A171" s="297"/>
      <c r="B171" s="298"/>
      <c r="C171" s="299"/>
      <c r="D171" s="300"/>
      <c r="E171" s="300"/>
      <c r="F171" s="301"/>
      <c r="G171" s="301"/>
      <c r="H171" s="301"/>
      <c r="I171" s="302"/>
      <c r="J171" s="301"/>
      <c r="K171" s="303"/>
    </row>
    <row r="172" spans="1:12" s="3" customFormat="1" ht="24" customHeight="1" x14ac:dyDescent="0.25">
      <c r="A172" s="467" t="s">
        <v>450</v>
      </c>
      <c r="B172" s="468"/>
      <c r="C172" s="468"/>
      <c r="D172" s="468"/>
      <c r="E172" s="468"/>
      <c r="F172" s="468"/>
      <c r="G172" s="468"/>
      <c r="H172" s="468"/>
      <c r="I172" s="468"/>
      <c r="J172" s="468"/>
      <c r="K172" s="469"/>
    </row>
    <row r="173" spans="1:12" s="3" customFormat="1" ht="47.25" customHeight="1" x14ac:dyDescent="0.25">
      <c r="A173" s="304" t="s">
        <v>452</v>
      </c>
      <c r="B173" s="305" t="s">
        <v>471</v>
      </c>
      <c r="C173" s="306">
        <v>71700000</v>
      </c>
      <c r="D173" s="307">
        <v>4000</v>
      </c>
      <c r="E173" s="307">
        <v>5000</v>
      </c>
      <c r="F173" s="308" t="s">
        <v>7</v>
      </c>
      <c r="G173" s="309" t="s">
        <v>6</v>
      </c>
      <c r="H173" s="309" t="s">
        <v>5</v>
      </c>
      <c r="I173" s="310" t="s">
        <v>4</v>
      </c>
      <c r="J173" s="309" t="s">
        <v>197</v>
      </c>
      <c r="K173" s="311" t="s">
        <v>480</v>
      </c>
    </row>
    <row r="174" spans="1:12" s="3" customFormat="1" ht="47.25" x14ac:dyDescent="0.25">
      <c r="A174" s="304" t="s">
        <v>453</v>
      </c>
      <c r="B174" s="305" t="s">
        <v>472</v>
      </c>
      <c r="C174" s="306">
        <v>71220000</v>
      </c>
      <c r="D174" s="307">
        <v>5280</v>
      </c>
      <c r="E174" s="307">
        <v>6600</v>
      </c>
      <c r="F174" s="308" t="s">
        <v>7</v>
      </c>
      <c r="G174" s="309" t="s">
        <v>6</v>
      </c>
      <c r="H174" s="309" t="s">
        <v>5</v>
      </c>
      <c r="I174" s="310" t="s">
        <v>4</v>
      </c>
      <c r="J174" s="312" t="s">
        <v>3</v>
      </c>
      <c r="K174" s="313" t="s">
        <v>481</v>
      </c>
    </row>
    <row r="175" spans="1:12" s="3" customFormat="1" ht="47.25" x14ac:dyDescent="0.25">
      <c r="A175" s="304" t="s">
        <v>454</v>
      </c>
      <c r="B175" s="305" t="s">
        <v>599</v>
      </c>
      <c r="C175" s="59">
        <v>71220000</v>
      </c>
      <c r="D175" s="184">
        <v>12000</v>
      </c>
      <c r="E175" s="184">
        <v>15000</v>
      </c>
      <c r="F175" s="314" t="s">
        <v>7</v>
      </c>
      <c r="G175" s="309" t="s">
        <v>6</v>
      </c>
      <c r="H175" s="309" t="s">
        <v>5</v>
      </c>
      <c r="I175" s="310" t="s">
        <v>4</v>
      </c>
      <c r="J175" s="315" t="s">
        <v>20</v>
      </c>
      <c r="K175" s="316" t="s">
        <v>388</v>
      </c>
    </row>
    <row r="176" spans="1:12" s="3" customFormat="1" ht="47.25" x14ac:dyDescent="0.25">
      <c r="A176" s="304" t="s">
        <v>455</v>
      </c>
      <c r="B176" s="305" t="s">
        <v>600</v>
      </c>
      <c r="C176" s="306">
        <v>45262700</v>
      </c>
      <c r="D176" s="307">
        <v>120000</v>
      </c>
      <c r="E176" s="307">
        <v>150000</v>
      </c>
      <c r="F176" s="308" t="s">
        <v>32</v>
      </c>
      <c r="G176" s="309" t="s">
        <v>6</v>
      </c>
      <c r="H176" s="309" t="s">
        <v>5</v>
      </c>
      <c r="I176" s="310" t="s">
        <v>4</v>
      </c>
      <c r="J176" s="309" t="s">
        <v>124</v>
      </c>
      <c r="K176" s="308" t="s">
        <v>482</v>
      </c>
    </row>
    <row r="177" spans="1:11" s="3" customFormat="1" ht="47.25" x14ac:dyDescent="0.25">
      <c r="A177" s="304" t="s">
        <v>456</v>
      </c>
      <c r="B177" s="305" t="s">
        <v>567</v>
      </c>
      <c r="C177" s="306">
        <v>71242000</v>
      </c>
      <c r="D177" s="307">
        <v>12000</v>
      </c>
      <c r="E177" s="307">
        <v>15000</v>
      </c>
      <c r="F177" s="314" t="s">
        <v>7</v>
      </c>
      <c r="G177" s="309" t="s">
        <v>6</v>
      </c>
      <c r="H177" s="309" t="s">
        <v>5</v>
      </c>
      <c r="I177" s="310" t="s">
        <v>4</v>
      </c>
      <c r="J177" s="309" t="s">
        <v>3</v>
      </c>
      <c r="K177" s="308" t="s">
        <v>527</v>
      </c>
    </row>
    <row r="178" spans="1:11" s="3" customFormat="1" ht="47.25" x14ac:dyDescent="0.25">
      <c r="A178" s="304" t="s">
        <v>457</v>
      </c>
      <c r="B178" s="305" t="s">
        <v>568</v>
      </c>
      <c r="C178" s="306">
        <v>71320000</v>
      </c>
      <c r="D178" s="307">
        <v>100000</v>
      </c>
      <c r="E178" s="307">
        <v>125000</v>
      </c>
      <c r="F178" s="308" t="s">
        <v>32</v>
      </c>
      <c r="G178" s="309" t="s">
        <v>6</v>
      </c>
      <c r="H178" s="309" t="s">
        <v>5</v>
      </c>
      <c r="I178" s="310" t="s">
        <v>4</v>
      </c>
      <c r="J178" s="309" t="s">
        <v>3</v>
      </c>
      <c r="K178" s="308" t="s">
        <v>483</v>
      </c>
    </row>
    <row r="179" spans="1:11" s="3" customFormat="1" ht="47.25" x14ac:dyDescent="0.25">
      <c r="A179" s="304" t="s">
        <v>458</v>
      </c>
      <c r="B179" s="305" t="s">
        <v>569</v>
      </c>
      <c r="C179" s="306">
        <v>71320000</v>
      </c>
      <c r="D179" s="307">
        <v>24000</v>
      </c>
      <c r="E179" s="307">
        <v>30000</v>
      </c>
      <c r="F179" s="308" t="s">
        <v>7</v>
      </c>
      <c r="G179" s="309" t="s">
        <v>6</v>
      </c>
      <c r="H179" s="309" t="s">
        <v>5</v>
      </c>
      <c r="I179" s="310" t="s">
        <v>4</v>
      </c>
      <c r="J179" s="309" t="s">
        <v>20</v>
      </c>
      <c r="K179" s="308" t="s">
        <v>397</v>
      </c>
    </row>
    <row r="180" spans="1:11" s="3" customFormat="1" ht="47.25" x14ac:dyDescent="0.25">
      <c r="A180" s="304" t="s">
        <v>459</v>
      </c>
      <c r="B180" s="305" t="s">
        <v>473</v>
      </c>
      <c r="C180" s="306">
        <v>71320000</v>
      </c>
      <c r="D180" s="307">
        <v>7000</v>
      </c>
      <c r="E180" s="307">
        <v>8750</v>
      </c>
      <c r="F180" s="308" t="s">
        <v>7</v>
      </c>
      <c r="G180" s="309" t="s">
        <v>6</v>
      </c>
      <c r="H180" s="309" t="s">
        <v>5</v>
      </c>
      <c r="I180" s="310" t="s">
        <v>4</v>
      </c>
      <c r="J180" s="309" t="s">
        <v>3</v>
      </c>
      <c r="K180" s="308" t="s">
        <v>484</v>
      </c>
    </row>
    <row r="181" spans="1:11" s="3" customFormat="1" ht="47.25" x14ac:dyDescent="0.25">
      <c r="A181" s="304" t="s">
        <v>460</v>
      </c>
      <c r="B181" s="305" t="s">
        <v>474</v>
      </c>
      <c r="C181" s="306">
        <v>33196200</v>
      </c>
      <c r="D181" s="307">
        <v>80000</v>
      </c>
      <c r="E181" s="307">
        <v>100000</v>
      </c>
      <c r="F181" s="308" t="s">
        <v>32</v>
      </c>
      <c r="G181" s="309" t="s">
        <v>6</v>
      </c>
      <c r="H181" s="309" t="s">
        <v>5</v>
      </c>
      <c r="I181" s="310" t="s">
        <v>4</v>
      </c>
      <c r="J181" s="309" t="s">
        <v>117</v>
      </c>
      <c r="K181" s="308" t="s">
        <v>341</v>
      </c>
    </row>
    <row r="182" spans="1:11" s="3" customFormat="1" ht="47.25" x14ac:dyDescent="0.25">
      <c r="A182" s="304" t="s">
        <v>461</v>
      </c>
      <c r="B182" s="454" t="s">
        <v>553</v>
      </c>
      <c r="C182" s="306">
        <v>32570000</v>
      </c>
      <c r="D182" s="307">
        <v>42000</v>
      </c>
      <c r="E182" s="307">
        <v>52500</v>
      </c>
      <c r="F182" s="308" t="s">
        <v>32</v>
      </c>
      <c r="G182" s="309" t="s">
        <v>6</v>
      </c>
      <c r="H182" s="309" t="s">
        <v>5</v>
      </c>
      <c r="I182" s="310" t="s">
        <v>4</v>
      </c>
      <c r="J182" s="309" t="s">
        <v>3</v>
      </c>
      <c r="K182" s="308" t="s">
        <v>592</v>
      </c>
    </row>
    <row r="183" spans="1:11" s="3" customFormat="1" ht="31.5" x14ac:dyDescent="0.25">
      <c r="A183" s="404" t="s">
        <v>622</v>
      </c>
      <c r="B183" s="405" t="s">
        <v>709</v>
      </c>
      <c r="C183" s="306"/>
      <c r="D183" s="307"/>
      <c r="E183" s="307"/>
      <c r="F183" s="308"/>
      <c r="G183" s="309"/>
      <c r="H183" s="309"/>
      <c r="I183" s="310"/>
      <c r="J183" s="309"/>
      <c r="K183" s="308"/>
    </row>
    <row r="184" spans="1:11" s="3" customFormat="1" ht="47.25" x14ac:dyDescent="0.25">
      <c r="A184" s="304" t="s">
        <v>462</v>
      </c>
      <c r="B184" s="305" t="s">
        <v>475</v>
      </c>
      <c r="C184" s="306">
        <v>71320000</v>
      </c>
      <c r="D184" s="307">
        <v>10000</v>
      </c>
      <c r="E184" s="307">
        <v>12500</v>
      </c>
      <c r="F184" s="308" t="s">
        <v>7</v>
      </c>
      <c r="G184" s="309" t="s">
        <v>6</v>
      </c>
      <c r="H184" s="309" t="s">
        <v>5</v>
      </c>
      <c r="I184" s="310" t="s">
        <v>4</v>
      </c>
      <c r="J184" s="309" t="s">
        <v>3</v>
      </c>
      <c r="K184" s="308" t="s">
        <v>16</v>
      </c>
    </row>
    <row r="185" spans="1:11" s="3" customFormat="1" ht="47.25" x14ac:dyDescent="0.25">
      <c r="A185" s="304" t="s">
        <v>463</v>
      </c>
      <c r="B185" s="305" t="s">
        <v>476</v>
      </c>
      <c r="C185" s="306">
        <v>71241000</v>
      </c>
      <c r="D185" s="307">
        <v>24000</v>
      </c>
      <c r="E185" s="307">
        <v>30000</v>
      </c>
      <c r="F185" s="308" t="s">
        <v>7</v>
      </c>
      <c r="G185" s="309" t="s">
        <v>6</v>
      </c>
      <c r="H185" s="309" t="s">
        <v>5</v>
      </c>
      <c r="I185" s="310" t="s">
        <v>4</v>
      </c>
      <c r="J185" s="309" t="s">
        <v>113</v>
      </c>
      <c r="K185" s="308" t="s">
        <v>375</v>
      </c>
    </row>
    <row r="186" spans="1:11" s="3" customFormat="1" ht="47.25" x14ac:dyDescent="0.25">
      <c r="A186" s="304" t="s">
        <v>464</v>
      </c>
      <c r="B186" s="305" t="s">
        <v>477</v>
      </c>
      <c r="C186" s="306">
        <v>39154000</v>
      </c>
      <c r="D186" s="307">
        <v>738400</v>
      </c>
      <c r="E186" s="307">
        <v>923000</v>
      </c>
      <c r="F186" s="308" t="s">
        <v>167</v>
      </c>
      <c r="G186" s="309" t="s">
        <v>6</v>
      </c>
      <c r="H186" s="309" t="s">
        <v>5</v>
      </c>
      <c r="I186" s="310" t="s">
        <v>4</v>
      </c>
      <c r="J186" s="309" t="s">
        <v>3</v>
      </c>
      <c r="K186" s="412" t="s">
        <v>536</v>
      </c>
    </row>
    <row r="187" spans="1:11" s="3" customFormat="1" ht="31.5" x14ac:dyDescent="0.25">
      <c r="A187" s="404" t="s">
        <v>622</v>
      </c>
      <c r="B187" s="305"/>
      <c r="C187" s="306"/>
      <c r="D187" s="407"/>
      <c r="E187" s="407"/>
      <c r="F187" s="308"/>
      <c r="G187" s="309"/>
      <c r="H187" s="309"/>
      <c r="I187" s="310"/>
      <c r="J187" s="309"/>
      <c r="K187" s="408" t="s">
        <v>738</v>
      </c>
    </row>
    <row r="188" spans="1:11" s="3" customFormat="1" ht="63" x14ac:dyDescent="0.25">
      <c r="A188" s="304" t="s">
        <v>465</v>
      </c>
      <c r="B188" s="305" t="s">
        <v>596</v>
      </c>
      <c r="C188" s="306">
        <v>45421000</v>
      </c>
      <c r="D188" s="307">
        <v>5760</v>
      </c>
      <c r="E188" s="307">
        <v>7200</v>
      </c>
      <c r="F188" s="308" t="s">
        <v>7</v>
      </c>
      <c r="G188" s="309" t="s">
        <v>6</v>
      </c>
      <c r="H188" s="309" t="s">
        <v>5</v>
      </c>
      <c r="I188" s="310" t="s">
        <v>4</v>
      </c>
      <c r="J188" s="309" t="s">
        <v>3</v>
      </c>
      <c r="K188" s="308" t="s">
        <v>220</v>
      </c>
    </row>
    <row r="189" spans="1:11" s="3" customFormat="1" ht="47.25" x14ac:dyDescent="0.25">
      <c r="A189" s="304" t="s">
        <v>466</v>
      </c>
      <c r="B189" s="305" t="s">
        <v>597</v>
      </c>
      <c r="C189" s="306">
        <v>45231000</v>
      </c>
      <c r="D189" s="307">
        <v>14692.12</v>
      </c>
      <c r="E189" s="307">
        <v>18365.150000000001</v>
      </c>
      <c r="F189" s="308" t="s">
        <v>7</v>
      </c>
      <c r="G189" s="309" t="s">
        <v>6</v>
      </c>
      <c r="H189" s="309" t="s">
        <v>5</v>
      </c>
      <c r="I189" s="310" t="s">
        <v>4</v>
      </c>
      <c r="J189" s="309" t="s">
        <v>3</v>
      </c>
      <c r="K189" s="308" t="s">
        <v>485</v>
      </c>
    </row>
    <row r="190" spans="1:11" s="3" customFormat="1" ht="47.25" x14ac:dyDescent="0.25">
      <c r="A190" s="304" t="s">
        <v>467</v>
      </c>
      <c r="B190" s="305" t="s">
        <v>478</v>
      </c>
      <c r="C190" s="306">
        <v>45262700</v>
      </c>
      <c r="D190" s="307">
        <v>324000</v>
      </c>
      <c r="E190" s="307">
        <v>405000</v>
      </c>
      <c r="F190" s="308" t="s">
        <v>32</v>
      </c>
      <c r="G190" s="309" t="s">
        <v>6</v>
      </c>
      <c r="H190" s="309" t="s">
        <v>5</v>
      </c>
      <c r="I190" s="310" t="s">
        <v>4</v>
      </c>
      <c r="J190" s="411" t="s">
        <v>3</v>
      </c>
      <c r="K190" s="412" t="s">
        <v>509</v>
      </c>
    </row>
    <row r="191" spans="1:11" s="3" customFormat="1" ht="31.5" x14ac:dyDescent="0.25">
      <c r="A191" s="404" t="s">
        <v>622</v>
      </c>
      <c r="B191" s="305"/>
      <c r="C191" s="306"/>
      <c r="D191" s="407"/>
      <c r="E191" s="407"/>
      <c r="F191" s="308"/>
      <c r="G191" s="309"/>
      <c r="H191" s="309"/>
      <c r="I191" s="310"/>
      <c r="J191" s="409" t="s">
        <v>54</v>
      </c>
      <c r="K191" s="408" t="s">
        <v>729</v>
      </c>
    </row>
    <row r="192" spans="1:11" s="3" customFormat="1" ht="47.25" x14ac:dyDescent="0.25">
      <c r="A192" s="304" t="s">
        <v>468</v>
      </c>
      <c r="B192" s="305" t="s">
        <v>479</v>
      </c>
      <c r="C192" s="306" t="s">
        <v>495</v>
      </c>
      <c r="D192" s="307">
        <v>179000</v>
      </c>
      <c r="E192" s="307">
        <v>223750</v>
      </c>
      <c r="F192" s="308" t="s">
        <v>32</v>
      </c>
      <c r="G192" s="309" t="s">
        <v>6</v>
      </c>
      <c r="H192" s="309" t="s">
        <v>5</v>
      </c>
      <c r="I192" s="310" t="s">
        <v>4</v>
      </c>
      <c r="J192" s="411" t="s">
        <v>3</v>
      </c>
      <c r="K192" s="412" t="s">
        <v>557</v>
      </c>
    </row>
    <row r="193" spans="1:11" s="3" customFormat="1" ht="31.5" x14ac:dyDescent="0.25">
      <c r="A193" s="404" t="s">
        <v>622</v>
      </c>
      <c r="B193" s="405"/>
      <c r="C193" s="406"/>
      <c r="D193" s="407"/>
      <c r="E193" s="407"/>
      <c r="F193" s="408"/>
      <c r="G193" s="409"/>
      <c r="H193" s="409"/>
      <c r="I193" s="410"/>
      <c r="J193" s="409" t="s">
        <v>113</v>
      </c>
      <c r="K193" s="408" t="s">
        <v>726</v>
      </c>
    </row>
    <row r="194" spans="1:11" s="3" customFormat="1" ht="47.25" x14ac:dyDescent="0.25">
      <c r="A194" s="304" t="s">
        <v>469</v>
      </c>
      <c r="B194" s="305" t="s">
        <v>510</v>
      </c>
      <c r="C194" s="306">
        <v>71247000</v>
      </c>
      <c r="D194" s="307">
        <v>4640</v>
      </c>
      <c r="E194" s="307">
        <v>5800</v>
      </c>
      <c r="F194" s="308" t="s">
        <v>7</v>
      </c>
      <c r="G194" s="309" t="s">
        <v>6</v>
      </c>
      <c r="H194" s="309" t="s">
        <v>5</v>
      </c>
      <c r="I194" s="310" t="s">
        <v>4</v>
      </c>
      <c r="J194" s="309" t="s">
        <v>3</v>
      </c>
      <c r="K194" s="308" t="s">
        <v>509</v>
      </c>
    </row>
    <row r="195" spans="1:11" s="3" customFormat="1" ht="47.25" x14ac:dyDescent="0.25">
      <c r="A195" s="317" t="s">
        <v>470</v>
      </c>
      <c r="B195" s="318" t="s">
        <v>551</v>
      </c>
      <c r="C195" s="319">
        <v>79212300</v>
      </c>
      <c r="D195" s="320">
        <f>SUM(D196+D197)</f>
        <v>42000</v>
      </c>
      <c r="E195" s="320">
        <f>SUM(E196+E197)</f>
        <v>52500</v>
      </c>
      <c r="F195" s="311" t="s">
        <v>32</v>
      </c>
      <c r="G195" s="321" t="s">
        <v>177</v>
      </c>
      <c r="H195" s="321" t="s">
        <v>5</v>
      </c>
      <c r="I195" s="322" t="s">
        <v>4</v>
      </c>
      <c r="J195" s="321" t="s">
        <v>3</v>
      </c>
      <c r="K195" s="311" t="s">
        <v>537</v>
      </c>
    </row>
    <row r="196" spans="1:11" s="3" customFormat="1" ht="47.25" customHeight="1" x14ac:dyDescent="0.25">
      <c r="A196" s="323"/>
      <c r="B196" s="123" t="s">
        <v>552</v>
      </c>
      <c r="C196" s="59"/>
      <c r="D196" s="184">
        <v>25000</v>
      </c>
      <c r="E196" s="184">
        <v>31250</v>
      </c>
      <c r="F196" s="129"/>
      <c r="G196" s="129"/>
      <c r="H196" s="129"/>
      <c r="I196" s="185"/>
      <c r="J196" s="129"/>
      <c r="K196" s="129"/>
    </row>
    <row r="197" spans="1:11" s="3" customFormat="1" ht="47.25" customHeight="1" x14ac:dyDescent="0.25">
      <c r="A197" s="323"/>
      <c r="B197" s="123" t="s">
        <v>550</v>
      </c>
      <c r="C197" s="59"/>
      <c r="D197" s="184">
        <v>17000</v>
      </c>
      <c r="E197" s="184">
        <v>21250</v>
      </c>
      <c r="F197" s="129"/>
      <c r="G197" s="129"/>
      <c r="H197" s="129"/>
      <c r="I197" s="185"/>
      <c r="J197" s="129"/>
      <c r="K197" s="129"/>
    </row>
    <row r="198" spans="1:11" s="3" customFormat="1" ht="47.25" customHeight="1" x14ac:dyDescent="0.25">
      <c r="A198" s="324" t="s">
        <v>529</v>
      </c>
      <c r="B198" s="325" t="s">
        <v>570</v>
      </c>
      <c r="C198" s="60">
        <v>64215000</v>
      </c>
      <c r="D198" s="326">
        <v>8000</v>
      </c>
      <c r="E198" s="326">
        <v>10000</v>
      </c>
      <c r="F198" s="311" t="s">
        <v>7</v>
      </c>
      <c r="G198" s="321" t="s">
        <v>6</v>
      </c>
      <c r="H198" s="321" t="s">
        <v>5</v>
      </c>
      <c r="I198" s="322" t="s">
        <v>4</v>
      </c>
      <c r="J198" s="237" t="s">
        <v>3</v>
      </c>
      <c r="K198" s="237" t="s">
        <v>528</v>
      </c>
    </row>
    <row r="199" spans="1:11" s="3" customFormat="1" ht="47.25" customHeight="1" x14ac:dyDescent="0.25">
      <c r="A199" s="324" t="s">
        <v>589</v>
      </c>
      <c r="B199" s="325" t="s">
        <v>590</v>
      </c>
      <c r="C199" s="59">
        <v>64215000</v>
      </c>
      <c r="D199" s="184">
        <v>8000</v>
      </c>
      <c r="E199" s="184">
        <v>10000</v>
      </c>
      <c r="F199" s="129" t="s">
        <v>7</v>
      </c>
      <c r="G199" s="129" t="s">
        <v>6</v>
      </c>
      <c r="H199" s="129" t="s">
        <v>5</v>
      </c>
      <c r="I199" s="185" t="s">
        <v>4</v>
      </c>
      <c r="J199" s="129" t="s">
        <v>113</v>
      </c>
      <c r="K199" s="129" t="s">
        <v>591</v>
      </c>
    </row>
    <row r="200" spans="1:11" s="3" customFormat="1" ht="63" x14ac:dyDescent="0.25">
      <c r="A200" s="324" t="s">
        <v>606</v>
      </c>
      <c r="B200" s="123" t="s">
        <v>602</v>
      </c>
      <c r="C200" s="59">
        <v>45421000</v>
      </c>
      <c r="D200" s="184">
        <v>5760</v>
      </c>
      <c r="E200" s="184">
        <v>7200</v>
      </c>
      <c r="F200" s="129" t="s">
        <v>7</v>
      </c>
      <c r="G200" s="129" t="s">
        <v>6</v>
      </c>
      <c r="H200" s="129" t="s">
        <v>5</v>
      </c>
      <c r="I200" s="185" t="s">
        <v>4</v>
      </c>
      <c r="J200" s="129" t="s">
        <v>3</v>
      </c>
      <c r="K200" s="129" t="s">
        <v>321</v>
      </c>
    </row>
    <row r="201" spans="1:11" s="3" customFormat="1" ht="47.25" x14ac:dyDescent="0.25">
      <c r="A201" s="42" t="s">
        <v>619</v>
      </c>
      <c r="B201" s="39" t="s">
        <v>620</v>
      </c>
      <c r="C201" s="61" t="s">
        <v>696</v>
      </c>
      <c r="D201" s="38">
        <v>35500</v>
      </c>
      <c r="E201" s="38">
        <v>44375</v>
      </c>
      <c r="F201" s="36" t="s">
        <v>7</v>
      </c>
      <c r="G201" s="36" t="s">
        <v>6</v>
      </c>
      <c r="H201" s="36" t="s">
        <v>5</v>
      </c>
      <c r="I201" s="48" t="s">
        <v>4</v>
      </c>
      <c r="J201" s="36" t="s">
        <v>117</v>
      </c>
      <c r="K201" s="36" t="s">
        <v>621</v>
      </c>
    </row>
    <row r="202" spans="1:11" s="3" customFormat="1" ht="47.25" x14ac:dyDescent="0.25">
      <c r="A202" s="42" t="s">
        <v>703</v>
      </c>
      <c r="B202" s="39" t="s">
        <v>704</v>
      </c>
      <c r="C202" s="61">
        <v>79530000</v>
      </c>
      <c r="D202" s="38">
        <v>3352</v>
      </c>
      <c r="E202" s="38">
        <v>4190</v>
      </c>
      <c r="F202" s="36" t="s">
        <v>7</v>
      </c>
      <c r="G202" s="36" t="s">
        <v>6</v>
      </c>
      <c r="H202" s="36" t="s">
        <v>5</v>
      </c>
      <c r="I202" s="48" t="s">
        <v>4</v>
      </c>
      <c r="J202" s="36" t="s">
        <v>113</v>
      </c>
      <c r="K202" s="36" t="s">
        <v>705</v>
      </c>
    </row>
    <row r="203" spans="1:11" s="3" customFormat="1" ht="24" customHeight="1" x14ac:dyDescent="0.25">
      <c r="A203" s="327" t="s">
        <v>451</v>
      </c>
      <c r="B203" s="328"/>
      <c r="C203" s="329"/>
      <c r="D203" s="330">
        <f>SUM(D173:D195,D198:D202)</f>
        <v>1809384.12</v>
      </c>
      <c r="E203" s="330">
        <f>SUM(E173:E195,E198:E202)</f>
        <v>2261730.15</v>
      </c>
      <c r="F203" s="331"/>
      <c r="G203" s="331"/>
      <c r="H203" s="331"/>
      <c r="I203" s="332"/>
      <c r="J203" s="331"/>
      <c r="K203" s="333"/>
    </row>
    <row r="204" spans="1:11" s="3" customFormat="1" ht="17.25" customHeight="1" x14ac:dyDescent="0.25">
      <c r="A204" s="334"/>
      <c r="B204" s="335"/>
      <c r="C204" s="336"/>
      <c r="D204" s="337"/>
      <c r="E204" s="337"/>
      <c r="F204" s="338"/>
      <c r="G204" s="338"/>
      <c r="H204" s="338"/>
      <c r="I204" s="339"/>
      <c r="J204" s="338"/>
      <c r="K204" s="340"/>
    </row>
    <row r="205" spans="1:11" s="3" customFormat="1" ht="24" customHeight="1" x14ac:dyDescent="0.25">
      <c r="A205" s="467" t="s">
        <v>584</v>
      </c>
      <c r="B205" s="468"/>
      <c r="C205" s="468"/>
      <c r="D205" s="468"/>
      <c r="E205" s="468"/>
      <c r="F205" s="468"/>
      <c r="G205" s="468"/>
      <c r="H205" s="468"/>
      <c r="I205" s="468"/>
      <c r="J205" s="468"/>
      <c r="K205" s="469"/>
    </row>
    <row r="206" spans="1:11" s="3" customFormat="1" ht="47.25" customHeight="1" x14ac:dyDescent="0.25">
      <c r="A206" s="166" t="s">
        <v>586</v>
      </c>
      <c r="B206" s="11" t="s">
        <v>587</v>
      </c>
      <c r="C206" s="63">
        <v>63000000</v>
      </c>
      <c r="D206" s="81">
        <v>6000</v>
      </c>
      <c r="E206" s="82">
        <v>7500</v>
      </c>
      <c r="F206" s="10" t="s">
        <v>7</v>
      </c>
      <c r="G206" s="10" t="s">
        <v>6</v>
      </c>
      <c r="H206" s="10" t="s">
        <v>5</v>
      </c>
      <c r="I206" s="52" t="s">
        <v>4</v>
      </c>
      <c r="J206" s="10" t="s">
        <v>113</v>
      </c>
      <c r="K206" s="9" t="s">
        <v>588</v>
      </c>
    </row>
    <row r="207" spans="1:11" s="3" customFormat="1" ht="24" customHeight="1" x14ac:dyDescent="0.25">
      <c r="A207" s="251" t="s">
        <v>585</v>
      </c>
      <c r="B207" s="252"/>
      <c r="C207" s="253"/>
      <c r="D207" s="254">
        <f>SUM(D206)</f>
        <v>6000</v>
      </c>
      <c r="E207" s="254">
        <f>SUM(E206)</f>
        <v>7500</v>
      </c>
      <c r="F207" s="255"/>
      <c r="G207" s="255"/>
      <c r="H207" s="255"/>
      <c r="I207" s="256"/>
      <c r="J207" s="255"/>
      <c r="K207" s="257"/>
    </row>
    <row r="208" spans="1:11" s="3" customFormat="1" ht="24" customHeight="1" x14ac:dyDescent="0.25">
      <c r="A208" s="104" t="s">
        <v>182</v>
      </c>
      <c r="B208" s="341"/>
      <c r="C208" s="138"/>
      <c r="D208" s="53">
        <f>SUM(D170+D203+D207)</f>
        <v>1855312.12</v>
      </c>
      <c r="E208" s="53">
        <f>SUM(E170+E203+E207)</f>
        <v>2319140.15</v>
      </c>
      <c r="F208" s="150"/>
      <c r="G208" s="150"/>
      <c r="H208" s="150"/>
      <c r="I208" s="151"/>
      <c r="J208" s="150"/>
      <c r="K208" s="258"/>
    </row>
    <row r="209" spans="1:11" s="3" customFormat="1" ht="17.25" customHeight="1" x14ac:dyDescent="0.25">
      <c r="A209" s="244"/>
      <c r="B209" s="259"/>
      <c r="C209" s="260"/>
      <c r="D209" s="261"/>
      <c r="E209" s="261"/>
      <c r="F209" s="262"/>
      <c r="G209" s="262"/>
      <c r="H209" s="262"/>
      <c r="I209" s="263"/>
      <c r="J209" s="262"/>
      <c r="K209" s="264"/>
    </row>
    <row r="210" spans="1:11" s="3" customFormat="1" ht="24" customHeight="1" x14ac:dyDescent="0.25">
      <c r="A210" s="265" t="s">
        <v>181</v>
      </c>
      <c r="B210" s="149"/>
      <c r="C210" s="138"/>
      <c r="D210" s="53"/>
      <c r="E210" s="53"/>
      <c r="F210" s="150"/>
      <c r="G210" s="150"/>
      <c r="H210" s="150"/>
      <c r="I210" s="151"/>
      <c r="J210" s="150"/>
      <c r="K210" s="258"/>
    </row>
    <row r="211" spans="1:11" s="3" customFormat="1" ht="31.5" x14ac:dyDescent="0.25">
      <c r="A211" s="342" t="s">
        <v>180</v>
      </c>
      <c r="B211" s="54" t="s">
        <v>179</v>
      </c>
      <c r="C211" s="65">
        <v>66510000</v>
      </c>
      <c r="D211" s="343">
        <v>769792</v>
      </c>
      <c r="E211" s="343">
        <v>769792</v>
      </c>
      <c r="F211" s="55" t="s">
        <v>178</v>
      </c>
      <c r="G211" s="55" t="s">
        <v>177</v>
      </c>
      <c r="H211" s="55" t="s">
        <v>166</v>
      </c>
      <c r="I211" s="56" t="s">
        <v>4</v>
      </c>
      <c r="J211" s="55" t="s">
        <v>3</v>
      </c>
      <c r="K211" s="55" t="s">
        <v>176</v>
      </c>
    </row>
    <row r="212" spans="1:11" s="3" customFormat="1" ht="31.5" customHeight="1" x14ac:dyDescent="0.25">
      <c r="A212" s="344"/>
      <c r="B212" s="345" t="s">
        <v>175</v>
      </c>
      <c r="C212" s="346"/>
      <c r="D212" s="7">
        <v>663614</v>
      </c>
      <c r="E212" s="7">
        <v>663614</v>
      </c>
      <c r="F212" s="347"/>
      <c r="G212" s="347"/>
      <c r="H212" s="347"/>
      <c r="I212" s="348"/>
      <c r="J212" s="347"/>
      <c r="K212" s="347"/>
    </row>
    <row r="213" spans="1:11" s="3" customFormat="1" ht="31.5" customHeight="1" x14ac:dyDescent="0.25">
      <c r="A213" s="344"/>
      <c r="B213" s="345" t="s">
        <v>174</v>
      </c>
      <c r="C213" s="346"/>
      <c r="D213" s="7">
        <v>106178</v>
      </c>
      <c r="E213" s="7">
        <v>106178</v>
      </c>
      <c r="F213" s="347"/>
      <c r="G213" s="347"/>
      <c r="H213" s="347"/>
      <c r="I213" s="348"/>
      <c r="J213" s="347"/>
      <c r="K213" s="347"/>
    </row>
    <row r="214" spans="1:11" s="3" customFormat="1" ht="31.5" customHeight="1" x14ac:dyDescent="0.25">
      <c r="A214" s="344" t="s">
        <v>173</v>
      </c>
      <c r="B214" s="8" t="s">
        <v>172</v>
      </c>
      <c r="C214" s="66">
        <v>66512100</v>
      </c>
      <c r="D214" s="7">
        <v>22563</v>
      </c>
      <c r="E214" s="7">
        <v>22563</v>
      </c>
      <c r="F214" s="6" t="s">
        <v>7</v>
      </c>
      <c r="G214" s="6" t="s">
        <v>6</v>
      </c>
      <c r="H214" s="6" t="s">
        <v>5</v>
      </c>
      <c r="I214" s="50" t="s">
        <v>4</v>
      </c>
      <c r="J214" s="6" t="s">
        <v>36</v>
      </c>
      <c r="K214" s="6" t="s">
        <v>71</v>
      </c>
    </row>
    <row r="215" spans="1:11" s="3" customFormat="1" ht="31.5" customHeight="1" x14ac:dyDescent="0.25">
      <c r="A215" s="349" t="s">
        <v>171</v>
      </c>
      <c r="B215" s="75" t="s">
        <v>170</v>
      </c>
      <c r="C215" s="85">
        <v>66512100</v>
      </c>
      <c r="D215" s="77">
        <v>6640</v>
      </c>
      <c r="E215" s="77">
        <v>6640</v>
      </c>
      <c r="F215" s="83" t="s">
        <v>7</v>
      </c>
      <c r="G215" s="83" t="s">
        <v>6</v>
      </c>
      <c r="H215" s="83" t="s">
        <v>5</v>
      </c>
      <c r="I215" s="84" t="s">
        <v>4</v>
      </c>
      <c r="J215" s="83" t="s">
        <v>36</v>
      </c>
      <c r="K215" s="83" t="s">
        <v>71</v>
      </c>
    </row>
    <row r="216" spans="1:11" s="3" customFormat="1" ht="31.5" customHeight="1" x14ac:dyDescent="0.25">
      <c r="A216" s="323" t="s">
        <v>433</v>
      </c>
      <c r="B216" s="8"/>
      <c r="C216" s="350">
        <v>66513200</v>
      </c>
      <c r="D216" s="7"/>
      <c r="E216" s="7"/>
      <c r="F216" s="6"/>
      <c r="G216" s="6"/>
      <c r="H216" s="6"/>
      <c r="I216" s="50"/>
      <c r="J216" s="6"/>
      <c r="K216" s="6"/>
    </row>
    <row r="217" spans="1:11" s="5" customFormat="1" ht="31.5" customHeight="1" x14ac:dyDescent="0.25">
      <c r="A217" s="351" t="s">
        <v>169</v>
      </c>
      <c r="B217" s="352" t="s">
        <v>168</v>
      </c>
      <c r="C217" s="353">
        <v>90919000</v>
      </c>
      <c r="D217" s="354">
        <v>278800</v>
      </c>
      <c r="E217" s="355">
        <v>348500</v>
      </c>
      <c r="F217" s="121" t="s">
        <v>167</v>
      </c>
      <c r="G217" s="356" t="s">
        <v>6</v>
      </c>
      <c r="H217" s="356" t="s">
        <v>166</v>
      </c>
      <c r="I217" s="51" t="s">
        <v>4</v>
      </c>
      <c r="J217" s="43" t="s">
        <v>3</v>
      </c>
      <c r="K217" s="357" t="s">
        <v>165</v>
      </c>
    </row>
    <row r="218" spans="1:11" s="5" customFormat="1" ht="31.5" customHeight="1" x14ac:dyDescent="0.25">
      <c r="A218" s="323" t="s">
        <v>433</v>
      </c>
      <c r="B218" s="123"/>
      <c r="C218" s="59"/>
      <c r="D218" s="184">
        <v>310800</v>
      </c>
      <c r="E218" s="184">
        <v>388500</v>
      </c>
      <c r="F218" s="6"/>
      <c r="G218" s="129"/>
      <c r="H218" s="129"/>
      <c r="I218" s="50"/>
      <c r="J218" s="6"/>
      <c r="K218" s="6" t="s">
        <v>503</v>
      </c>
    </row>
    <row r="219" spans="1:11" s="5" customFormat="1" ht="31.5" customHeight="1" x14ac:dyDescent="0.25">
      <c r="A219" s="358" t="s">
        <v>164</v>
      </c>
      <c r="B219" s="119" t="s">
        <v>163</v>
      </c>
      <c r="C219" s="359">
        <v>71632000</v>
      </c>
      <c r="D219" s="423">
        <v>7827.2</v>
      </c>
      <c r="E219" s="423">
        <v>9784</v>
      </c>
      <c r="F219" s="222" t="s">
        <v>7</v>
      </c>
      <c r="G219" s="122" t="s">
        <v>6</v>
      </c>
      <c r="H219" s="122" t="s">
        <v>5</v>
      </c>
      <c r="I219" s="223" t="s">
        <v>4</v>
      </c>
      <c r="J219" s="427" t="s">
        <v>3</v>
      </c>
      <c r="K219" s="428" t="s">
        <v>63</v>
      </c>
    </row>
    <row r="220" spans="1:11" s="5" customFormat="1" ht="31.5" customHeight="1" x14ac:dyDescent="0.25">
      <c r="A220" s="42" t="s">
        <v>622</v>
      </c>
      <c r="B220" s="284"/>
      <c r="C220" s="285"/>
      <c r="D220" s="424">
        <v>8427.2000000000007</v>
      </c>
      <c r="E220" s="424">
        <v>10534</v>
      </c>
      <c r="F220" s="270"/>
      <c r="G220" s="78"/>
      <c r="H220" s="78"/>
      <c r="I220" s="271"/>
      <c r="J220" s="425" t="s">
        <v>113</v>
      </c>
      <c r="K220" s="426" t="s">
        <v>678</v>
      </c>
    </row>
    <row r="221" spans="1:11" s="5" customFormat="1" ht="31.5" customHeight="1" x14ac:dyDescent="0.25">
      <c r="A221" s="276" t="s">
        <v>162</v>
      </c>
      <c r="B221" s="23" t="s">
        <v>161</v>
      </c>
      <c r="C221" s="58">
        <v>50413200</v>
      </c>
      <c r="D221" s="365">
        <v>7608</v>
      </c>
      <c r="E221" s="365">
        <v>9510</v>
      </c>
      <c r="F221" s="21" t="s">
        <v>7</v>
      </c>
      <c r="G221" s="15" t="s">
        <v>6</v>
      </c>
      <c r="H221" s="15" t="s">
        <v>5</v>
      </c>
      <c r="I221" s="103" t="s">
        <v>4</v>
      </c>
      <c r="J221" s="435" t="s">
        <v>3</v>
      </c>
      <c r="K221" s="436" t="s">
        <v>63</v>
      </c>
    </row>
    <row r="222" spans="1:11" s="5" customFormat="1" ht="31.5" customHeight="1" x14ac:dyDescent="0.25">
      <c r="A222" s="42" t="s">
        <v>622</v>
      </c>
      <c r="B222" s="429"/>
      <c r="C222" s="430"/>
      <c r="D222" s="407">
        <v>7884</v>
      </c>
      <c r="E222" s="407">
        <v>9855</v>
      </c>
      <c r="F222" s="431"/>
      <c r="G222" s="432"/>
      <c r="H222" s="432"/>
      <c r="I222" s="433"/>
      <c r="J222" s="432" t="s">
        <v>117</v>
      </c>
      <c r="K222" s="431" t="s">
        <v>192</v>
      </c>
    </row>
    <row r="223" spans="1:11" s="5" customFormat="1" ht="31.5" customHeight="1" x14ac:dyDescent="0.25">
      <c r="A223" s="24" t="s">
        <v>160</v>
      </c>
      <c r="B223" s="23" t="s">
        <v>159</v>
      </c>
      <c r="C223" s="58">
        <v>71241000</v>
      </c>
      <c r="D223" s="437">
        <v>5760</v>
      </c>
      <c r="E223" s="437">
        <v>7200</v>
      </c>
      <c r="F223" s="21" t="s">
        <v>7</v>
      </c>
      <c r="G223" s="15" t="s">
        <v>6</v>
      </c>
      <c r="H223" s="15" t="s">
        <v>5</v>
      </c>
      <c r="I223" s="103" t="s">
        <v>4</v>
      </c>
      <c r="J223" s="435" t="s">
        <v>3</v>
      </c>
      <c r="K223" s="436" t="s">
        <v>158</v>
      </c>
    </row>
    <row r="224" spans="1:11" s="5" customFormat="1" ht="31.5" customHeight="1" x14ac:dyDescent="0.25">
      <c r="A224" s="42" t="s">
        <v>622</v>
      </c>
      <c r="B224" s="429"/>
      <c r="C224" s="430"/>
      <c r="D224" s="434">
        <v>6860</v>
      </c>
      <c r="E224" s="434">
        <v>8575</v>
      </c>
      <c r="F224" s="431"/>
      <c r="G224" s="432"/>
      <c r="H224" s="432"/>
      <c r="I224" s="433"/>
      <c r="J224" s="432" t="s">
        <v>117</v>
      </c>
      <c r="K224" s="431" t="s">
        <v>679</v>
      </c>
    </row>
    <row r="225" spans="1:11" s="5" customFormat="1" ht="31.5" customHeight="1" x14ac:dyDescent="0.25">
      <c r="A225" s="24" t="s">
        <v>157</v>
      </c>
      <c r="B225" s="23" t="s">
        <v>156</v>
      </c>
      <c r="C225" s="58">
        <v>45313100</v>
      </c>
      <c r="D225" s="22">
        <v>80000</v>
      </c>
      <c r="E225" s="22">
        <v>100000</v>
      </c>
      <c r="F225" s="21" t="s">
        <v>32</v>
      </c>
      <c r="G225" s="15" t="s">
        <v>6</v>
      </c>
      <c r="H225" s="15" t="s">
        <v>5</v>
      </c>
      <c r="I225" s="103" t="s">
        <v>4</v>
      </c>
      <c r="J225" s="15" t="s">
        <v>20</v>
      </c>
      <c r="K225" s="21" t="s">
        <v>155</v>
      </c>
    </row>
    <row r="226" spans="1:11" s="5" customFormat="1" ht="31.5" customHeight="1" x14ac:dyDescent="0.25">
      <c r="A226" s="166" t="s">
        <v>154</v>
      </c>
      <c r="B226" s="11" t="s">
        <v>153</v>
      </c>
      <c r="C226" s="167">
        <v>18100000</v>
      </c>
      <c r="D226" s="168">
        <v>10000</v>
      </c>
      <c r="E226" s="168">
        <v>12500</v>
      </c>
      <c r="F226" s="169" t="s">
        <v>7</v>
      </c>
      <c r="G226" s="170" t="s">
        <v>6</v>
      </c>
      <c r="H226" s="170" t="s">
        <v>5</v>
      </c>
      <c r="I226" s="171" t="s">
        <v>4</v>
      </c>
      <c r="J226" s="170" t="s">
        <v>20</v>
      </c>
      <c r="K226" s="169" t="s">
        <v>150</v>
      </c>
    </row>
    <row r="227" spans="1:11" s="5" customFormat="1" ht="31.5" customHeight="1" x14ac:dyDescent="0.25">
      <c r="A227" s="172" t="s">
        <v>152</v>
      </c>
      <c r="B227" s="173" t="s">
        <v>151</v>
      </c>
      <c r="C227" s="174">
        <v>18800000</v>
      </c>
      <c r="D227" s="175">
        <v>6000</v>
      </c>
      <c r="E227" s="175">
        <v>7500</v>
      </c>
      <c r="F227" s="176" t="s">
        <v>7</v>
      </c>
      <c r="G227" s="176" t="s">
        <v>6</v>
      </c>
      <c r="H227" s="176" t="s">
        <v>5</v>
      </c>
      <c r="I227" s="177" t="s">
        <v>4</v>
      </c>
      <c r="J227" s="176" t="s">
        <v>20</v>
      </c>
      <c r="K227" s="176" t="s">
        <v>150</v>
      </c>
    </row>
    <row r="228" spans="1:11" s="5" customFormat="1" ht="31.5" customHeight="1" x14ac:dyDescent="0.25">
      <c r="A228" s="172" t="s">
        <v>149</v>
      </c>
      <c r="B228" s="173" t="s">
        <v>148</v>
      </c>
      <c r="C228" s="174">
        <v>50730000</v>
      </c>
      <c r="D228" s="175">
        <v>6000</v>
      </c>
      <c r="E228" s="175">
        <v>7500</v>
      </c>
      <c r="F228" s="176" t="s">
        <v>7</v>
      </c>
      <c r="G228" s="176" t="s">
        <v>6</v>
      </c>
      <c r="H228" s="176" t="s">
        <v>5</v>
      </c>
      <c r="I228" s="177" t="s">
        <v>4</v>
      </c>
      <c r="J228" s="128" t="s">
        <v>113</v>
      </c>
      <c r="K228" s="128" t="s">
        <v>135</v>
      </c>
    </row>
    <row r="229" spans="1:11" s="5" customFormat="1" ht="31.5" customHeight="1" x14ac:dyDescent="0.25">
      <c r="A229" s="42" t="s">
        <v>622</v>
      </c>
      <c r="B229" s="8"/>
      <c r="C229" s="62"/>
      <c r="D229" s="7"/>
      <c r="E229" s="7"/>
      <c r="F229" s="6"/>
      <c r="G229" s="6"/>
      <c r="H229" s="6"/>
      <c r="I229" s="50"/>
      <c r="J229" s="35" t="s">
        <v>117</v>
      </c>
      <c r="K229" s="35" t="s">
        <v>192</v>
      </c>
    </row>
    <row r="230" spans="1:11" s="5" customFormat="1" ht="31.5" customHeight="1" x14ac:dyDescent="0.25">
      <c r="A230" s="172" t="s">
        <v>147</v>
      </c>
      <c r="B230" s="173" t="s">
        <v>146</v>
      </c>
      <c r="C230" s="174">
        <v>33760000</v>
      </c>
      <c r="D230" s="175">
        <v>22000</v>
      </c>
      <c r="E230" s="175">
        <v>27500</v>
      </c>
      <c r="F230" s="176" t="s">
        <v>7</v>
      </c>
      <c r="G230" s="176" t="s">
        <v>6</v>
      </c>
      <c r="H230" s="176" t="s">
        <v>5</v>
      </c>
      <c r="I230" s="177" t="s">
        <v>4</v>
      </c>
      <c r="J230" s="176" t="s">
        <v>117</v>
      </c>
      <c r="K230" s="128" t="s">
        <v>145</v>
      </c>
    </row>
    <row r="231" spans="1:11" s="5" customFormat="1" ht="31.5" customHeight="1" x14ac:dyDescent="0.25">
      <c r="A231" s="42" t="s">
        <v>622</v>
      </c>
      <c r="B231" s="173"/>
      <c r="C231" s="174"/>
      <c r="D231" s="175"/>
      <c r="E231" s="175"/>
      <c r="F231" s="176"/>
      <c r="G231" s="176"/>
      <c r="H231" s="176"/>
      <c r="I231" s="177"/>
      <c r="J231" s="176"/>
      <c r="K231" s="439" t="s">
        <v>691</v>
      </c>
    </row>
    <row r="232" spans="1:11" s="5" customFormat="1" ht="31.5" customHeight="1" x14ac:dyDescent="0.25">
      <c r="A232" s="172" t="s">
        <v>144</v>
      </c>
      <c r="B232" s="173" t="s">
        <v>143</v>
      </c>
      <c r="C232" s="174">
        <v>79820000</v>
      </c>
      <c r="D232" s="175">
        <v>15200</v>
      </c>
      <c r="E232" s="175">
        <v>19000</v>
      </c>
      <c r="F232" s="176" t="s">
        <v>7</v>
      </c>
      <c r="G232" s="176" t="s">
        <v>6</v>
      </c>
      <c r="H232" s="176" t="s">
        <v>5</v>
      </c>
      <c r="I232" s="177" t="s">
        <v>4</v>
      </c>
      <c r="J232" s="176" t="s">
        <v>54</v>
      </c>
      <c r="K232" s="176" t="s">
        <v>142</v>
      </c>
    </row>
    <row r="233" spans="1:11" s="5" customFormat="1" ht="31.5" customHeight="1" x14ac:dyDescent="0.25">
      <c r="A233" s="172" t="s">
        <v>141</v>
      </c>
      <c r="B233" s="173" t="s">
        <v>140</v>
      </c>
      <c r="C233" s="174">
        <v>42510000</v>
      </c>
      <c r="D233" s="360">
        <v>25000</v>
      </c>
      <c r="E233" s="360">
        <v>31250</v>
      </c>
      <c r="F233" s="176" t="s">
        <v>7</v>
      </c>
      <c r="G233" s="176" t="s">
        <v>6</v>
      </c>
      <c r="H233" s="176" t="s">
        <v>5</v>
      </c>
      <c r="I233" s="177" t="s">
        <v>4</v>
      </c>
      <c r="J233" s="128" t="s">
        <v>113</v>
      </c>
      <c r="K233" s="128" t="s">
        <v>135</v>
      </c>
    </row>
    <row r="234" spans="1:11" s="5" customFormat="1" ht="31.5" customHeight="1" x14ac:dyDescent="0.25">
      <c r="A234" s="42" t="s">
        <v>622</v>
      </c>
      <c r="B234" s="8"/>
      <c r="C234" s="62"/>
      <c r="D234" s="33">
        <v>14984</v>
      </c>
      <c r="E234" s="33">
        <v>18730</v>
      </c>
      <c r="F234" s="6"/>
      <c r="G234" s="6"/>
      <c r="H234" s="6"/>
      <c r="I234" s="50"/>
      <c r="J234" s="35" t="s">
        <v>117</v>
      </c>
      <c r="K234" s="35" t="s">
        <v>192</v>
      </c>
    </row>
    <row r="235" spans="1:11" s="5" customFormat="1" ht="31.5" customHeight="1" x14ac:dyDescent="0.25">
      <c r="A235" s="172" t="s">
        <v>139</v>
      </c>
      <c r="B235" s="173" t="s">
        <v>138</v>
      </c>
      <c r="C235" s="174">
        <v>39130000</v>
      </c>
      <c r="D235" s="360">
        <v>6000</v>
      </c>
      <c r="E235" s="360">
        <v>7500</v>
      </c>
      <c r="F235" s="176" t="s">
        <v>7</v>
      </c>
      <c r="G235" s="176" t="s">
        <v>6</v>
      </c>
      <c r="H235" s="176" t="s">
        <v>5</v>
      </c>
      <c r="I235" s="177" t="s">
        <v>4</v>
      </c>
      <c r="J235" s="128" t="s">
        <v>113</v>
      </c>
      <c r="K235" s="128" t="s">
        <v>135</v>
      </c>
    </row>
    <row r="236" spans="1:11" s="5" customFormat="1" ht="31.5" customHeight="1" x14ac:dyDescent="0.25">
      <c r="A236" s="323" t="s">
        <v>433</v>
      </c>
      <c r="B236" s="8"/>
      <c r="C236" s="62"/>
      <c r="D236" s="124">
        <v>8800</v>
      </c>
      <c r="E236" s="124">
        <v>11000</v>
      </c>
      <c r="F236" s="6"/>
      <c r="G236" s="6"/>
      <c r="H236" s="6"/>
      <c r="I236" s="50"/>
      <c r="J236" s="6"/>
      <c r="K236" s="6"/>
    </row>
    <row r="237" spans="1:11" s="5" customFormat="1" ht="31.5" customHeight="1" x14ac:dyDescent="0.25">
      <c r="A237" s="42" t="s">
        <v>622</v>
      </c>
      <c r="B237" s="8"/>
      <c r="C237" s="62"/>
      <c r="D237" s="33">
        <v>14000</v>
      </c>
      <c r="E237" s="33">
        <v>17500</v>
      </c>
      <c r="F237" s="6"/>
      <c r="G237" s="6"/>
      <c r="H237" s="6"/>
      <c r="I237" s="50"/>
      <c r="J237" s="35" t="s">
        <v>54</v>
      </c>
      <c r="K237" s="35" t="s">
        <v>555</v>
      </c>
    </row>
    <row r="238" spans="1:11" s="5" customFormat="1" ht="31.5" customHeight="1" x14ac:dyDescent="0.25">
      <c r="A238" s="172" t="s">
        <v>137</v>
      </c>
      <c r="B238" s="173" t="s">
        <v>136</v>
      </c>
      <c r="C238" s="174">
        <v>79410000</v>
      </c>
      <c r="D238" s="175">
        <v>20000</v>
      </c>
      <c r="E238" s="175">
        <v>25000</v>
      </c>
      <c r="F238" s="176" t="s">
        <v>7</v>
      </c>
      <c r="G238" s="176" t="s">
        <v>6</v>
      </c>
      <c r="H238" s="176" t="s">
        <v>5</v>
      </c>
      <c r="I238" s="177" t="s">
        <v>4</v>
      </c>
      <c r="J238" s="176" t="s">
        <v>20</v>
      </c>
      <c r="K238" s="176" t="s">
        <v>135</v>
      </c>
    </row>
    <row r="239" spans="1:11" s="5" customFormat="1" ht="31.5" customHeight="1" x14ac:dyDescent="0.25">
      <c r="A239" s="172" t="s">
        <v>134</v>
      </c>
      <c r="B239" s="173" t="s">
        <v>133</v>
      </c>
      <c r="C239" s="174">
        <v>30192000</v>
      </c>
      <c r="D239" s="175">
        <v>15000</v>
      </c>
      <c r="E239" s="175">
        <v>18750</v>
      </c>
      <c r="F239" s="176" t="s">
        <v>7</v>
      </c>
      <c r="G239" s="176" t="s">
        <v>6</v>
      </c>
      <c r="H239" s="176" t="s">
        <v>5</v>
      </c>
      <c r="I239" s="177" t="s">
        <v>4</v>
      </c>
      <c r="J239" s="176" t="s">
        <v>36</v>
      </c>
      <c r="K239" s="176" t="s">
        <v>71</v>
      </c>
    </row>
    <row r="240" spans="1:11" s="5" customFormat="1" ht="47.25" customHeight="1" x14ac:dyDescent="0.25">
      <c r="A240" s="16" t="s">
        <v>513</v>
      </c>
      <c r="B240" s="8" t="s">
        <v>511</v>
      </c>
      <c r="C240" s="62">
        <v>39130000</v>
      </c>
      <c r="D240" s="7">
        <v>28800</v>
      </c>
      <c r="E240" s="7">
        <v>36000</v>
      </c>
      <c r="F240" s="6" t="s">
        <v>32</v>
      </c>
      <c r="G240" s="6" t="s">
        <v>6</v>
      </c>
      <c r="H240" s="6" t="s">
        <v>5</v>
      </c>
      <c r="I240" s="50" t="s">
        <v>4</v>
      </c>
      <c r="J240" s="6" t="s">
        <v>20</v>
      </c>
      <c r="K240" s="6" t="s">
        <v>512</v>
      </c>
    </row>
    <row r="241" spans="1:11" s="5" customFormat="1" ht="47.25" customHeight="1" x14ac:dyDescent="0.25">
      <c r="A241" s="42" t="s">
        <v>689</v>
      </c>
      <c r="B241" s="39" t="s">
        <v>653</v>
      </c>
      <c r="C241" s="57">
        <v>45313100</v>
      </c>
      <c r="D241" s="33">
        <v>80000</v>
      </c>
      <c r="E241" s="33">
        <v>100000</v>
      </c>
      <c r="F241" s="35" t="s">
        <v>32</v>
      </c>
      <c r="G241" s="35" t="s">
        <v>6</v>
      </c>
      <c r="H241" s="35" t="s">
        <v>5</v>
      </c>
      <c r="I241" s="47" t="s">
        <v>4</v>
      </c>
      <c r="J241" s="35" t="s">
        <v>117</v>
      </c>
      <c r="K241" s="35" t="s">
        <v>654</v>
      </c>
    </row>
    <row r="242" spans="1:11" s="5" customFormat="1" ht="47.25" customHeight="1" x14ac:dyDescent="0.25">
      <c r="A242" s="42" t="s">
        <v>690</v>
      </c>
      <c r="B242" s="39" t="s">
        <v>680</v>
      </c>
      <c r="C242" s="57">
        <v>50413200</v>
      </c>
      <c r="D242" s="38">
        <v>4100</v>
      </c>
      <c r="E242" s="38">
        <v>5125</v>
      </c>
      <c r="F242" s="439" t="s">
        <v>7</v>
      </c>
      <c r="G242" s="35" t="s">
        <v>6</v>
      </c>
      <c r="H242" s="35" t="s">
        <v>5</v>
      </c>
      <c r="I242" s="47" t="s">
        <v>4</v>
      </c>
      <c r="J242" s="35" t="s">
        <v>117</v>
      </c>
      <c r="K242" s="35" t="s">
        <v>192</v>
      </c>
    </row>
    <row r="243" spans="1:11" s="5" customFormat="1" ht="47.25" customHeight="1" x14ac:dyDescent="0.25">
      <c r="A243" s="42" t="s">
        <v>697</v>
      </c>
      <c r="B243" s="39" t="s">
        <v>698</v>
      </c>
      <c r="C243" s="35" t="s">
        <v>699</v>
      </c>
      <c r="D243" s="38">
        <v>214500</v>
      </c>
      <c r="E243" s="38">
        <v>225225</v>
      </c>
      <c r="F243" s="35" t="s">
        <v>412</v>
      </c>
      <c r="G243" s="35" t="s">
        <v>6</v>
      </c>
      <c r="H243" s="35" t="s">
        <v>5</v>
      </c>
      <c r="I243" s="47" t="s">
        <v>4</v>
      </c>
      <c r="J243" s="35" t="s">
        <v>117</v>
      </c>
      <c r="K243" s="35" t="s">
        <v>700</v>
      </c>
    </row>
    <row r="244" spans="1:11" s="5" customFormat="1" ht="31.5" x14ac:dyDescent="0.25">
      <c r="A244" s="172" t="s">
        <v>132</v>
      </c>
      <c r="B244" s="173" t="s">
        <v>131</v>
      </c>
      <c r="C244" s="174">
        <v>48220000</v>
      </c>
      <c r="D244" s="175">
        <v>174600</v>
      </c>
      <c r="E244" s="175">
        <v>218250</v>
      </c>
      <c r="F244" s="176" t="s">
        <v>32</v>
      </c>
      <c r="G244" s="176" t="s">
        <v>6</v>
      </c>
      <c r="H244" s="176" t="s">
        <v>5</v>
      </c>
      <c r="I244" s="177" t="s">
        <v>4</v>
      </c>
      <c r="J244" s="176" t="s">
        <v>3</v>
      </c>
      <c r="K244" s="176" t="s">
        <v>130</v>
      </c>
    </row>
    <row r="245" spans="1:11" s="5" customFormat="1" ht="31.5" customHeight="1" x14ac:dyDescent="0.25">
      <c r="A245" s="172" t="s">
        <v>129</v>
      </c>
      <c r="B245" s="173" t="s">
        <v>128</v>
      </c>
      <c r="C245" s="174">
        <v>30234700</v>
      </c>
      <c r="D245" s="175">
        <v>7200</v>
      </c>
      <c r="E245" s="175">
        <v>9000</v>
      </c>
      <c r="F245" s="176" t="s">
        <v>7</v>
      </c>
      <c r="G245" s="176" t="s">
        <v>6</v>
      </c>
      <c r="H245" s="176" t="s">
        <v>5</v>
      </c>
      <c r="I245" s="177" t="s">
        <v>4</v>
      </c>
      <c r="J245" s="176" t="s">
        <v>3</v>
      </c>
      <c r="K245" s="176" t="s">
        <v>127</v>
      </c>
    </row>
    <row r="246" spans="1:11" s="5" customFormat="1" ht="31.5" customHeight="1" x14ac:dyDescent="0.25">
      <c r="A246" s="172" t="s">
        <v>126</v>
      </c>
      <c r="B246" s="173" t="s">
        <v>125</v>
      </c>
      <c r="C246" s="174">
        <v>48900000</v>
      </c>
      <c r="D246" s="175">
        <v>2800</v>
      </c>
      <c r="E246" s="175">
        <v>3500</v>
      </c>
      <c r="F246" s="176" t="s">
        <v>7</v>
      </c>
      <c r="G246" s="176" t="s">
        <v>6</v>
      </c>
      <c r="H246" s="176" t="s">
        <v>5</v>
      </c>
      <c r="I246" s="177" t="s">
        <v>4</v>
      </c>
      <c r="J246" s="176" t="s">
        <v>124</v>
      </c>
      <c r="K246" s="176" t="s">
        <v>123</v>
      </c>
    </row>
    <row r="247" spans="1:11" s="5" customFormat="1" ht="31.5" x14ac:dyDescent="0.25">
      <c r="A247" s="172" t="s">
        <v>122</v>
      </c>
      <c r="B247" s="173" t="s">
        <v>121</v>
      </c>
      <c r="C247" s="174">
        <v>48620000</v>
      </c>
      <c r="D247" s="360">
        <v>32400</v>
      </c>
      <c r="E247" s="360">
        <v>40500</v>
      </c>
      <c r="F247" s="128" t="s">
        <v>32</v>
      </c>
      <c r="G247" s="176" t="s">
        <v>6</v>
      </c>
      <c r="H247" s="176" t="s">
        <v>5</v>
      </c>
      <c r="I247" s="177" t="s">
        <v>4</v>
      </c>
      <c r="J247" s="128" t="s">
        <v>113</v>
      </c>
      <c r="K247" s="128" t="s">
        <v>120</v>
      </c>
    </row>
    <row r="248" spans="1:11" s="5" customFormat="1" ht="31.5" x14ac:dyDescent="0.25">
      <c r="A248" s="42" t="s">
        <v>622</v>
      </c>
      <c r="B248" s="173"/>
      <c r="C248" s="174"/>
      <c r="D248" s="438">
        <v>13200</v>
      </c>
      <c r="E248" s="438">
        <v>16500</v>
      </c>
      <c r="F248" s="439" t="s">
        <v>7</v>
      </c>
      <c r="G248" s="176"/>
      <c r="H248" s="176"/>
      <c r="I248" s="177"/>
      <c r="J248" s="439" t="s">
        <v>117</v>
      </c>
      <c r="K248" s="439" t="s">
        <v>681</v>
      </c>
    </row>
    <row r="249" spans="1:11" s="5" customFormat="1" ht="31.5" customHeight="1" x14ac:dyDescent="0.25">
      <c r="A249" s="172" t="s">
        <v>119</v>
      </c>
      <c r="B249" s="403" t="s">
        <v>118</v>
      </c>
      <c r="C249" s="174">
        <v>48220000</v>
      </c>
      <c r="D249" s="360">
        <v>2560</v>
      </c>
      <c r="E249" s="360">
        <v>3200</v>
      </c>
      <c r="F249" s="176" t="s">
        <v>7</v>
      </c>
      <c r="G249" s="176" t="s">
        <v>6</v>
      </c>
      <c r="H249" s="176" t="s">
        <v>5</v>
      </c>
      <c r="I249" s="177" t="s">
        <v>4</v>
      </c>
      <c r="J249" s="176" t="s">
        <v>117</v>
      </c>
      <c r="K249" s="176" t="s">
        <v>116</v>
      </c>
    </row>
    <row r="250" spans="1:11" s="5" customFormat="1" ht="31.5" customHeight="1" x14ac:dyDescent="0.25">
      <c r="A250" s="42" t="s">
        <v>622</v>
      </c>
      <c r="B250" s="34" t="s">
        <v>623</v>
      </c>
      <c r="C250" s="57"/>
      <c r="D250" s="33">
        <v>5400</v>
      </c>
      <c r="E250" s="33">
        <v>6750</v>
      </c>
      <c r="F250" s="35"/>
      <c r="G250" s="35"/>
      <c r="H250" s="35"/>
      <c r="I250" s="47"/>
      <c r="J250" s="35"/>
      <c r="K250" s="35"/>
    </row>
    <row r="251" spans="1:11" s="5" customFormat="1" ht="31.5" customHeight="1" x14ac:dyDescent="0.25">
      <c r="A251" s="172" t="s">
        <v>115</v>
      </c>
      <c r="B251" s="403" t="s">
        <v>114</v>
      </c>
      <c r="C251" s="174">
        <v>48621000</v>
      </c>
      <c r="D251" s="360">
        <v>21480</v>
      </c>
      <c r="E251" s="360">
        <v>26850</v>
      </c>
      <c r="F251" s="128" t="s">
        <v>7</v>
      </c>
      <c r="G251" s="176" t="s">
        <v>6</v>
      </c>
      <c r="H251" s="176" t="s">
        <v>5</v>
      </c>
      <c r="I251" s="177" t="s">
        <v>4</v>
      </c>
      <c r="J251" s="176" t="s">
        <v>113</v>
      </c>
      <c r="K251" s="176" t="s">
        <v>112</v>
      </c>
    </row>
    <row r="252" spans="1:11" s="5" customFormat="1" ht="31.5" customHeight="1" x14ac:dyDescent="0.25">
      <c r="A252" s="42" t="s">
        <v>622</v>
      </c>
      <c r="B252" s="34" t="s">
        <v>624</v>
      </c>
      <c r="C252" s="62"/>
      <c r="D252" s="33">
        <v>53000</v>
      </c>
      <c r="E252" s="33">
        <v>66250</v>
      </c>
      <c r="F252" s="413" t="s">
        <v>32</v>
      </c>
      <c r="G252" s="6"/>
      <c r="H252" s="6"/>
      <c r="I252" s="50"/>
      <c r="J252" s="6"/>
      <c r="K252" s="6"/>
    </row>
    <row r="253" spans="1:11" s="5" customFormat="1" ht="47.25" customHeight="1" x14ac:dyDescent="0.25">
      <c r="A253" s="16" t="s">
        <v>486</v>
      </c>
      <c r="B253" s="8" t="s">
        <v>487</v>
      </c>
      <c r="C253" s="62">
        <v>72261000</v>
      </c>
      <c r="D253" s="7">
        <v>51600</v>
      </c>
      <c r="E253" s="7">
        <v>64500</v>
      </c>
      <c r="F253" s="6" t="s">
        <v>32</v>
      </c>
      <c r="G253" s="176" t="s">
        <v>6</v>
      </c>
      <c r="H253" s="176" t="s">
        <v>5</v>
      </c>
      <c r="I253" s="177" t="s">
        <v>4</v>
      </c>
      <c r="J253" s="6" t="s">
        <v>3</v>
      </c>
      <c r="K253" s="6" t="s">
        <v>488</v>
      </c>
    </row>
    <row r="254" spans="1:11" s="5" customFormat="1" ht="47.25" customHeight="1" x14ac:dyDescent="0.25">
      <c r="A254" s="16" t="s">
        <v>518</v>
      </c>
      <c r="B254" s="123" t="s">
        <v>616</v>
      </c>
      <c r="C254" s="62">
        <v>72261000</v>
      </c>
      <c r="D254" s="7">
        <v>292000</v>
      </c>
      <c r="E254" s="7">
        <v>365000</v>
      </c>
      <c r="F254" s="6" t="s">
        <v>517</v>
      </c>
      <c r="G254" s="6" t="s">
        <v>6</v>
      </c>
      <c r="H254" s="6" t="s">
        <v>5</v>
      </c>
      <c r="I254" s="50" t="s">
        <v>4</v>
      </c>
      <c r="J254" s="6" t="s">
        <v>20</v>
      </c>
      <c r="K254" s="6" t="s">
        <v>150</v>
      </c>
    </row>
    <row r="255" spans="1:11" s="5" customFormat="1" ht="47.25" x14ac:dyDescent="0.25">
      <c r="A255" s="361" t="s">
        <v>605</v>
      </c>
      <c r="B255" s="8" t="s">
        <v>603</v>
      </c>
      <c r="C255" s="62">
        <v>50332000</v>
      </c>
      <c r="D255" s="7">
        <v>6960</v>
      </c>
      <c r="E255" s="7">
        <v>8700</v>
      </c>
      <c r="F255" s="6" t="s">
        <v>7</v>
      </c>
      <c r="G255" s="6" t="s">
        <v>6</v>
      </c>
      <c r="H255" s="6" t="s">
        <v>5</v>
      </c>
      <c r="I255" s="50" t="s">
        <v>4</v>
      </c>
      <c r="J255" s="6" t="s">
        <v>113</v>
      </c>
      <c r="K255" s="6" t="s">
        <v>604</v>
      </c>
    </row>
    <row r="256" spans="1:11" s="5" customFormat="1" ht="47.25" x14ac:dyDescent="0.25">
      <c r="A256" s="42" t="s">
        <v>625</v>
      </c>
      <c r="B256" s="34" t="s">
        <v>626</v>
      </c>
      <c r="C256" s="57">
        <v>31154000</v>
      </c>
      <c r="D256" s="33">
        <v>6904</v>
      </c>
      <c r="E256" s="33">
        <v>8630</v>
      </c>
      <c r="F256" s="35" t="s">
        <v>7</v>
      </c>
      <c r="G256" s="35" t="s">
        <v>6</v>
      </c>
      <c r="H256" s="35" t="s">
        <v>5</v>
      </c>
      <c r="I256" s="47" t="s">
        <v>4</v>
      </c>
      <c r="J256" s="35" t="s">
        <v>113</v>
      </c>
      <c r="K256" s="35" t="s">
        <v>627</v>
      </c>
    </row>
    <row r="257" spans="1:11" s="3" customFormat="1" ht="24" customHeight="1" x14ac:dyDescent="0.25">
      <c r="A257" s="265" t="s">
        <v>111</v>
      </c>
      <c r="B257" s="149"/>
      <c r="C257" s="138"/>
      <c r="D257" s="53">
        <f>SUM(D211,D214:D215,D218,D220,D222,D224:D232,D234,D237:D246,D248,D250,D252:D256)</f>
        <v>2277214.2000000002</v>
      </c>
      <c r="E257" s="53">
        <f>SUM(E211,E214:E215,E218,E220,E222,E224:E232,E234,E237:E246,E248,E250,E252:E256)</f>
        <v>2603869</v>
      </c>
      <c r="F257" s="150"/>
      <c r="G257" s="150"/>
      <c r="H257" s="150"/>
      <c r="I257" s="151"/>
      <c r="J257" s="150"/>
      <c r="K257" s="258"/>
    </row>
    <row r="258" spans="1:11" s="3" customFormat="1" ht="17.25" customHeight="1" x14ac:dyDescent="0.25">
      <c r="A258" s="244"/>
      <c r="B258" s="259"/>
      <c r="C258" s="260"/>
      <c r="D258" s="261"/>
      <c r="E258" s="261"/>
      <c r="F258" s="262"/>
      <c r="G258" s="262"/>
      <c r="H258" s="262"/>
      <c r="I258" s="263"/>
      <c r="J258" s="262"/>
      <c r="K258" s="264"/>
    </row>
    <row r="259" spans="1:11" s="3" customFormat="1" ht="24" customHeight="1" x14ac:dyDescent="0.25">
      <c r="A259" s="265" t="s">
        <v>110</v>
      </c>
      <c r="B259" s="341"/>
      <c r="C259" s="138"/>
      <c r="D259" s="53"/>
      <c r="E259" s="53"/>
      <c r="F259" s="150"/>
      <c r="G259" s="150"/>
      <c r="H259" s="150"/>
      <c r="I259" s="151"/>
      <c r="J259" s="150"/>
      <c r="K259" s="258"/>
    </row>
    <row r="260" spans="1:11" s="4" customFormat="1" ht="31.5" customHeight="1" x14ac:dyDescent="0.25">
      <c r="A260" s="362" t="s">
        <v>109</v>
      </c>
      <c r="B260" s="363" t="s">
        <v>108</v>
      </c>
      <c r="C260" s="285">
        <v>79810000</v>
      </c>
      <c r="D260" s="364">
        <v>20080.099999999999</v>
      </c>
      <c r="E260" s="364">
        <v>25100</v>
      </c>
      <c r="F260" s="270" t="s">
        <v>7</v>
      </c>
      <c r="G260" s="78" t="s">
        <v>6</v>
      </c>
      <c r="H260" s="78" t="s">
        <v>5</v>
      </c>
      <c r="I260" s="271" t="s">
        <v>4</v>
      </c>
      <c r="J260" s="78" t="s">
        <v>3</v>
      </c>
      <c r="K260" s="270" t="s">
        <v>107</v>
      </c>
    </row>
    <row r="261" spans="1:11" s="5" customFormat="1" ht="31.5" customHeight="1" x14ac:dyDescent="0.25">
      <c r="A261" s="276" t="s">
        <v>106</v>
      </c>
      <c r="B261" s="23" t="s">
        <v>105</v>
      </c>
      <c r="C261" s="58">
        <v>55311000</v>
      </c>
      <c r="D261" s="365">
        <v>16500</v>
      </c>
      <c r="E261" s="365">
        <v>20625</v>
      </c>
      <c r="F261" s="21" t="s">
        <v>7</v>
      </c>
      <c r="G261" s="15" t="s">
        <v>6</v>
      </c>
      <c r="H261" s="15" t="s">
        <v>5</v>
      </c>
      <c r="I261" s="103" t="s">
        <v>4</v>
      </c>
      <c r="J261" s="15" t="s">
        <v>3</v>
      </c>
      <c r="K261" s="21" t="s">
        <v>104</v>
      </c>
    </row>
    <row r="262" spans="1:11" s="5" customFormat="1" ht="31.5" customHeight="1" x14ac:dyDescent="0.25">
      <c r="A262" s="304" t="s">
        <v>433</v>
      </c>
      <c r="B262" s="160"/>
      <c r="C262" s="161"/>
      <c r="D262" s="307">
        <v>16900</v>
      </c>
      <c r="E262" s="307">
        <v>21125</v>
      </c>
      <c r="F262" s="163"/>
      <c r="G262" s="164"/>
      <c r="H262" s="164"/>
      <c r="I262" s="165"/>
      <c r="J262" s="164"/>
      <c r="K262" s="163"/>
    </row>
    <row r="263" spans="1:11" s="5" customFormat="1" ht="31.5" customHeight="1" x14ac:dyDescent="0.25">
      <c r="A263" s="24" t="s">
        <v>103</v>
      </c>
      <c r="B263" s="23" t="s">
        <v>102</v>
      </c>
      <c r="C263" s="366" t="s">
        <v>519</v>
      </c>
      <c r="D263" s="22">
        <v>10400</v>
      </c>
      <c r="E263" s="22">
        <v>13000</v>
      </c>
      <c r="F263" s="21" t="s">
        <v>7</v>
      </c>
      <c r="G263" s="15" t="s">
        <v>6</v>
      </c>
      <c r="H263" s="15" t="s">
        <v>5</v>
      </c>
      <c r="I263" s="103" t="s">
        <v>4</v>
      </c>
      <c r="J263" s="15" t="s">
        <v>3</v>
      </c>
      <c r="K263" s="21" t="s">
        <v>93</v>
      </c>
    </row>
    <row r="264" spans="1:11" s="5" customFormat="1" ht="31.5" customHeight="1" x14ac:dyDescent="0.25">
      <c r="A264" s="24" t="s">
        <v>101</v>
      </c>
      <c r="B264" s="23" t="s">
        <v>100</v>
      </c>
      <c r="C264" s="58">
        <v>15900000</v>
      </c>
      <c r="D264" s="437">
        <v>7000</v>
      </c>
      <c r="E264" s="437">
        <v>8750</v>
      </c>
      <c r="F264" s="21" t="s">
        <v>7</v>
      </c>
      <c r="G264" s="15" t="s">
        <v>6</v>
      </c>
      <c r="H264" s="15" t="s">
        <v>5</v>
      </c>
      <c r="I264" s="103" t="s">
        <v>4</v>
      </c>
      <c r="J264" s="15" t="s">
        <v>3</v>
      </c>
      <c r="K264" s="21" t="s">
        <v>93</v>
      </c>
    </row>
    <row r="265" spans="1:11" s="5" customFormat="1" ht="31.5" customHeight="1" x14ac:dyDescent="0.25">
      <c r="A265" s="440" t="s">
        <v>622</v>
      </c>
      <c r="B265" s="429"/>
      <c r="C265" s="430"/>
      <c r="D265" s="434">
        <v>8000</v>
      </c>
      <c r="E265" s="434">
        <v>10000</v>
      </c>
      <c r="F265" s="431"/>
      <c r="G265" s="432"/>
      <c r="H265" s="432"/>
      <c r="I265" s="433"/>
      <c r="J265" s="432"/>
      <c r="K265" s="431"/>
    </row>
    <row r="266" spans="1:11" s="5" customFormat="1" ht="31.5" customHeight="1" x14ac:dyDescent="0.25">
      <c r="A266" s="24" t="s">
        <v>99</v>
      </c>
      <c r="B266" s="23" t="s">
        <v>98</v>
      </c>
      <c r="C266" s="58">
        <v>15800000</v>
      </c>
      <c r="D266" s="437">
        <v>5000</v>
      </c>
      <c r="E266" s="437">
        <v>6250</v>
      </c>
      <c r="F266" s="21" t="s">
        <v>7</v>
      </c>
      <c r="G266" s="15" t="s">
        <v>6</v>
      </c>
      <c r="H266" s="15" t="s">
        <v>5</v>
      </c>
      <c r="I266" s="103" t="s">
        <v>4</v>
      </c>
      <c r="J266" s="15" t="s">
        <v>3</v>
      </c>
      <c r="K266" s="21" t="s">
        <v>57</v>
      </c>
    </row>
    <row r="267" spans="1:11" s="5" customFormat="1" ht="31.5" customHeight="1" x14ac:dyDescent="0.25">
      <c r="A267" s="440" t="s">
        <v>622</v>
      </c>
      <c r="B267" s="429"/>
      <c r="C267" s="430"/>
      <c r="D267" s="434">
        <v>6000</v>
      </c>
      <c r="E267" s="434">
        <v>7500</v>
      </c>
      <c r="F267" s="431"/>
      <c r="G267" s="432"/>
      <c r="H267" s="432"/>
      <c r="I267" s="433"/>
      <c r="J267" s="432"/>
      <c r="K267" s="431"/>
    </row>
    <row r="268" spans="1:11" s="5" customFormat="1" ht="31.5" customHeight="1" x14ac:dyDescent="0.25">
      <c r="A268" s="24" t="s">
        <v>97</v>
      </c>
      <c r="B268" s="23" t="s">
        <v>96</v>
      </c>
      <c r="C268" s="58">
        <v>55100000</v>
      </c>
      <c r="D268" s="437">
        <v>10500</v>
      </c>
      <c r="E268" s="437">
        <v>13125</v>
      </c>
      <c r="F268" s="21" t="s">
        <v>7</v>
      </c>
      <c r="G268" s="15" t="s">
        <v>6</v>
      </c>
      <c r="H268" s="15" t="s">
        <v>5</v>
      </c>
      <c r="I268" s="103" t="s">
        <v>4</v>
      </c>
      <c r="J268" s="15" t="s">
        <v>3</v>
      </c>
      <c r="K268" s="21" t="s">
        <v>57</v>
      </c>
    </row>
    <row r="269" spans="1:11" s="5" customFormat="1" ht="31.5" customHeight="1" x14ac:dyDescent="0.25">
      <c r="A269" s="443" t="s">
        <v>622</v>
      </c>
      <c r="B269" s="444"/>
      <c r="C269" s="445"/>
      <c r="D269" s="446">
        <v>13000</v>
      </c>
      <c r="E269" s="446">
        <v>16250</v>
      </c>
      <c r="F269" s="447"/>
      <c r="G269" s="448"/>
      <c r="H269" s="448"/>
      <c r="I269" s="449"/>
      <c r="J269" s="448"/>
      <c r="K269" s="447"/>
    </row>
    <row r="270" spans="1:11" s="5" customFormat="1" ht="31.5" customHeight="1" x14ac:dyDescent="0.25">
      <c r="A270" s="166" t="s">
        <v>95</v>
      </c>
      <c r="B270" s="68" t="s">
        <v>94</v>
      </c>
      <c r="C270" s="69">
        <v>55312000</v>
      </c>
      <c r="D270" s="117">
        <v>10000</v>
      </c>
      <c r="E270" s="117">
        <v>12500</v>
      </c>
      <c r="F270" s="71" t="s">
        <v>7</v>
      </c>
      <c r="G270" s="37" t="s">
        <v>6</v>
      </c>
      <c r="H270" s="37" t="s">
        <v>5</v>
      </c>
      <c r="I270" s="49" t="s">
        <v>4</v>
      </c>
      <c r="J270" s="37" t="s">
        <v>3</v>
      </c>
      <c r="K270" s="71" t="s">
        <v>93</v>
      </c>
    </row>
    <row r="271" spans="1:11" s="5" customFormat="1" ht="31.5" customHeight="1" x14ac:dyDescent="0.25">
      <c r="A271" s="440" t="s">
        <v>622</v>
      </c>
      <c r="B271" s="8"/>
      <c r="C271" s="62"/>
      <c r="D271" s="33">
        <v>20000</v>
      </c>
      <c r="E271" s="33">
        <v>25000</v>
      </c>
      <c r="F271" s="6"/>
      <c r="G271" s="6"/>
      <c r="H271" s="6"/>
      <c r="I271" s="50"/>
      <c r="J271" s="6"/>
      <c r="K271" s="6"/>
    </row>
    <row r="272" spans="1:11" s="5" customFormat="1" ht="31.5" customHeight="1" x14ac:dyDescent="0.25">
      <c r="A272" s="16" t="s">
        <v>92</v>
      </c>
      <c r="B272" s="54" t="s">
        <v>91</v>
      </c>
      <c r="C272" s="371">
        <v>55520000</v>
      </c>
      <c r="D272" s="372">
        <v>25000</v>
      </c>
      <c r="E272" s="372">
        <v>31250</v>
      </c>
      <c r="F272" s="55" t="s">
        <v>7</v>
      </c>
      <c r="G272" s="78" t="s">
        <v>6</v>
      </c>
      <c r="H272" s="78" t="s">
        <v>5</v>
      </c>
      <c r="I272" s="271" t="s">
        <v>4</v>
      </c>
      <c r="J272" s="55" t="s">
        <v>3</v>
      </c>
      <c r="K272" s="55" t="s">
        <v>90</v>
      </c>
    </row>
    <row r="273" spans="1:11" s="5" customFormat="1" ht="31.5" customHeight="1" x14ac:dyDescent="0.25">
      <c r="A273" s="16" t="s">
        <v>89</v>
      </c>
      <c r="B273" s="8" t="s">
        <v>88</v>
      </c>
      <c r="C273" s="62">
        <v>79953000</v>
      </c>
      <c r="D273" s="7">
        <v>20000</v>
      </c>
      <c r="E273" s="7">
        <v>25000</v>
      </c>
      <c r="F273" s="6" t="s">
        <v>7</v>
      </c>
      <c r="G273" s="15" t="s">
        <v>6</v>
      </c>
      <c r="H273" s="15" t="s">
        <v>5</v>
      </c>
      <c r="I273" s="103" t="s">
        <v>4</v>
      </c>
      <c r="J273" s="79" t="s">
        <v>54</v>
      </c>
      <c r="K273" s="79" t="s">
        <v>87</v>
      </c>
    </row>
    <row r="274" spans="1:11" s="5" customFormat="1" ht="31.5" customHeight="1" x14ac:dyDescent="0.25">
      <c r="A274" s="440" t="s">
        <v>622</v>
      </c>
      <c r="B274" s="8"/>
      <c r="C274" s="62"/>
      <c r="D274" s="7"/>
      <c r="E274" s="7"/>
      <c r="F274" s="6"/>
      <c r="G274" s="164"/>
      <c r="H274" s="164"/>
      <c r="I274" s="165"/>
      <c r="J274" s="35" t="s">
        <v>117</v>
      </c>
      <c r="K274" s="35" t="s">
        <v>682</v>
      </c>
    </row>
    <row r="275" spans="1:11" s="5" customFormat="1" ht="31.5" customHeight="1" x14ac:dyDescent="0.25">
      <c r="A275" s="16" t="s">
        <v>86</v>
      </c>
      <c r="B275" s="8" t="s">
        <v>85</v>
      </c>
      <c r="C275" s="62">
        <v>79521000</v>
      </c>
      <c r="D275" s="7">
        <v>6000</v>
      </c>
      <c r="E275" s="7">
        <v>7500</v>
      </c>
      <c r="F275" s="6" t="s">
        <v>7</v>
      </c>
      <c r="G275" s="15" t="s">
        <v>6</v>
      </c>
      <c r="H275" s="15" t="s">
        <v>5</v>
      </c>
      <c r="I275" s="103" t="s">
        <v>4</v>
      </c>
      <c r="J275" s="6" t="s">
        <v>3</v>
      </c>
      <c r="K275" s="6" t="s">
        <v>63</v>
      </c>
    </row>
    <row r="276" spans="1:11" s="5" customFormat="1" ht="31.5" customHeight="1" x14ac:dyDescent="0.25">
      <c r="A276" s="16" t="s">
        <v>84</v>
      </c>
      <c r="B276" s="8" t="s">
        <v>83</v>
      </c>
      <c r="C276" s="62">
        <v>63000000</v>
      </c>
      <c r="D276" s="7">
        <v>6100</v>
      </c>
      <c r="E276" s="7">
        <v>7625</v>
      </c>
      <c r="F276" s="6" t="s">
        <v>7</v>
      </c>
      <c r="G276" s="15" t="s">
        <v>6</v>
      </c>
      <c r="H276" s="15" t="s">
        <v>5</v>
      </c>
      <c r="I276" s="103" t="s">
        <v>4</v>
      </c>
      <c r="J276" s="6" t="s">
        <v>3</v>
      </c>
      <c r="K276" s="6" t="s">
        <v>57</v>
      </c>
    </row>
    <row r="277" spans="1:11" s="5" customFormat="1" ht="31.5" customHeight="1" x14ac:dyDescent="0.25">
      <c r="A277" s="16" t="s">
        <v>82</v>
      </c>
      <c r="B277" s="8" t="s">
        <v>81</v>
      </c>
      <c r="C277" s="62">
        <v>92600000</v>
      </c>
      <c r="D277" s="7">
        <v>4000</v>
      </c>
      <c r="E277" s="7">
        <v>5000</v>
      </c>
      <c r="F277" s="6" t="s">
        <v>7</v>
      </c>
      <c r="G277" s="15" t="s">
        <v>6</v>
      </c>
      <c r="H277" s="15" t="s">
        <v>5</v>
      </c>
      <c r="I277" s="103" t="s">
        <v>4</v>
      </c>
      <c r="J277" s="6" t="s">
        <v>36</v>
      </c>
      <c r="K277" s="6" t="s">
        <v>80</v>
      </c>
    </row>
    <row r="278" spans="1:11" s="5" customFormat="1" ht="31.5" customHeight="1" x14ac:dyDescent="0.25">
      <c r="A278" s="16" t="s">
        <v>79</v>
      </c>
      <c r="B278" s="8" t="s">
        <v>78</v>
      </c>
      <c r="C278" s="62">
        <v>79310000</v>
      </c>
      <c r="D278" s="7">
        <v>12500</v>
      </c>
      <c r="E278" s="7">
        <v>15625</v>
      </c>
      <c r="F278" s="6" t="s">
        <v>7</v>
      </c>
      <c r="G278" s="15" t="s">
        <v>6</v>
      </c>
      <c r="H278" s="15" t="s">
        <v>5</v>
      </c>
      <c r="I278" s="103" t="s">
        <v>4</v>
      </c>
      <c r="J278" s="6" t="s">
        <v>3</v>
      </c>
      <c r="K278" s="6" t="s">
        <v>77</v>
      </c>
    </row>
    <row r="279" spans="1:11" s="5" customFormat="1" ht="31.5" customHeight="1" x14ac:dyDescent="0.25">
      <c r="A279" s="16" t="s">
        <v>76</v>
      </c>
      <c r="B279" s="8" t="s">
        <v>75</v>
      </c>
      <c r="C279" s="62">
        <v>79341000</v>
      </c>
      <c r="D279" s="7">
        <v>7700</v>
      </c>
      <c r="E279" s="7">
        <v>9625</v>
      </c>
      <c r="F279" s="6" t="s">
        <v>7</v>
      </c>
      <c r="G279" s="15" t="s">
        <v>6</v>
      </c>
      <c r="H279" s="15" t="s">
        <v>5</v>
      </c>
      <c r="I279" s="103" t="s">
        <v>4</v>
      </c>
      <c r="J279" s="6" t="s">
        <v>3</v>
      </c>
      <c r="K279" s="6" t="s">
        <v>57</v>
      </c>
    </row>
    <row r="280" spans="1:11" s="5" customFormat="1" ht="31.5" customHeight="1" x14ac:dyDescent="0.25">
      <c r="A280" s="16" t="s">
        <v>74</v>
      </c>
      <c r="B280" s="8" t="s">
        <v>73</v>
      </c>
      <c r="C280" s="62">
        <v>79211100</v>
      </c>
      <c r="D280" s="7">
        <v>9600</v>
      </c>
      <c r="E280" s="7">
        <v>12000</v>
      </c>
      <c r="F280" s="6" t="s">
        <v>7</v>
      </c>
      <c r="G280" s="15" t="s">
        <v>6</v>
      </c>
      <c r="H280" s="15" t="s">
        <v>5</v>
      </c>
      <c r="I280" s="103" t="s">
        <v>4</v>
      </c>
      <c r="J280" s="6" t="s">
        <v>72</v>
      </c>
      <c r="K280" s="6" t="s">
        <v>71</v>
      </c>
    </row>
    <row r="281" spans="1:11" s="5" customFormat="1" ht="31.5" customHeight="1" x14ac:dyDescent="0.25">
      <c r="A281" s="323" t="s">
        <v>70</v>
      </c>
      <c r="B281" s="8" t="s">
        <v>69</v>
      </c>
      <c r="C281" s="59">
        <v>24955000</v>
      </c>
      <c r="D281" s="7">
        <v>8500</v>
      </c>
      <c r="E281" s="7">
        <v>10625</v>
      </c>
      <c r="F281" s="6" t="s">
        <v>7</v>
      </c>
      <c r="G281" s="15" t="s">
        <v>6</v>
      </c>
      <c r="H281" s="15" t="s">
        <v>5</v>
      </c>
      <c r="I281" s="103" t="s">
        <v>4</v>
      </c>
      <c r="J281" s="6" t="s">
        <v>3</v>
      </c>
      <c r="K281" s="6" t="s">
        <v>60</v>
      </c>
    </row>
    <row r="282" spans="1:11" s="5" customFormat="1" ht="31.5" customHeight="1" x14ac:dyDescent="0.25">
      <c r="A282" s="16" t="s">
        <v>68</v>
      </c>
      <c r="B282" s="8" t="s">
        <v>67</v>
      </c>
      <c r="C282" s="62">
        <v>55500000</v>
      </c>
      <c r="D282" s="7">
        <v>16000</v>
      </c>
      <c r="E282" s="7">
        <v>18080</v>
      </c>
      <c r="F282" s="6" t="s">
        <v>7</v>
      </c>
      <c r="G282" s="15" t="s">
        <v>6</v>
      </c>
      <c r="H282" s="15" t="s">
        <v>5</v>
      </c>
      <c r="I282" s="103" t="s">
        <v>4</v>
      </c>
      <c r="J282" s="6" t="s">
        <v>3</v>
      </c>
      <c r="K282" s="6" t="s">
        <v>66</v>
      </c>
    </row>
    <row r="283" spans="1:11" s="5" customFormat="1" ht="31.5" customHeight="1" x14ac:dyDescent="0.25">
      <c r="A283" s="323" t="s">
        <v>65</v>
      </c>
      <c r="B283" s="8" t="s">
        <v>64</v>
      </c>
      <c r="C283" s="59">
        <v>39522530</v>
      </c>
      <c r="D283" s="124">
        <v>10500</v>
      </c>
      <c r="E283" s="124">
        <v>13125</v>
      </c>
      <c r="F283" s="6" t="s">
        <v>7</v>
      </c>
      <c r="G283" s="15" t="s">
        <v>6</v>
      </c>
      <c r="H283" s="15" t="s">
        <v>5</v>
      </c>
      <c r="I283" s="103" t="s">
        <v>4</v>
      </c>
      <c r="J283" s="6" t="s">
        <v>3</v>
      </c>
      <c r="K283" s="6" t="s">
        <v>63</v>
      </c>
    </row>
    <row r="284" spans="1:11" s="5" customFormat="1" ht="31.5" customHeight="1" x14ac:dyDescent="0.25">
      <c r="A284" s="367" t="s">
        <v>433</v>
      </c>
      <c r="B284" s="8"/>
      <c r="C284" s="62"/>
      <c r="D284" s="7">
        <v>11000</v>
      </c>
      <c r="E284" s="7">
        <v>13750</v>
      </c>
      <c r="F284" s="6"/>
      <c r="G284" s="15"/>
      <c r="H284" s="15"/>
      <c r="I284" s="103"/>
      <c r="J284" s="6"/>
      <c r="K284" s="6"/>
    </row>
    <row r="285" spans="1:11" s="5" customFormat="1" ht="31.5" customHeight="1" x14ac:dyDescent="0.25">
      <c r="A285" s="16" t="s">
        <v>62</v>
      </c>
      <c r="B285" s="8" t="s">
        <v>61</v>
      </c>
      <c r="C285" s="62">
        <v>32321200</v>
      </c>
      <c r="D285" s="7">
        <v>13200</v>
      </c>
      <c r="E285" s="7">
        <v>16500</v>
      </c>
      <c r="F285" s="6" t="s">
        <v>7</v>
      </c>
      <c r="G285" s="15" t="s">
        <v>6</v>
      </c>
      <c r="H285" s="15" t="s">
        <v>5</v>
      </c>
      <c r="I285" s="103" t="s">
        <v>4</v>
      </c>
      <c r="J285" s="6" t="s">
        <v>3</v>
      </c>
      <c r="K285" s="6" t="s">
        <v>60</v>
      </c>
    </row>
    <row r="286" spans="1:11" s="5" customFormat="1" ht="31.5" customHeight="1" x14ac:dyDescent="0.25">
      <c r="A286" s="16" t="s">
        <v>59</v>
      </c>
      <c r="B286" s="8" t="s">
        <v>58</v>
      </c>
      <c r="C286" s="62">
        <v>72200000</v>
      </c>
      <c r="D286" s="124">
        <v>7500</v>
      </c>
      <c r="E286" s="124">
        <v>9375</v>
      </c>
      <c r="F286" s="6" t="s">
        <v>7</v>
      </c>
      <c r="G286" s="15" t="s">
        <v>6</v>
      </c>
      <c r="H286" s="15" t="s">
        <v>5</v>
      </c>
      <c r="I286" s="103" t="s">
        <v>4</v>
      </c>
      <c r="J286" s="6" t="s">
        <v>3</v>
      </c>
      <c r="K286" s="6" t="s">
        <v>57</v>
      </c>
    </row>
    <row r="287" spans="1:11" s="5" customFormat="1" ht="31.5" customHeight="1" x14ac:dyDescent="0.25">
      <c r="A287" s="441" t="s">
        <v>622</v>
      </c>
      <c r="B287" s="18"/>
      <c r="C287" s="368"/>
      <c r="D287" s="442">
        <v>5800</v>
      </c>
      <c r="E287" s="442">
        <v>7250</v>
      </c>
      <c r="F287" s="10"/>
      <c r="G287" s="37"/>
      <c r="H287" s="37"/>
      <c r="I287" s="49"/>
      <c r="J287" s="10"/>
      <c r="K287" s="10"/>
    </row>
    <row r="288" spans="1:11" s="5" customFormat="1" ht="31.5" customHeight="1" x14ac:dyDescent="0.25">
      <c r="A288" s="16" t="s">
        <v>56</v>
      </c>
      <c r="B288" s="18" t="s">
        <v>55</v>
      </c>
      <c r="C288" s="368">
        <v>44212320</v>
      </c>
      <c r="D288" s="17">
        <v>8200</v>
      </c>
      <c r="E288" s="17">
        <v>10250</v>
      </c>
      <c r="F288" s="10" t="s">
        <v>7</v>
      </c>
      <c r="G288" s="37" t="s">
        <v>6</v>
      </c>
      <c r="H288" s="37" t="s">
        <v>5</v>
      </c>
      <c r="I288" s="49" t="s">
        <v>4</v>
      </c>
      <c r="J288" s="10" t="s">
        <v>54</v>
      </c>
      <c r="K288" s="10" t="s">
        <v>53</v>
      </c>
    </row>
    <row r="289" spans="1:11" s="5" customFormat="1" ht="47.25" customHeight="1" x14ac:dyDescent="0.25">
      <c r="A289" s="16" t="s">
        <v>490</v>
      </c>
      <c r="B289" s="8" t="s">
        <v>67</v>
      </c>
      <c r="C289" s="62">
        <v>55500000</v>
      </c>
      <c r="D289" s="7">
        <v>15000</v>
      </c>
      <c r="E289" s="7">
        <v>16950</v>
      </c>
      <c r="F289" s="6" t="s">
        <v>7</v>
      </c>
      <c r="G289" s="6" t="s">
        <v>6</v>
      </c>
      <c r="H289" s="6" t="s">
        <v>5</v>
      </c>
      <c r="I289" s="50" t="s">
        <v>4</v>
      </c>
      <c r="J289" s="6" t="s">
        <v>3</v>
      </c>
      <c r="K289" s="6" t="s">
        <v>491</v>
      </c>
    </row>
    <row r="290" spans="1:11" s="5" customFormat="1" ht="47.25" customHeight="1" x14ac:dyDescent="0.25">
      <c r="A290" s="16" t="s">
        <v>504</v>
      </c>
      <c r="B290" s="8" t="s">
        <v>505</v>
      </c>
      <c r="C290" s="62">
        <v>79952000</v>
      </c>
      <c r="D290" s="7">
        <v>24000</v>
      </c>
      <c r="E290" s="7">
        <v>30000</v>
      </c>
      <c r="F290" s="6" t="s">
        <v>7</v>
      </c>
      <c r="G290" s="6" t="s">
        <v>6</v>
      </c>
      <c r="H290" s="6" t="s">
        <v>5</v>
      </c>
      <c r="I290" s="50" t="s">
        <v>4</v>
      </c>
      <c r="J290" s="6" t="s">
        <v>3</v>
      </c>
      <c r="K290" s="6" t="s">
        <v>506</v>
      </c>
    </row>
    <row r="291" spans="1:11" s="5" customFormat="1" ht="47.25" customHeight="1" x14ac:dyDescent="0.25">
      <c r="A291" s="42" t="s">
        <v>674</v>
      </c>
      <c r="B291" s="34" t="s">
        <v>675</v>
      </c>
      <c r="C291" s="57">
        <v>79810000</v>
      </c>
      <c r="D291" s="33">
        <v>5340</v>
      </c>
      <c r="E291" s="33">
        <v>6675</v>
      </c>
      <c r="F291" s="35" t="s">
        <v>7</v>
      </c>
      <c r="G291" s="35" t="s">
        <v>6</v>
      </c>
      <c r="H291" s="35" t="s">
        <v>5</v>
      </c>
      <c r="I291" s="47" t="s">
        <v>4</v>
      </c>
      <c r="J291" s="35" t="s">
        <v>113</v>
      </c>
      <c r="K291" s="35" t="s">
        <v>150</v>
      </c>
    </row>
    <row r="292" spans="1:11" s="5" customFormat="1" ht="47.25" customHeight="1" x14ac:dyDescent="0.25">
      <c r="A292" s="42" t="s">
        <v>683</v>
      </c>
      <c r="B292" s="34" t="s">
        <v>685</v>
      </c>
      <c r="C292" s="57">
        <v>73200000</v>
      </c>
      <c r="D292" s="33">
        <v>6950</v>
      </c>
      <c r="E292" s="33">
        <v>8687.5</v>
      </c>
      <c r="F292" s="35" t="s">
        <v>7</v>
      </c>
      <c r="G292" s="35" t="s">
        <v>6</v>
      </c>
      <c r="H292" s="35" t="s">
        <v>5</v>
      </c>
      <c r="I292" s="47" t="s">
        <v>49</v>
      </c>
      <c r="J292" s="35" t="s">
        <v>113</v>
      </c>
      <c r="K292" s="35" t="s">
        <v>687</v>
      </c>
    </row>
    <row r="293" spans="1:11" s="5" customFormat="1" ht="47.25" customHeight="1" x14ac:dyDescent="0.25">
      <c r="A293" s="42" t="s">
        <v>684</v>
      </c>
      <c r="B293" s="34" t="s">
        <v>686</v>
      </c>
      <c r="C293" s="57">
        <v>79952000</v>
      </c>
      <c r="D293" s="33">
        <v>6250</v>
      </c>
      <c r="E293" s="33">
        <v>7812.5</v>
      </c>
      <c r="F293" s="35" t="s">
        <v>7</v>
      </c>
      <c r="G293" s="35" t="s">
        <v>6</v>
      </c>
      <c r="H293" s="35" t="s">
        <v>5</v>
      </c>
      <c r="I293" s="47" t="s">
        <v>49</v>
      </c>
      <c r="J293" s="35" t="s">
        <v>113</v>
      </c>
      <c r="K293" s="35" t="s">
        <v>688</v>
      </c>
    </row>
    <row r="294" spans="1:11" s="5" customFormat="1" ht="47.25" customHeight="1" x14ac:dyDescent="0.25">
      <c r="A294" s="42" t="s">
        <v>692</v>
      </c>
      <c r="B294" s="34" t="s">
        <v>693</v>
      </c>
      <c r="C294" s="57">
        <v>98390000</v>
      </c>
      <c r="D294" s="33">
        <v>5500</v>
      </c>
      <c r="E294" s="33">
        <v>5500</v>
      </c>
      <c r="F294" s="35" t="s">
        <v>7</v>
      </c>
      <c r="G294" s="35" t="s">
        <v>6</v>
      </c>
      <c r="H294" s="35" t="s">
        <v>5</v>
      </c>
      <c r="I294" s="47" t="s">
        <v>4</v>
      </c>
      <c r="J294" s="35" t="s">
        <v>113</v>
      </c>
      <c r="K294" s="35" t="s">
        <v>694</v>
      </c>
    </row>
    <row r="295" spans="1:11" s="3" customFormat="1" ht="24" customHeight="1" x14ac:dyDescent="0.25">
      <c r="A295" s="265" t="s">
        <v>52</v>
      </c>
      <c r="B295" s="341"/>
      <c r="C295" s="138"/>
      <c r="D295" s="53">
        <f>SUM(D260,D262:D263,D265,D267,D269,D271:D282,D284:D285,D287:D294)</f>
        <v>311020.09999999998</v>
      </c>
      <c r="E295" s="53">
        <f>SUM(E260,E262:E263,E265,E267,E269,E271:E282,E284:E285,E287:E294)</f>
        <v>383680</v>
      </c>
      <c r="F295" s="150"/>
      <c r="G295" s="150"/>
      <c r="H295" s="150"/>
      <c r="I295" s="151"/>
      <c r="J295" s="150"/>
      <c r="K295" s="258"/>
    </row>
    <row r="296" spans="1:11" s="3" customFormat="1" ht="17.25" customHeight="1" x14ac:dyDescent="0.25">
      <c r="A296" s="244"/>
      <c r="B296" s="259"/>
      <c r="C296" s="260"/>
      <c r="D296" s="261"/>
      <c r="E296" s="261"/>
      <c r="F296" s="262"/>
      <c r="G296" s="262"/>
      <c r="H296" s="262"/>
      <c r="I296" s="263"/>
      <c r="J296" s="262"/>
      <c r="K296" s="264"/>
    </row>
    <row r="297" spans="1:11" s="3" customFormat="1" ht="24" customHeight="1" x14ac:dyDescent="0.25">
      <c r="A297" s="265" t="s">
        <v>581</v>
      </c>
      <c r="B297" s="341"/>
      <c r="C297" s="138"/>
      <c r="D297" s="53"/>
      <c r="E297" s="53"/>
      <c r="F297" s="150"/>
      <c r="G297" s="150"/>
      <c r="H297" s="150"/>
      <c r="I297" s="151"/>
      <c r="J297" s="150"/>
      <c r="K297" s="258"/>
    </row>
    <row r="298" spans="1:11" s="4" customFormat="1" ht="31.5" customHeight="1" x14ac:dyDescent="0.25">
      <c r="A298" s="266" t="s">
        <v>51</v>
      </c>
      <c r="B298" s="284" t="s">
        <v>50</v>
      </c>
      <c r="C298" s="285">
        <v>45214100</v>
      </c>
      <c r="D298" s="286">
        <v>2000000</v>
      </c>
      <c r="E298" s="286">
        <v>2500000</v>
      </c>
      <c r="F298" s="270" t="s">
        <v>32</v>
      </c>
      <c r="G298" s="78" t="s">
        <v>6</v>
      </c>
      <c r="H298" s="78" t="s">
        <v>5</v>
      </c>
      <c r="I298" s="271" t="s">
        <v>49</v>
      </c>
      <c r="J298" s="78" t="s">
        <v>3</v>
      </c>
      <c r="K298" s="270" t="s">
        <v>2</v>
      </c>
    </row>
    <row r="299" spans="1:11" s="4" customFormat="1" ht="31.5" customHeight="1" x14ac:dyDescent="0.25">
      <c r="A299" s="24" t="s">
        <v>48</v>
      </c>
      <c r="B299" s="23" t="s">
        <v>47</v>
      </c>
      <c r="C299" s="58">
        <v>71314200</v>
      </c>
      <c r="D299" s="22">
        <v>10560</v>
      </c>
      <c r="E299" s="22">
        <v>13200</v>
      </c>
      <c r="F299" s="21" t="s">
        <v>7</v>
      </c>
      <c r="G299" s="15" t="s">
        <v>6</v>
      </c>
      <c r="H299" s="15" t="s">
        <v>5</v>
      </c>
      <c r="I299" s="103" t="s">
        <v>4</v>
      </c>
      <c r="J299" s="15" t="s">
        <v>40</v>
      </c>
      <c r="K299" s="21" t="s">
        <v>39</v>
      </c>
    </row>
    <row r="300" spans="1:11" s="4" customFormat="1" ht="47.25" customHeight="1" x14ac:dyDescent="0.25">
      <c r="A300" s="24" t="s">
        <v>46</v>
      </c>
      <c r="B300" s="23" t="s">
        <v>45</v>
      </c>
      <c r="C300" s="58">
        <v>71310000</v>
      </c>
      <c r="D300" s="22">
        <v>13264</v>
      </c>
      <c r="E300" s="22">
        <v>16580</v>
      </c>
      <c r="F300" s="21" t="s">
        <v>7</v>
      </c>
      <c r="G300" s="15" t="s">
        <v>6</v>
      </c>
      <c r="H300" s="15" t="s">
        <v>5</v>
      </c>
      <c r="I300" s="103" t="s">
        <v>4</v>
      </c>
      <c r="J300" s="15" t="s">
        <v>40</v>
      </c>
      <c r="K300" s="21" t="s">
        <v>39</v>
      </c>
    </row>
    <row r="301" spans="1:11" s="4" customFormat="1" ht="47.25" customHeight="1" x14ac:dyDescent="0.25">
      <c r="A301" s="24" t="s">
        <v>44</v>
      </c>
      <c r="B301" s="23" t="s">
        <v>43</v>
      </c>
      <c r="C301" s="58">
        <v>71320000</v>
      </c>
      <c r="D301" s="22">
        <v>5520</v>
      </c>
      <c r="E301" s="22">
        <v>6900</v>
      </c>
      <c r="F301" s="21" t="s">
        <v>7</v>
      </c>
      <c r="G301" s="15" t="s">
        <v>6</v>
      </c>
      <c r="H301" s="15" t="s">
        <v>5</v>
      </c>
      <c r="I301" s="103" t="s">
        <v>4</v>
      </c>
      <c r="J301" s="15" t="s">
        <v>40</v>
      </c>
      <c r="K301" s="21" t="s">
        <v>39</v>
      </c>
    </row>
    <row r="302" spans="1:11" s="4" customFormat="1" ht="47.25" customHeight="1" x14ac:dyDescent="0.25">
      <c r="A302" s="24" t="s">
        <v>42</v>
      </c>
      <c r="B302" s="173" t="s">
        <v>41</v>
      </c>
      <c r="C302" s="174">
        <v>71355000</v>
      </c>
      <c r="D302" s="175">
        <v>3200</v>
      </c>
      <c r="E302" s="175">
        <v>4000</v>
      </c>
      <c r="F302" s="176" t="s">
        <v>7</v>
      </c>
      <c r="G302" s="15" t="s">
        <v>6</v>
      </c>
      <c r="H302" s="369" t="s">
        <v>5</v>
      </c>
      <c r="I302" s="199" t="s">
        <v>4</v>
      </c>
      <c r="J302" s="170" t="s">
        <v>40</v>
      </c>
      <c r="K302" s="169" t="s">
        <v>39</v>
      </c>
    </row>
    <row r="303" spans="1:11" s="4" customFormat="1" ht="47.25" customHeight="1" x14ac:dyDescent="0.25">
      <c r="A303" s="166" t="s">
        <v>38</v>
      </c>
      <c r="B303" s="11" t="s">
        <v>37</v>
      </c>
      <c r="C303" s="167">
        <v>72211000</v>
      </c>
      <c r="D303" s="168">
        <v>23280</v>
      </c>
      <c r="E303" s="168">
        <v>29100</v>
      </c>
      <c r="F303" s="169" t="s">
        <v>7</v>
      </c>
      <c r="G303" s="170" t="s">
        <v>6</v>
      </c>
      <c r="H303" s="170" t="s">
        <v>5</v>
      </c>
      <c r="I303" s="171" t="s">
        <v>4</v>
      </c>
      <c r="J303" s="170" t="s">
        <v>36</v>
      </c>
      <c r="K303" s="169" t="s">
        <v>35</v>
      </c>
    </row>
    <row r="304" spans="1:11" s="4" customFormat="1" ht="31.5" customHeight="1" x14ac:dyDescent="0.25">
      <c r="A304" s="323" t="s">
        <v>34</v>
      </c>
      <c r="B304" s="123" t="s">
        <v>33</v>
      </c>
      <c r="C304" s="59">
        <v>71247000</v>
      </c>
      <c r="D304" s="419">
        <v>48000</v>
      </c>
      <c r="E304" s="419">
        <v>60000</v>
      </c>
      <c r="F304" s="129" t="s">
        <v>32</v>
      </c>
      <c r="G304" s="415" t="s">
        <v>6</v>
      </c>
      <c r="H304" s="415" t="s">
        <v>5</v>
      </c>
      <c r="I304" s="416" t="s">
        <v>4</v>
      </c>
      <c r="J304" s="235" t="s">
        <v>3</v>
      </c>
      <c r="K304" s="235" t="s">
        <v>2</v>
      </c>
    </row>
    <row r="305" spans="1:11" s="4" customFormat="1" ht="31.5" customHeight="1" x14ac:dyDescent="0.25">
      <c r="A305" s="42" t="s">
        <v>622</v>
      </c>
      <c r="B305" s="39"/>
      <c r="C305" s="61"/>
      <c r="D305" s="38">
        <v>40000</v>
      </c>
      <c r="E305" s="38">
        <v>50000</v>
      </c>
      <c r="F305" s="36"/>
      <c r="G305" s="417"/>
      <c r="H305" s="417"/>
      <c r="I305" s="418"/>
      <c r="J305" s="36" t="s">
        <v>117</v>
      </c>
      <c r="K305" s="36" t="s">
        <v>649</v>
      </c>
    </row>
    <row r="306" spans="1:11" s="4" customFormat="1" ht="47.25" customHeight="1" x14ac:dyDescent="0.25">
      <c r="A306" s="16" t="s">
        <v>31</v>
      </c>
      <c r="B306" s="8" t="s">
        <v>30</v>
      </c>
      <c r="C306" s="62">
        <v>45331110</v>
      </c>
      <c r="D306" s="124">
        <v>30000</v>
      </c>
      <c r="E306" s="124">
        <v>37500</v>
      </c>
      <c r="F306" s="6" t="s">
        <v>7</v>
      </c>
      <c r="G306" s="212" t="s">
        <v>6</v>
      </c>
      <c r="H306" s="212" t="s">
        <v>5</v>
      </c>
      <c r="I306" s="213" t="s">
        <v>4</v>
      </c>
      <c r="J306" s="6" t="s">
        <v>3</v>
      </c>
      <c r="K306" s="79" t="s">
        <v>29</v>
      </c>
    </row>
    <row r="307" spans="1:11" s="4" customFormat="1" ht="31.5" customHeight="1" x14ac:dyDescent="0.25">
      <c r="A307" s="370" t="s">
        <v>433</v>
      </c>
      <c r="B307" s="54"/>
      <c r="C307" s="371"/>
      <c r="D307" s="372">
        <v>6000</v>
      </c>
      <c r="E307" s="372">
        <v>7500</v>
      </c>
      <c r="F307" s="55"/>
      <c r="G307" s="6"/>
      <c r="H307" s="6"/>
      <c r="I307" s="50"/>
      <c r="J307" s="55"/>
      <c r="K307" s="55" t="s">
        <v>127</v>
      </c>
    </row>
    <row r="308" spans="1:11" s="4" customFormat="1" ht="31.5" customHeight="1" x14ac:dyDescent="0.25">
      <c r="A308" s="373" t="s">
        <v>28</v>
      </c>
      <c r="B308" s="374" t="s">
        <v>27</v>
      </c>
      <c r="C308" s="375">
        <v>45421000</v>
      </c>
      <c r="D308" s="376">
        <v>4000</v>
      </c>
      <c r="E308" s="376">
        <v>5000</v>
      </c>
      <c r="F308" s="83" t="s">
        <v>7</v>
      </c>
      <c r="G308" s="43" t="s">
        <v>6</v>
      </c>
      <c r="H308" s="43" t="s">
        <v>5</v>
      </c>
      <c r="I308" s="51" t="s">
        <v>4</v>
      </c>
      <c r="J308" s="377" t="s">
        <v>3</v>
      </c>
      <c r="K308" s="377" t="s">
        <v>26</v>
      </c>
    </row>
    <row r="309" spans="1:11" s="4" customFormat="1" ht="31.5" customHeight="1" x14ac:dyDescent="0.25">
      <c r="A309" s="370" t="s">
        <v>433</v>
      </c>
      <c r="B309" s="54" t="s">
        <v>573</v>
      </c>
      <c r="C309" s="371"/>
      <c r="D309" s="372"/>
      <c r="E309" s="372"/>
      <c r="F309" s="6"/>
      <c r="G309" s="6"/>
      <c r="H309" s="6"/>
      <c r="I309" s="50"/>
      <c r="J309" s="55" t="s">
        <v>20</v>
      </c>
      <c r="K309" s="55" t="s">
        <v>571</v>
      </c>
    </row>
    <row r="310" spans="1:11" s="4" customFormat="1" ht="31.5" customHeight="1" x14ac:dyDescent="0.25">
      <c r="A310" s="16" t="s">
        <v>25</v>
      </c>
      <c r="B310" s="8" t="s">
        <v>24</v>
      </c>
      <c r="C310" s="62">
        <v>45421000</v>
      </c>
      <c r="D310" s="7">
        <v>9600</v>
      </c>
      <c r="E310" s="7">
        <v>12000</v>
      </c>
      <c r="F310" s="55" t="s">
        <v>7</v>
      </c>
      <c r="G310" s="6" t="s">
        <v>6</v>
      </c>
      <c r="H310" s="6" t="s">
        <v>5</v>
      </c>
      <c r="I310" s="50" t="s">
        <v>4</v>
      </c>
      <c r="J310" s="79" t="s">
        <v>3</v>
      </c>
      <c r="K310" s="79" t="s">
        <v>23</v>
      </c>
    </row>
    <row r="311" spans="1:11" s="4" customFormat="1" ht="31.5" customHeight="1" x14ac:dyDescent="0.25">
      <c r="A311" s="370" t="s">
        <v>433</v>
      </c>
      <c r="B311" s="8"/>
      <c r="C311" s="62"/>
      <c r="D311" s="7"/>
      <c r="E311" s="7"/>
      <c r="F311" s="55"/>
      <c r="G311" s="6"/>
      <c r="H311" s="6"/>
      <c r="I311" s="50"/>
      <c r="J311" s="6" t="s">
        <v>20</v>
      </c>
      <c r="K311" s="6" t="s">
        <v>572</v>
      </c>
    </row>
    <row r="312" spans="1:11" s="4" customFormat="1" ht="31.5" x14ac:dyDescent="0.25">
      <c r="A312" s="16" t="s">
        <v>22</v>
      </c>
      <c r="B312" s="8" t="s">
        <v>21</v>
      </c>
      <c r="C312" s="62">
        <v>45421000</v>
      </c>
      <c r="D312" s="7">
        <v>14100</v>
      </c>
      <c r="E312" s="7">
        <v>17625</v>
      </c>
      <c r="F312" s="6" t="s">
        <v>7</v>
      </c>
      <c r="G312" s="6" t="s">
        <v>6</v>
      </c>
      <c r="H312" s="6" t="s">
        <v>5</v>
      </c>
      <c r="I312" s="50" t="s">
        <v>4</v>
      </c>
      <c r="J312" s="6" t="s">
        <v>20</v>
      </c>
      <c r="K312" s="79" t="s">
        <v>19</v>
      </c>
    </row>
    <row r="313" spans="1:11" s="4" customFormat="1" ht="31.5" x14ac:dyDescent="0.25">
      <c r="A313" s="370" t="s">
        <v>433</v>
      </c>
      <c r="B313" s="8"/>
      <c r="C313" s="62"/>
      <c r="D313" s="7"/>
      <c r="E313" s="7"/>
      <c r="F313" s="6"/>
      <c r="G313" s="43"/>
      <c r="H313" s="43"/>
      <c r="I313" s="51"/>
      <c r="J313" s="6"/>
      <c r="K313" s="6" t="s">
        <v>593</v>
      </c>
    </row>
    <row r="314" spans="1:11" s="4" customFormat="1" ht="31.5" x14ac:dyDescent="0.25">
      <c r="A314" s="16" t="s">
        <v>18</v>
      </c>
      <c r="B314" s="8" t="s">
        <v>17</v>
      </c>
      <c r="C314" s="62">
        <v>44221200</v>
      </c>
      <c r="D314" s="7">
        <v>8000</v>
      </c>
      <c r="E314" s="7">
        <v>10000</v>
      </c>
      <c r="F314" s="6" t="s">
        <v>7</v>
      </c>
      <c r="G314" s="212" t="s">
        <v>6</v>
      </c>
      <c r="H314" s="212" t="s">
        <v>5</v>
      </c>
      <c r="I314" s="213" t="s">
        <v>4</v>
      </c>
      <c r="J314" s="6" t="s">
        <v>3</v>
      </c>
      <c r="K314" s="6" t="s">
        <v>16</v>
      </c>
    </row>
    <row r="315" spans="1:11" s="4" customFormat="1" ht="31.5" x14ac:dyDescent="0.25">
      <c r="A315" s="378" t="s">
        <v>15</v>
      </c>
      <c r="B315" s="379" t="s">
        <v>14</v>
      </c>
      <c r="C315" s="380">
        <v>42996000</v>
      </c>
      <c r="D315" s="376">
        <v>19400</v>
      </c>
      <c r="E315" s="376">
        <v>24250</v>
      </c>
      <c r="F315" s="381" t="s">
        <v>7</v>
      </c>
      <c r="G315" s="43" t="s">
        <v>6</v>
      </c>
      <c r="H315" s="43" t="s">
        <v>5</v>
      </c>
      <c r="I315" s="51" t="s">
        <v>4</v>
      </c>
      <c r="J315" s="381" t="s">
        <v>3</v>
      </c>
      <c r="K315" s="381" t="s">
        <v>13</v>
      </c>
    </row>
    <row r="316" spans="1:11" s="4" customFormat="1" ht="31.5" x14ac:dyDescent="0.25">
      <c r="A316" s="370" t="s">
        <v>433</v>
      </c>
      <c r="B316" s="54"/>
      <c r="C316" s="371">
        <v>45232420</v>
      </c>
      <c r="D316" s="372"/>
      <c r="E316" s="372"/>
      <c r="F316" s="55"/>
      <c r="G316" s="6"/>
      <c r="H316" s="6"/>
      <c r="I316" s="50"/>
      <c r="J316" s="55"/>
      <c r="K316" s="55"/>
    </row>
    <row r="317" spans="1:11" s="4" customFormat="1" ht="31.5" customHeight="1" x14ac:dyDescent="0.25">
      <c r="A317" s="16" t="s">
        <v>12</v>
      </c>
      <c r="B317" s="8" t="s">
        <v>11</v>
      </c>
      <c r="C317" s="62">
        <v>71242000</v>
      </c>
      <c r="D317" s="7">
        <v>12000</v>
      </c>
      <c r="E317" s="7">
        <v>15000</v>
      </c>
      <c r="F317" s="6" t="s">
        <v>7</v>
      </c>
      <c r="G317" s="43" t="s">
        <v>6</v>
      </c>
      <c r="H317" s="43" t="s">
        <v>5</v>
      </c>
      <c r="I317" s="51" t="s">
        <v>4</v>
      </c>
      <c r="J317" s="6" t="s">
        <v>3</v>
      </c>
      <c r="K317" s="6" t="s">
        <v>10</v>
      </c>
    </row>
    <row r="318" spans="1:11" s="4" customFormat="1" ht="31.5" customHeight="1" x14ac:dyDescent="0.25">
      <c r="A318" s="16" t="s">
        <v>9</v>
      </c>
      <c r="B318" s="8" t="s">
        <v>8</v>
      </c>
      <c r="C318" s="368">
        <v>71248000</v>
      </c>
      <c r="D318" s="17">
        <v>16000</v>
      </c>
      <c r="E318" s="17">
        <v>20000</v>
      </c>
      <c r="F318" s="10" t="s">
        <v>7</v>
      </c>
      <c r="G318" s="37" t="s">
        <v>6</v>
      </c>
      <c r="H318" s="37" t="s">
        <v>5</v>
      </c>
      <c r="I318" s="49" t="s">
        <v>4</v>
      </c>
      <c r="J318" s="10" t="s">
        <v>3</v>
      </c>
      <c r="K318" s="10" t="s">
        <v>2</v>
      </c>
    </row>
    <row r="319" spans="1:11" s="4" customFormat="1" ht="47.25" customHeight="1" x14ac:dyDescent="0.25">
      <c r="A319" s="16" t="s">
        <v>443</v>
      </c>
      <c r="B319" s="8" t="s">
        <v>444</v>
      </c>
      <c r="C319" s="62">
        <v>90400000</v>
      </c>
      <c r="D319" s="7">
        <v>16000</v>
      </c>
      <c r="E319" s="7">
        <v>20000</v>
      </c>
      <c r="F319" s="6" t="s">
        <v>7</v>
      </c>
      <c r="G319" s="6" t="s">
        <v>6</v>
      </c>
      <c r="H319" s="6" t="s">
        <v>5</v>
      </c>
      <c r="I319" s="50" t="s">
        <v>4</v>
      </c>
      <c r="J319" s="10" t="s">
        <v>3</v>
      </c>
      <c r="K319" s="6" t="s">
        <v>446</v>
      </c>
    </row>
    <row r="320" spans="1:11" s="4" customFormat="1" ht="47.25" customHeight="1" x14ac:dyDescent="0.25">
      <c r="A320" s="16" t="s">
        <v>492</v>
      </c>
      <c r="B320" s="8" t="s">
        <v>494</v>
      </c>
      <c r="C320" s="62">
        <v>71247000</v>
      </c>
      <c r="D320" s="7">
        <v>9000</v>
      </c>
      <c r="E320" s="7">
        <v>11250</v>
      </c>
      <c r="F320" s="6" t="s">
        <v>7</v>
      </c>
      <c r="G320" s="6" t="s">
        <v>6</v>
      </c>
      <c r="H320" s="6" t="s">
        <v>5</v>
      </c>
      <c r="I320" s="50" t="s">
        <v>4</v>
      </c>
      <c r="J320" s="6" t="s">
        <v>3</v>
      </c>
      <c r="K320" s="6" t="s">
        <v>493</v>
      </c>
    </row>
    <row r="321" spans="1:11" s="4" customFormat="1" ht="47.25" customHeight="1" x14ac:dyDescent="0.25">
      <c r="A321" s="361" t="s">
        <v>496</v>
      </c>
      <c r="B321" s="8" t="s">
        <v>497</v>
      </c>
      <c r="C321" s="62">
        <v>45000000</v>
      </c>
      <c r="D321" s="7">
        <v>1200000</v>
      </c>
      <c r="E321" s="7">
        <v>1500000</v>
      </c>
      <c r="F321" s="6" t="s">
        <v>498</v>
      </c>
      <c r="G321" s="6" t="s">
        <v>6</v>
      </c>
      <c r="H321" s="129" t="s">
        <v>166</v>
      </c>
      <c r="I321" s="50" t="s">
        <v>4</v>
      </c>
      <c r="J321" s="6" t="s">
        <v>20</v>
      </c>
      <c r="K321" s="6" t="s">
        <v>499</v>
      </c>
    </row>
    <row r="322" spans="1:11" s="4" customFormat="1" ht="47.25" customHeight="1" x14ac:dyDescent="0.25">
      <c r="A322" s="361" t="s">
        <v>500</v>
      </c>
      <c r="B322" s="8" t="s">
        <v>501</v>
      </c>
      <c r="C322" s="62">
        <v>45331100</v>
      </c>
      <c r="D322" s="7">
        <v>9200</v>
      </c>
      <c r="E322" s="7">
        <v>11500</v>
      </c>
      <c r="F322" s="6" t="s">
        <v>7</v>
      </c>
      <c r="G322" s="6" t="s">
        <v>6</v>
      </c>
      <c r="H322" s="6" t="s">
        <v>5</v>
      </c>
      <c r="I322" s="50" t="s">
        <v>4</v>
      </c>
      <c r="J322" s="6" t="s">
        <v>20</v>
      </c>
      <c r="K322" s="6" t="s">
        <v>502</v>
      </c>
    </row>
    <row r="323" spans="1:11" s="4" customFormat="1" ht="47.25" customHeight="1" x14ac:dyDescent="0.25">
      <c r="A323" s="16" t="s">
        <v>508</v>
      </c>
      <c r="B323" s="8" t="s">
        <v>601</v>
      </c>
      <c r="C323" s="62">
        <v>71220000</v>
      </c>
      <c r="D323" s="7">
        <v>8000</v>
      </c>
      <c r="E323" s="7">
        <v>10000</v>
      </c>
      <c r="F323" s="6" t="s">
        <v>7</v>
      </c>
      <c r="G323" s="6" t="s">
        <v>6</v>
      </c>
      <c r="H323" s="6" t="s">
        <v>5</v>
      </c>
      <c r="I323" s="50" t="s">
        <v>4</v>
      </c>
      <c r="J323" s="6" t="s">
        <v>3</v>
      </c>
      <c r="K323" s="6" t="s">
        <v>507</v>
      </c>
    </row>
    <row r="324" spans="1:11" s="4" customFormat="1" ht="47.25" customHeight="1" x14ac:dyDescent="0.25">
      <c r="A324" s="16" t="s">
        <v>523</v>
      </c>
      <c r="B324" s="8" t="s">
        <v>631</v>
      </c>
      <c r="C324" s="62">
        <v>45262600</v>
      </c>
      <c r="D324" s="7">
        <f>SUM(D325+D326)</f>
        <v>23600</v>
      </c>
      <c r="E324" s="7">
        <f>SUM(E325+E326)</f>
        <v>29500</v>
      </c>
      <c r="F324" s="6" t="s">
        <v>7</v>
      </c>
      <c r="G324" s="6" t="s">
        <v>177</v>
      </c>
      <c r="H324" s="6" t="s">
        <v>5</v>
      </c>
      <c r="I324" s="50" t="s">
        <v>4</v>
      </c>
      <c r="J324" s="6" t="s">
        <v>20</v>
      </c>
      <c r="K324" s="6" t="s">
        <v>520</v>
      </c>
    </row>
    <row r="325" spans="1:11" s="4" customFormat="1" ht="31.5" customHeight="1" x14ac:dyDescent="0.25">
      <c r="A325" s="16"/>
      <c r="B325" s="8" t="s">
        <v>594</v>
      </c>
      <c r="C325" s="62"/>
      <c r="D325" s="7">
        <v>19600</v>
      </c>
      <c r="E325" s="7">
        <v>24500</v>
      </c>
      <c r="F325" s="6"/>
      <c r="G325" s="6"/>
      <c r="H325" s="6"/>
      <c r="I325" s="50"/>
      <c r="J325" s="6"/>
      <c r="K325" s="6"/>
    </row>
    <row r="326" spans="1:11" s="4" customFormat="1" ht="31.5" customHeight="1" x14ac:dyDescent="0.25">
      <c r="A326" s="16"/>
      <c r="B326" s="8" t="s">
        <v>595</v>
      </c>
      <c r="C326" s="62"/>
      <c r="D326" s="7">
        <v>4000</v>
      </c>
      <c r="E326" s="7">
        <v>5000</v>
      </c>
      <c r="F326" s="6"/>
      <c r="G326" s="6"/>
      <c r="H326" s="6"/>
      <c r="I326" s="50"/>
      <c r="J326" s="6"/>
      <c r="K326" s="6"/>
    </row>
    <row r="327" spans="1:11" s="4" customFormat="1" ht="47.25" customHeight="1" x14ac:dyDescent="0.25">
      <c r="A327" s="16" t="s">
        <v>538</v>
      </c>
      <c r="B327" s="8" t="s">
        <v>542</v>
      </c>
      <c r="C327" s="62">
        <v>45400000</v>
      </c>
      <c r="D327" s="7">
        <v>17580</v>
      </c>
      <c r="E327" s="7">
        <v>21975</v>
      </c>
      <c r="F327" s="6" t="s">
        <v>7</v>
      </c>
      <c r="G327" s="6" t="s">
        <v>6</v>
      </c>
      <c r="H327" s="6" t="s">
        <v>5</v>
      </c>
      <c r="I327" s="50" t="s">
        <v>4</v>
      </c>
      <c r="J327" s="6" t="s">
        <v>20</v>
      </c>
      <c r="K327" s="6" t="s">
        <v>546</v>
      </c>
    </row>
    <row r="328" spans="1:11" s="4" customFormat="1" ht="47.25" x14ac:dyDescent="0.25">
      <c r="A328" s="16" t="s">
        <v>539</v>
      </c>
      <c r="B328" s="8" t="s">
        <v>543</v>
      </c>
      <c r="C328" s="62">
        <v>71320000</v>
      </c>
      <c r="D328" s="7">
        <v>10000</v>
      </c>
      <c r="E328" s="7">
        <v>12500</v>
      </c>
      <c r="F328" s="6" t="s">
        <v>7</v>
      </c>
      <c r="G328" s="6" t="s">
        <v>6</v>
      </c>
      <c r="H328" s="6" t="s">
        <v>5</v>
      </c>
      <c r="I328" s="50" t="s">
        <v>4</v>
      </c>
      <c r="J328" s="6" t="s">
        <v>20</v>
      </c>
      <c r="K328" s="6" t="s">
        <v>547</v>
      </c>
    </row>
    <row r="329" spans="1:11" s="4" customFormat="1" ht="47.25" x14ac:dyDescent="0.25">
      <c r="A329" s="16" t="s">
        <v>540</v>
      </c>
      <c r="B329" s="8" t="s">
        <v>544</v>
      </c>
      <c r="C329" s="62">
        <v>45331000</v>
      </c>
      <c r="D329" s="7">
        <v>35000</v>
      </c>
      <c r="E329" s="7">
        <v>43750</v>
      </c>
      <c r="F329" s="6" t="s">
        <v>7</v>
      </c>
      <c r="G329" s="6" t="s">
        <v>6</v>
      </c>
      <c r="H329" s="6" t="s">
        <v>5</v>
      </c>
      <c r="I329" s="50" t="s">
        <v>4</v>
      </c>
      <c r="J329" s="6" t="s">
        <v>20</v>
      </c>
      <c r="K329" s="129" t="s">
        <v>548</v>
      </c>
    </row>
    <row r="330" spans="1:11" s="4" customFormat="1" ht="47.25" customHeight="1" x14ac:dyDescent="0.25">
      <c r="A330" s="16" t="s">
        <v>541</v>
      </c>
      <c r="B330" s="8" t="s">
        <v>545</v>
      </c>
      <c r="C330" s="62">
        <v>45331110</v>
      </c>
      <c r="D330" s="7">
        <v>3600</v>
      </c>
      <c r="E330" s="7">
        <v>4500</v>
      </c>
      <c r="F330" s="6" t="s">
        <v>7</v>
      </c>
      <c r="G330" s="6" t="s">
        <v>6</v>
      </c>
      <c r="H330" s="6" t="s">
        <v>5</v>
      </c>
      <c r="I330" s="50" t="s">
        <v>4</v>
      </c>
      <c r="J330" s="6" t="s">
        <v>20</v>
      </c>
      <c r="K330" s="6" t="s">
        <v>549</v>
      </c>
    </row>
    <row r="331" spans="1:11" s="4" customFormat="1" ht="47.25" customHeight="1" x14ac:dyDescent="0.25">
      <c r="A331" s="172" t="s">
        <v>560</v>
      </c>
      <c r="B331" s="173" t="s">
        <v>561</v>
      </c>
      <c r="C331" s="174">
        <v>45443000</v>
      </c>
      <c r="D331" s="175">
        <v>8800</v>
      </c>
      <c r="E331" s="175">
        <v>11000</v>
      </c>
      <c r="F331" s="176" t="s">
        <v>7</v>
      </c>
      <c r="G331" s="176" t="s">
        <v>6</v>
      </c>
      <c r="H331" s="176" t="s">
        <v>5</v>
      </c>
      <c r="I331" s="177" t="s">
        <v>4</v>
      </c>
      <c r="J331" s="176" t="s">
        <v>20</v>
      </c>
      <c r="K331" s="176" t="s">
        <v>562</v>
      </c>
    </row>
    <row r="332" spans="1:11" s="4" customFormat="1" ht="47.25" customHeight="1" x14ac:dyDescent="0.25">
      <c r="A332" s="16" t="s">
        <v>574</v>
      </c>
      <c r="B332" s="8" t="s">
        <v>575</v>
      </c>
      <c r="C332" s="62">
        <v>45262300</v>
      </c>
      <c r="D332" s="7">
        <v>4500</v>
      </c>
      <c r="E332" s="7">
        <v>5625</v>
      </c>
      <c r="F332" s="6" t="s">
        <v>7</v>
      </c>
      <c r="G332" s="6" t="s">
        <v>6</v>
      </c>
      <c r="H332" s="6" t="s">
        <v>5</v>
      </c>
      <c r="I332" s="50" t="s">
        <v>4</v>
      </c>
      <c r="J332" s="6" t="s">
        <v>20</v>
      </c>
      <c r="K332" s="6" t="s">
        <v>576</v>
      </c>
    </row>
    <row r="333" spans="1:11" s="4" customFormat="1" ht="63" x14ac:dyDescent="0.25">
      <c r="A333" s="16" t="s">
        <v>577</v>
      </c>
      <c r="B333" s="8" t="s">
        <v>607</v>
      </c>
      <c r="C333" s="62">
        <v>71247000</v>
      </c>
      <c r="D333" s="7">
        <v>5000</v>
      </c>
      <c r="E333" s="7">
        <v>6250</v>
      </c>
      <c r="F333" s="6" t="s">
        <v>7</v>
      </c>
      <c r="G333" s="6" t="s">
        <v>6</v>
      </c>
      <c r="H333" s="6" t="s">
        <v>5</v>
      </c>
      <c r="I333" s="50" t="s">
        <v>4</v>
      </c>
      <c r="J333" s="6" t="s">
        <v>113</v>
      </c>
      <c r="K333" s="6" t="s">
        <v>578</v>
      </c>
    </row>
    <row r="334" spans="1:11" s="4" customFormat="1" ht="63" x14ac:dyDescent="0.25">
      <c r="A334" s="16" t="s">
        <v>608</v>
      </c>
      <c r="B334" s="8" t="s">
        <v>609</v>
      </c>
      <c r="C334" s="62">
        <v>60100000</v>
      </c>
      <c r="D334" s="7">
        <v>100320</v>
      </c>
      <c r="E334" s="7">
        <v>125400</v>
      </c>
      <c r="F334" s="6" t="s">
        <v>32</v>
      </c>
      <c r="G334" s="6" t="s">
        <v>6</v>
      </c>
      <c r="H334" s="6" t="s">
        <v>5</v>
      </c>
      <c r="I334" s="50" t="s">
        <v>4</v>
      </c>
      <c r="J334" s="6" t="s">
        <v>113</v>
      </c>
      <c r="K334" s="79" t="s">
        <v>610</v>
      </c>
    </row>
    <row r="335" spans="1:11" s="4" customFormat="1" ht="31.5" x14ac:dyDescent="0.25">
      <c r="A335" s="41" t="s">
        <v>622</v>
      </c>
      <c r="B335" s="8"/>
      <c r="C335" s="62"/>
      <c r="D335" s="7"/>
      <c r="E335" s="7"/>
      <c r="F335" s="6"/>
      <c r="G335" s="6"/>
      <c r="H335" s="6"/>
      <c r="I335" s="50"/>
      <c r="J335" s="6"/>
      <c r="K335" s="35" t="s">
        <v>628</v>
      </c>
    </row>
    <row r="336" spans="1:11" s="4" customFormat="1" ht="47.25" x14ac:dyDescent="0.25">
      <c r="A336" s="16" t="s">
        <v>611</v>
      </c>
      <c r="B336" s="8" t="s">
        <v>612</v>
      </c>
      <c r="C336" s="62">
        <v>45333000</v>
      </c>
      <c r="D336" s="7">
        <v>80000</v>
      </c>
      <c r="E336" s="7">
        <v>100000</v>
      </c>
      <c r="F336" s="6" t="s">
        <v>32</v>
      </c>
      <c r="G336" s="6" t="s">
        <v>6</v>
      </c>
      <c r="H336" s="6" t="s">
        <v>5</v>
      </c>
      <c r="I336" s="50" t="s">
        <v>4</v>
      </c>
      <c r="J336" s="6" t="s">
        <v>113</v>
      </c>
      <c r="K336" s="6" t="s">
        <v>613</v>
      </c>
    </row>
    <row r="337" spans="1:11" s="4" customFormat="1" ht="47.25" x14ac:dyDescent="0.25">
      <c r="A337" s="41" t="s">
        <v>629</v>
      </c>
      <c r="B337" s="34" t="s">
        <v>630</v>
      </c>
      <c r="C337" s="57">
        <v>45421000</v>
      </c>
      <c r="D337" s="33">
        <v>9600</v>
      </c>
      <c r="E337" s="33">
        <v>12000</v>
      </c>
      <c r="F337" s="35" t="s">
        <v>7</v>
      </c>
      <c r="G337" s="35" t="s">
        <v>6</v>
      </c>
      <c r="H337" s="35" t="s">
        <v>5</v>
      </c>
      <c r="I337" s="47" t="s">
        <v>4</v>
      </c>
      <c r="J337" s="35" t="s">
        <v>113</v>
      </c>
      <c r="K337" s="35" t="s">
        <v>632</v>
      </c>
    </row>
    <row r="338" spans="1:11" s="4" customFormat="1" ht="47.25" x14ac:dyDescent="0.25">
      <c r="A338" s="41" t="s">
        <v>633</v>
      </c>
      <c r="B338" s="34" t="s">
        <v>640</v>
      </c>
      <c r="C338" s="57">
        <v>45400000</v>
      </c>
      <c r="D338" s="33">
        <v>17580</v>
      </c>
      <c r="E338" s="33">
        <v>21975</v>
      </c>
      <c r="F338" s="35" t="s">
        <v>7</v>
      </c>
      <c r="G338" s="35" t="s">
        <v>6</v>
      </c>
      <c r="H338" s="35" t="s">
        <v>5</v>
      </c>
      <c r="I338" s="47" t="s">
        <v>4</v>
      </c>
      <c r="J338" s="35" t="s">
        <v>113</v>
      </c>
      <c r="K338" s="35" t="s">
        <v>646</v>
      </c>
    </row>
    <row r="339" spans="1:11" s="4" customFormat="1" ht="47.25" x14ac:dyDescent="0.25">
      <c r="A339" s="41" t="s">
        <v>634</v>
      </c>
      <c r="B339" s="34" t="s">
        <v>641</v>
      </c>
      <c r="C339" s="57">
        <v>45421160</v>
      </c>
      <c r="D339" s="33">
        <v>5215.2</v>
      </c>
      <c r="E339" s="33">
        <v>6519</v>
      </c>
      <c r="F339" s="35" t="s">
        <v>7</v>
      </c>
      <c r="G339" s="35" t="s">
        <v>6</v>
      </c>
      <c r="H339" s="35" t="s">
        <v>5</v>
      </c>
      <c r="I339" s="47" t="s">
        <v>4</v>
      </c>
      <c r="J339" s="35" t="s">
        <v>113</v>
      </c>
      <c r="K339" s="35" t="s">
        <v>647</v>
      </c>
    </row>
    <row r="340" spans="1:11" s="4" customFormat="1" ht="63" x14ac:dyDescent="0.25">
      <c r="A340" s="41" t="s">
        <v>635</v>
      </c>
      <c r="B340" s="34" t="s">
        <v>642</v>
      </c>
      <c r="C340" s="57">
        <v>71247000</v>
      </c>
      <c r="D340" s="33">
        <v>3000</v>
      </c>
      <c r="E340" s="33">
        <v>3750</v>
      </c>
      <c r="F340" s="35" t="s">
        <v>7</v>
      </c>
      <c r="G340" s="35" t="s">
        <v>6</v>
      </c>
      <c r="H340" s="35" t="s">
        <v>5</v>
      </c>
      <c r="I340" s="47" t="s">
        <v>4</v>
      </c>
      <c r="J340" s="35" t="s">
        <v>113</v>
      </c>
      <c r="K340" s="35" t="s">
        <v>648</v>
      </c>
    </row>
    <row r="341" spans="1:11" s="4" customFormat="1" ht="47.25" x14ac:dyDescent="0.25">
      <c r="A341" s="42" t="s">
        <v>636</v>
      </c>
      <c r="B341" s="39" t="s">
        <v>661</v>
      </c>
      <c r="C341" s="61">
        <v>45330000</v>
      </c>
      <c r="D341" s="38">
        <v>4228</v>
      </c>
      <c r="E341" s="38">
        <v>5285</v>
      </c>
      <c r="F341" s="36" t="s">
        <v>7</v>
      </c>
      <c r="G341" s="36" t="s">
        <v>6</v>
      </c>
      <c r="H341" s="36" t="s">
        <v>5</v>
      </c>
      <c r="I341" s="48" t="s">
        <v>4</v>
      </c>
      <c r="J341" s="36" t="s">
        <v>117</v>
      </c>
      <c r="K341" s="36" t="s">
        <v>662</v>
      </c>
    </row>
    <row r="342" spans="1:11" s="4" customFormat="1" ht="47.25" x14ac:dyDescent="0.25">
      <c r="A342" s="41" t="s">
        <v>637</v>
      </c>
      <c r="B342" s="34" t="s">
        <v>643</v>
      </c>
      <c r="C342" s="57">
        <v>71242000</v>
      </c>
      <c r="D342" s="33">
        <v>5000</v>
      </c>
      <c r="E342" s="33">
        <v>6250</v>
      </c>
      <c r="F342" s="35" t="s">
        <v>7</v>
      </c>
      <c r="G342" s="35" t="s">
        <v>6</v>
      </c>
      <c r="H342" s="35" t="s">
        <v>5</v>
      </c>
      <c r="I342" s="47" t="s">
        <v>4</v>
      </c>
      <c r="J342" s="35" t="s">
        <v>113</v>
      </c>
      <c r="K342" s="35" t="s">
        <v>650</v>
      </c>
    </row>
    <row r="343" spans="1:11" s="4" customFormat="1" ht="47.25" x14ac:dyDescent="0.25">
      <c r="A343" s="41" t="s">
        <v>638</v>
      </c>
      <c r="B343" s="34" t="s">
        <v>644</v>
      </c>
      <c r="C343" s="57">
        <v>45232420</v>
      </c>
      <c r="D343" s="33">
        <v>19400</v>
      </c>
      <c r="E343" s="33">
        <v>24250</v>
      </c>
      <c r="F343" s="35" t="s">
        <v>7</v>
      </c>
      <c r="G343" s="35" t="s">
        <v>6</v>
      </c>
      <c r="H343" s="35" t="s">
        <v>5</v>
      </c>
      <c r="I343" s="47" t="s">
        <v>4</v>
      </c>
      <c r="J343" s="35" t="s">
        <v>117</v>
      </c>
      <c r="K343" s="35" t="s">
        <v>651</v>
      </c>
    </row>
    <row r="344" spans="1:11" s="4" customFormat="1" ht="47.25" x14ac:dyDescent="0.25">
      <c r="A344" s="41" t="s">
        <v>639</v>
      </c>
      <c r="B344" s="34" t="s">
        <v>645</v>
      </c>
      <c r="C344" s="57">
        <v>45421160</v>
      </c>
      <c r="D344" s="33">
        <v>6720</v>
      </c>
      <c r="E344" s="33">
        <v>8400</v>
      </c>
      <c r="F344" s="35" t="s">
        <v>7</v>
      </c>
      <c r="G344" s="35" t="s">
        <v>6</v>
      </c>
      <c r="H344" s="35" t="s">
        <v>5</v>
      </c>
      <c r="I344" s="47" t="s">
        <v>4</v>
      </c>
      <c r="J344" s="35" t="s">
        <v>113</v>
      </c>
      <c r="K344" s="35" t="s">
        <v>652</v>
      </c>
    </row>
    <row r="345" spans="1:11" s="4" customFormat="1" ht="47.25" x14ac:dyDescent="0.25">
      <c r="A345" s="41" t="s">
        <v>655</v>
      </c>
      <c r="B345" s="34" t="s">
        <v>710</v>
      </c>
      <c r="C345" s="57">
        <v>71320000</v>
      </c>
      <c r="D345" s="33">
        <v>5000</v>
      </c>
      <c r="E345" s="33">
        <v>6250</v>
      </c>
      <c r="F345" s="35" t="s">
        <v>7</v>
      </c>
      <c r="G345" s="35" t="s">
        <v>6</v>
      </c>
      <c r="H345" s="36" t="s">
        <v>5</v>
      </c>
      <c r="I345" s="47" t="s">
        <v>4</v>
      </c>
      <c r="J345" s="35" t="s">
        <v>117</v>
      </c>
      <c r="K345" s="35" t="s">
        <v>650</v>
      </c>
    </row>
    <row r="346" spans="1:11" s="4" customFormat="1" ht="47.25" x14ac:dyDescent="0.25">
      <c r="A346" s="420" t="s">
        <v>663</v>
      </c>
      <c r="B346" s="34" t="s">
        <v>669</v>
      </c>
      <c r="C346" s="57">
        <v>71355000</v>
      </c>
      <c r="D346" s="33">
        <v>7200</v>
      </c>
      <c r="E346" s="33">
        <v>9000</v>
      </c>
      <c r="F346" s="35" t="s">
        <v>7</v>
      </c>
      <c r="G346" s="35" t="s">
        <v>6</v>
      </c>
      <c r="H346" s="36" t="s">
        <v>5</v>
      </c>
      <c r="I346" s="47" t="s">
        <v>4</v>
      </c>
      <c r="J346" s="35" t="s">
        <v>117</v>
      </c>
      <c r="K346" s="35" t="s">
        <v>670</v>
      </c>
    </row>
    <row r="347" spans="1:11" s="4" customFormat="1" ht="47.25" x14ac:dyDescent="0.25">
      <c r="A347" s="420" t="s">
        <v>664</v>
      </c>
      <c r="B347" s="34" t="s">
        <v>665</v>
      </c>
      <c r="C347" s="57">
        <v>45421000</v>
      </c>
      <c r="D347" s="33">
        <v>3360</v>
      </c>
      <c r="E347" s="33">
        <v>4200</v>
      </c>
      <c r="F347" s="35" t="s">
        <v>7</v>
      </c>
      <c r="G347" s="35" t="s">
        <v>6</v>
      </c>
      <c r="H347" s="36" t="s">
        <v>5</v>
      </c>
      <c r="I347" s="47" t="s">
        <v>4</v>
      </c>
      <c r="J347" s="35" t="s">
        <v>117</v>
      </c>
      <c r="K347" s="35" t="s">
        <v>667</v>
      </c>
    </row>
    <row r="348" spans="1:11" s="4" customFormat="1" ht="47.25" x14ac:dyDescent="0.25">
      <c r="A348" s="420" t="s">
        <v>668</v>
      </c>
      <c r="B348" s="34" t="s">
        <v>666</v>
      </c>
      <c r="C348" s="57">
        <v>45421000</v>
      </c>
      <c r="D348" s="33">
        <v>3536</v>
      </c>
      <c r="E348" s="33">
        <v>4420</v>
      </c>
      <c r="F348" s="35" t="s">
        <v>7</v>
      </c>
      <c r="G348" s="35" t="s">
        <v>6</v>
      </c>
      <c r="H348" s="36" t="s">
        <v>5</v>
      </c>
      <c r="I348" s="47" t="s">
        <v>4</v>
      </c>
      <c r="J348" s="35" t="s">
        <v>117</v>
      </c>
      <c r="K348" s="35" t="s">
        <v>650</v>
      </c>
    </row>
    <row r="349" spans="1:11" s="4" customFormat="1" ht="47.25" x14ac:dyDescent="0.25">
      <c r="A349" s="420" t="s">
        <v>671</v>
      </c>
      <c r="B349" s="34" t="s">
        <v>672</v>
      </c>
      <c r="C349" s="57">
        <v>45232141</v>
      </c>
      <c r="D349" s="33">
        <v>150000</v>
      </c>
      <c r="E349" s="33">
        <v>187500</v>
      </c>
      <c r="F349" s="35" t="s">
        <v>32</v>
      </c>
      <c r="G349" s="35" t="s">
        <v>6</v>
      </c>
      <c r="H349" s="36" t="s">
        <v>5</v>
      </c>
      <c r="I349" s="47" t="s">
        <v>4</v>
      </c>
      <c r="J349" s="35" t="s">
        <v>117</v>
      </c>
      <c r="K349" s="35" t="s">
        <v>673</v>
      </c>
    </row>
    <row r="350" spans="1:11" s="4" customFormat="1" ht="47.25" x14ac:dyDescent="0.25">
      <c r="A350" s="41" t="s">
        <v>701</v>
      </c>
      <c r="B350" s="34" t="s">
        <v>722</v>
      </c>
      <c r="C350" s="57">
        <v>45262600</v>
      </c>
      <c r="D350" s="33">
        <v>19600</v>
      </c>
      <c r="E350" s="33">
        <v>24500</v>
      </c>
      <c r="F350" s="35" t="s">
        <v>7</v>
      </c>
      <c r="G350" s="35" t="s">
        <v>6</v>
      </c>
      <c r="H350" s="36" t="s">
        <v>5</v>
      </c>
      <c r="I350" s="47" t="s">
        <v>4</v>
      </c>
      <c r="J350" s="35" t="s">
        <v>54</v>
      </c>
      <c r="K350" s="35" t="s">
        <v>702</v>
      </c>
    </row>
    <row r="351" spans="1:11" s="4" customFormat="1" ht="47.25" x14ac:dyDescent="0.25">
      <c r="A351" s="420" t="s">
        <v>706</v>
      </c>
      <c r="B351" s="34" t="s">
        <v>707</v>
      </c>
      <c r="C351" s="57">
        <v>45232411</v>
      </c>
      <c r="D351" s="33">
        <v>5880</v>
      </c>
      <c r="E351" s="33">
        <v>7350</v>
      </c>
      <c r="F351" s="35" t="s">
        <v>7</v>
      </c>
      <c r="G351" s="35" t="s">
        <v>6</v>
      </c>
      <c r="H351" s="36" t="s">
        <v>5</v>
      </c>
      <c r="I351" s="47" t="s">
        <v>4</v>
      </c>
      <c r="J351" s="35" t="s">
        <v>113</v>
      </c>
      <c r="K351" s="35" t="s">
        <v>708</v>
      </c>
    </row>
    <row r="352" spans="1:11" s="3" customFormat="1" ht="24" customHeight="1" x14ac:dyDescent="0.25">
      <c r="A352" s="265" t="s">
        <v>1</v>
      </c>
      <c r="B352" s="382"/>
      <c r="C352" s="383"/>
      <c r="D352" s="384">
        <f>SUM(D298:D303,D305,D307:D324,D327:D351)</f>
        <v>3980843.2</v>
      </c>
      <c r="E352" s="384">
        <f>SUM(E298:E303,E305,E307:E324,E327:E351)</f>
        <v>4976054</v>
      </c>
      <c r="F352" s="385"/>
      <c r="G352" s="385"/>
      <c r="H352" s="385"/>
      <c r="I352" s="386"/>
      <c r="J352" s="385"/>
      <c r="K352" s="387"/>
    </row>
    <row r="353" spans="1:11" s="2" customFormat="1" ht="24" customHeight="1" x14ac:dyDescent="0.25">
      <c r="A353" s="388" t="s">
        <v>0</v>
      </c>
      <c r="B353" s="389"/>
      <c r="C353" s="390"/>
      <c r="D353" s="391">
        <f>D20+D128+D153+D162+D208+D257+D295+D352</f>
        <v>17118291.120000001</v>
      </c>
      <c r="E353" s="391">
        <f>E20+E128+E153+E162+E208+E257+E295+E352</f>
        <v>21148648.829999998</v>
      </c>
      <c r="F353" s="392"/>
      <c r="G353" s="392"/>
      <c r="H353" s="392"/>
      <c r="I353" s="393"/>
      <c r="J353" s="392"/>
      <c r="K353" s="394"/>
    </row>
  </sheetData>
  <mergeCells count="12">
    <mergeCell ref="A205:K205"/>
    <mergeCell ref="A2:K2"/>
    <mergeCell ref="A3:J3"/>
    <mergeCell ref="J6:K6"/>
    <mergeCell ref="J7:K7"/>
    <mergeCell ref="J19:K19"/>
    <mergeCell ref="J22:K22"/>
    <mergeCell ref="J23:K23"/>
    <mergeCell ref="A68:K68"/>
    <mergeCell ref="A125:K125"/>
    <mergeCell ref="A172:K172"/>
    <mergeCell ref="A165:K165"/>
  </mergeCells>
  <printOptions horizontalCentered="1" verticalCentered="1"/>
  <pageMargins left="3.937007874015748E-2" right="0.23622047244094491" top="0.74803149606299213" bottom="0.74803149606299213" header="0.31496062992125984" footer="0.31496062992125984"/>
  <pageSetup paperSize="9" scale="65" fitToHeight="0" orientation="landscape" r:id="rId1"/>
  <headerFooter>
    <oddFooter>&amp;CStranica &amp;P</oddFooter>
  </headerFooter>
  <rowBreaks count="1" manualBreakCount="1">
    <brk id="3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II. izmj.i dop. PN 2024</vt:lpstr>
      <vt:lpstr>'II. izmj.i dop. PN 2024'!Print_Area</vt:lpstr>
      <vt:lpstr>'II. izmj.i dop. PN 2024'!Print_Titles</vt:lpstr>
    </vt:vector>
  </TitlesOfParts>
  <Company>Grad Rijeka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Perković Tamara</dc:creator>
  <cp:lastModifiedBy>Perković Tamara</cp:lastModifiedBy>
  <cp:lastPrinted>2024-05-07T07:47:57Z</cp:lastPrinted>
  <dcterms:created xsi:type="dcterms:W3CDTF">2024-01-22T07:24:41Z</dcterms:created>
  <dcterms:modified xsi:type="dcterms:W3CDTF">2024-05-14T09:10:59Z</dcterms:modified>
</cp:coreProperties>
</file>