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kovic_tamara\Downloads\"/>
    </mc:Choice>
  </mc:AlternateContent>
  <bookViews>
    <workbookView xWindow="0" yWindow="0" windowWidth="20490" windowHeight="7155"/>
  </bookViews>
  <sheets>
    <sheet name="Plan nabave za 2025" sheetId="2" r:id="rId1"/>
  </sheets>
  <definedNames>
    <definedName name="_xlnm.Print_Area" localSheetId="0">'Plan nabave za 2025'!$A$1:$K$237</definedName>
    <definedName name="_xlnm.Print_Titles" localSheetId="0">'Plan nabave za 2025'!$4:$5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0" i="2" l="1"/>
  <c r="D19" i="2" l="1"/>
  <c r="D190" i="2" l="1"/>
  <c r="D25" i="2" l="1"/>
  <c r="D67" i="2" s="1"/>
  <c r="D68" i="2" s="1"/>
  <c r="E19" i="2"/>
  <c r="D112" i="2" l="1"/>
  <c r="E96" i="2"/>
  <c r="E100" i="2" s="1"/>
  <c r="D96" i="2"/>
  <c r="D100" i="2" s="1"/>
  <c r="E85" i="2" l="1"/>
  <c r="D85" i="2"/>
  <c r="E81" i="2"/>
  <c r="D81" i="2"/>
  <c r="E210" i="2" l="1"/>
  <c r="E228" i="2" s="1"/>
  <c r="D210" i="2"/>
  <c r="D228" i="2" s="1"/>
  <c r="E76" i="2" l="1"/>
  <c r="D76" i="2"/>
  <c r="E71" i="2"/>
  <c r="E93" i="2" s="1"/>
  <c r="D71" i="2"/>
  <c r="D93" i="2" s="1"/>
  <c r="E25" i="2" l="1"/>
  <c r="E67" i="2" s="1"/>
  <c r="E68" i="2" s="1"/>
  <c r="E112" i="2" l="1"/>
  <c r="E105" i="2"/>
  <c r="E113" i="2" s="1"/>
  <c r="D105" i="2"/>
  <c r="D113" i="2" s="1"/>
  <c r="E116" i="2"/>
  <c r="D116" i="2"/>
  <c r="D162" i="2" s="1"/>
  <c r="D229" i="2" s="1"/>
  <c r="E162" i="2" l="1"/>
  <c r="E229" i="2" s="1"/>
</calcChain>
</file>

<file path=xl/sharedStrings.xml><?xml version="1.0" encoding="utf-8"?>
<sst xmlns="http://schemas.openxmlformats.org/spreadsheetml/2006/main" count="1574" uniqueCount="627">
  <si>
    <t>Sveukupno:</t>
  </si>
  <si>
    <t>Upravni odjel za gradsku imovinu:</t>
  </si>
  <si>
    <t>Upravni odjel za poslove Gradonačelnika, Gradskog vijeća i mjesnu samoupravu:</t>
  </si>
  <si>
    <t>Upravni odjel za poslove Gradonačelnika, Gradskog vijeća i mjesnu samoupravu</t>
  </si>
  <si>
    <t>Upravni odjel za opće poslove:</t>
  </si>
  <si>
    <t>Upravni odjel za opće poslove</t>
  </si>
  <si>
    <t>Upravni odjel za odgoj i obrazovanje, kulturu, sport i mlade:</t>
  </si>
  <si>
    <t>Odsjek za odgoj, obrazovanje i mlade:</t>
  </si>
  <si>
    <t>Odsjek za odgoj, obrazovanje i mlade</t>
  </si>
  <si>
    <t>Upravni odjel za odgoj i obrazovanje, kulturu, sport i mlade</t>
  </si>
  <si>
    <t>Upravni odjel za gospodarstvo, razvoj, ekologiju i europske projekte:</t>
  </si>
  <si>
    <t>Upravni odjel za gospodarstvo, razvoj, ekologiju i europske projekte</t>
  </si>
  <si>
    <t>Upravni odjel za komunalni sustav i promet:</t>
  </si>
  <si>
    <t>Odsjek za zajedničku komunalnu djelatnost:</t>
  </si>
  <si>
    <t>Odsjek za zajedničku komunalnu djelatnost</t>
  </si>
  <si>
    <t>Odsjek za plan, razvoj i gradnju infrastrukture i promet:</t>
  </si>
  <si>
    <t>Odsjek za plan, razvoj i gradnju infrastrukture i promet</t>
  </si>
  <si>
    <t>Upravni odjel za komunalni sustav i promet</t>
  </si>
  <si>
    <t>1</t>
  </si>
  <si>
    <t xml:space="preserve">Planirano trajanje ugovora/okvirnog sporazuma </t>
  </si>
  <si>
    <t>Planirani početak postupka</t>
  </si>
  <si>
    <t xml:space="preserve">Financira li se ugovor ili okvirni sporazum iz fondova EU? </t>
  </si>
  <si>
    <t xml:space="preserve">Ugovor/ 
okvirni sporazum </t>
  </si>
  <si>
    <t>Predmet podijeljen na grupe</t>
  </si>
  <si>
    <t xml:space="preserve">Vrsta postupka nabave </t>
  </si>
  <si>
    <t>Planirana vrijednost nabave</t>
  </si>
  <si>
    <t>Procijenjena vrijednost nabave
(bez PDV-a)</t>
  </si>
  <si>
    <t>CPV oznaka</t>
  </si>
  <si>
    <t>Predmet nabave</t>
  </si>
  <si>
    <t>Upravni odjel/
Evidencijski broj nabave</t>
  </si>
  <si>
    <t>Odsjek za kulturu</t>
  </si>
  <si>
    <t>Odsjek za kulturu:</t>
  </si>
  <si>
    <t>Upravni odjel za zdravstvo, socijalnu zaštitu i unapređenje kvalitete života</t>
  </si>
  <si>
    <t>Upravni odjel za zdravstvo, socijalnu zaštitu i unapređenje kvalitete života:</t>
  </si>
  <si>
    <t>Upravni odjel za gradsku imovinu</t>
  </si>
  <si>
    <t>PLAN NABAVE GRADA RIJEKE ZA 2025. GODINU</t>
  </si>
  <si>
    <t>02-04-01/2025</t>
  </si>
  <si>
    <t>02-04-02/2025</t>
  </si>
  <si>
    <t>02-04-03/2025</t>
  </si>
  <si>
    <t>02-04-04/2025</t>
  </si>
  <si>
    <t>02-04-05/2025</t>
  </si>
  <si>
    <t>02-04-06/2025</t>
  </si>
  <si>
    <t>02-04-07/2025</t>
  </si>
  <si>
    <t>02-04-08/2025</t>
  </si>
  <si>
    <t>02-04-09/2025</t>
  </si>
  <si>
    <t>02-04-10/2025</t>
  </si>
  <si>
    <t>02-04-11/2025</t>
  </si>
  <si>
    <t>02-04-12/2025</t>
  </si>
  <si>
    <t>02-04-13/2025</t>
  </si>
  <si>
    <t>02-04-14/2025</t>
  </si>
  <si>
    <t>02-04-15/2025</t>
  </si>
  <si>
    <t>02-04-16/2025</t>
  </si>
  <si>
    <t>Održavanje autobusnih čekaonica, oznaka stajališta, city lighta, reklamnih stupova i plana grada, oglasnih površina za potrebe mjesnih odbora i ploča riječkih šetnica na području grada Rijeke</t>
  </si>
  <si>
    <t>Izrada, dobava i postava autobusne čekaonice na stajalištu Kvaternikova - pravac grad</t>
  </si>
  <si>
    <t>Nabava zastava za 2025. godinu</t>
  </si>
  <si>
    <t>Održavanje kamera na javnim površinama za 2025. godinu</t>
  </si>
  <si>
    <t>Postava video nadzora na različitim lokacijama na području mjesnih odbora grada Rijeke</t>
  </si>
  <si>
    <t>Stručni nadzor za radove na rekonstrukciji skate parka</t>
  </si>
  <si>
    <t>Održavanje i isticanje zastava u 2026. godini</t>
  </si>
  <si>
    <t>Nabava sprava za dječja igrališta za 2025. godinu</t>
  </si>
  <si>
    <t>Održavanje trgova i stubišta na području grada Rijeke za 2025. godinu</t>
  </si>
  <si>
    <t>Usluga stručnog i obračunskog nadzora na održavanju, proširenju i modernizaciji javne rasvjete</t>
  </si>
  <si>
    <t>Radovi iluminacije i dekoracije za Božićne i novogodišnje blagdane za 2025. godinu</t>
  </si>
  <si>
    <t>Najam dekoracije za božićne i novogodišnje blagdane</t>
  </si>
  <si>
    <t>JEDNOSTAVNA NABAVA</t>
  </si>
  <si>
    <t>OTVORENI MV</t>
  </si>
  <si>
    <t>OKVIRNI OTV VV</t>
  </si>
  <si>
    <t>45453000</t>
  </si>
  <si>
    <t>71355000</t>
  </si>
  <si>
    <t>44212321</t>
  </si>
  <si>
    <t>71242000</t>
  </si>
  <si>
    <t>35621000</t>
  </si>
  <si>
    <t>50410000</t>
  </si>
  <si>
    <t>34971000</t>
  </si>
  <si>
    <t>79714000</t>
  </si>
  <si>
    <t>50800000</t>
  </si>
  <si>
    <t>37535200</t>
  </si>
  <si>
    <t>45222000</t>
  </si>
  <si>
    <t>45317000</t>
  </si>
  <si>
    <t>39298900</t>
  </si>
  <si>
    <t>09310000</t>
  </si>
  <si>
    <t>Ugovor</t>
  </si>
  <si>
    <t>Okvirni sporazum</t>
  </si>
  <si>
    <t>NE</t>
  </si>
  <si>
    <t>I.</t>
  </si>
  <si>
    <t>01.02.2025 - 31.12.2025</t>
  </si>
  <si>
    <t>IV.</t>
  </si>
  <si>
    <t>01.05.2025 - 31.08.2025</t>
  </si>
  <si>
    <t>15.03.2025 - 15.04.2025</t>
  </si>
  <si>
    <t>II.</t>
  </si>
  <si>
    <t>01.03.2025 - 31.12.2025</t>
  </si>
  <si>
    <t>VIII.</t>
  </si>
  <si>
    <t>15.10.2025 - 15.11.2025</t>
  </si>
  <si>
    <t>15.02.2025 - 30.04.2025</t>
  </si>
  <si>
    <t>XI.</t>
  </si>
  <si>
    <t>01.01.2026 - 31.12.2026</t>
  </si>
  <si>
    <t>01.03.2025 - 02.05.2025</t>
  </si>
  <si>
    <t>III.</t>
  </si>
  <si>
    <t>01.04.2025 - 31.12.2025</t>
  </si>
  <si>
    <t>VII.</t>
  </si>
  <si>
    <t>15.10.2025 - 31.01.2026</t>
  </si>
  <si>
    <t>01.09.2025 - 31.08.2027</t>
  </si>
  <si>
    <t>Ne</t>
  </si>
  <si>
    <t>Opskrba električnom energijom Grada Rijeke i proračunskih korisnika za razdoblje od dvije godine</t>
  </si>
  <si>
    <t>08-00-01/2025</t>
  </si>
  <si>
    <t>08-00-02/2025</t>
  </si>
  <si>
    <t>08-00-03/2025</t>
  </si>
  <si>
    <t>09-00-01/2025</t>
  </si>
  <si>
    <t>09-00-02/2025</t>
  </si>
  <si>
    <t>09-00-03/2025</t>
  </si>
  <si>
    <t>09-00-04/2025</t>
  </si>
  <si>
    <t>09-00-05/2025</t>
  </si>
  <si>
    <t>09-00-06/2025</t>
  </si>
  <si>
    <t>09-00-07/2025</t>
  </si>
  <si>
    <t>09-00-08/2025</t>
  </si>
  <si>
    <t>09-00-09/2025</t>
  </si>
  <si>
    <t>Usluga osiguranja zaposlenika Grad Rijeke i proračunskih korisnika Grada Rijeke od posljedica nesretnog slučaja</t>
  </si>
  <si>
    <t>Usluga osiguranja informatičke opreme</t>
  </si>
  <si>
    <t>Usluga ispitivanja instalacija, uređaja i opreme</t>
  </si>
  <si>
    <t>Održavanje i servisiranje vatrogasnih aparata</t>
  </si>
  <si>
    <t>Nabava odora i osobnih zaštitnih sredstava za djelatnike Grada Rijeke</t>
  </si>
  <si>
    <t>Nabava zaštitne obuće za djelatnike Grada Rijeke</t>
  </si>
  <si>
    <t>Nabava higijenskog materijala</t>
  </si>
  <si>
    <t>Usluga ispisa i kuvertiranja</t>
  </si>
  <si>
    <t>Održavanje i servisiranje vatrodojavnih sustava</t>
  </si>
  <si>
    <t>Nabava uredskog materijala</t>
  </si>
  <si>
    <t>Nabava polica za arhivu</t>
  </si>
  <si>
    <t>66510000</t>
  </si>
  <si>
    <t>66512100</t>
  </si>
  <si>
    <t>66513200</t>
  </si>
  <si>
    <t>71632000</t>
  </si>
  <si>
    <t>50413200</t>
  </si>
  <si>
    <t>18100000</t>
  </si>
  <si>
    <t>18800000</t>
  </si>
  <si>
    <t>33760000</t>
  </si>
  <si>
    <t>79820000</t>
  </si>
  <si>
    <t>30192000</t>
  </si>
  <si>
    <t>39131100</t>
  </si>
  <si>
    <t>GRUPA II. Osiguranje imovine Rijeka sporta d.o.o.</t>
  </si>
  <si>
    <t>GRUPA I. Osiguranje imovine Grada Rijeke</t>
  </si>
  <si>
    <t>GRUPA III. Osiguranje plutajućeg objekta Galeb</t>
  </si>
  <si>
    <t xml:space="preserve">Usluge osiguranja imovine Grada Rijeke i imovine Rijeka sporta d.o.o. 
</t>
  </si>
  <si>
    <t>DA</t>
  </si>
  <si>
    <t>06.04.2026 - 05.04.2028</t>
  </si>
  <si>
    <t>X.</t>
  </si>
  <si>
    <t>01.04.2025 - 31.03.2026</t>
  </si>
  <si>
    <t>V.</t>
  </si>
  <si>
    <t>01.07.2025 - 30.06.2026</t>
  </si>
  <si>
    <t>01.03.2025 - 31.03.2025</t>
  </si>
  <si>
    <t>17-00-01/2025</t>
  </si>
  <si>
    <t xml:space="preserve">Usluga izrade geodetskih elaborata za potrebe provođenja promjena u katastru zemljišta i zemljišnoj knjizi
</t>
  </si>
  <si>
    <t>03.02.2025 - 03.02.2026</t>
  </si>
  <si>
    <t>17-00-02/2025</t>
  </si>
  <si>
    <t>17-00-03/2025</t>
  </si>
  <si>
    <t>17-00-04/2025</t>
  </si>
  <si>
    <t>17-00-05/2025</t>
  </si>
  <si>
    <t>17-00-06/2025</t>
  </si>
  <si>
    <t>17-00-07/2025</t>
  </si>
  <si>
    <t xml:space="preserve">Sanacija betonske podloge dvorišta Dječjeg doma "TIĆ"
</t>
  </si>
  <si>
    <t>Uređenje dijela okoliša DV Đurđice</t>
  </si>
  <si>
    <t>45262300</t>
  </si>
  <si>
    <t>45421000</t>
  </si>
  <si>
    <t>45000000</t>
  </si>
  <si>
    <t>14.02.2025 - 15.03.2025</t>
  </si>
  <si>
    <t>02-04-17/2025</t>
  </si>
  <si>
    <t>02-04-18/2025</t>
  </si>
  <si>
    <t>02-04-19/2025</t>
  </si>
  <si>
    <t>02-04-20/2025</t>
  </si>
  <si>
    <t>Postavljanje i održavanje izložbenih panoa za 2026. godinu</t>
  </si>
  <si>
    <t>Održavanje ploča s nazivom ulica i kućnih brojeva, spomenika i ostali kamenarski radovi</t>
  </si>
  <si>
    <t>79952100</t>
  </si>
  <si>
    <t>45262511</t>
  </si>
  <si>
    <t>XII.</t>
  </si>
  <si>
    <t>01.01.2026 - 31.12.2029</t>
  </si>
  <si>
    <t>06-02-01/2025</t>
  </si>
  <si>
    <t>06-02-02/2025</t>
  </si>
  <si>
    <t>Uređenje spomen kosturnice palih boraca NOB-a na Trsatu</t>
  </si>
  <si>
    <t>45454000</t>
  </si>
  <si>
    <t>01.05.2025 - 30.11.2025</t>
  </si>
  <si>
    <t>17-00-08/2025</t>
  </si>
  <si>
    <t>17-00-09/2025</t>
  </si>
  <si>
    <t>17-00-10/2025</t>
  </si>
  <si>
    <t>17-00-11/2025</t>
  </si>
  <si>
    <t>17-00-12/2025</t>
  </si>
  <si>
    <t>17-00-13/2025</t>
  </si>
  <si>
    <t>17-00-14/2025</t>
  </si>
  <si>
    <t>17-00-15/2025</t>
  </si>
  <si>
    <t>17-00-16/2025</t>
  </si>
  <si>
    <t>Sanacija dimnjaka na zgradi Doma zdravlja, Franje Čandeka 6A</t>
  </si>
  <si>
    <t>Sanacija dijela krova na zgradi Doma zdravlja, Osječka 72</t>
  </si>
  <si>
    <t xml:space="preserve">Radovi na plinskim instalacijama u poslovnom prostoru na adresi Kružna 12a
</t>
  </si>
  <si>
    <t xml:space="preserve">Demontaža ventilacije u poslovnom prostoru na adresi Zagrebačka 14 
</t>
  </si>
  <si>
    <t xml:space="preserve">Izrada projektne dokumentacije za zamjenu kotla OŠ SE Belvedere
</t>
  </si>
  <si>
    <t xml:space="preserve">Radovi na sanaciji ravnoga krova OŠ Brajda
</t>
  </si>
  <si>
    <t xml:space="preserve">Obnova vanjskih školskih igrališta OŠ Kozala
</t>
  </si>
  <si>
    <t xml:space="preserve">Sanacija potpornog zida u okolišu stambene zgrade na adresi Luki 15 
</t>
  </si>
  <si>
    <t>45333000</t>
  </si>
  <si>
    <t>45111300</t>
  </si>
  <si>
    <t>45261210</t>
  </si>
  <si>
    <t>45262600</t>
  </si>
  <si>
    <t>Tehnička priprema</t>
  </si>
  <si>
    <t>17-00-17/2025</t>
  </si>
  <si>
    <t>17-00-18/2025</t>
  </si>
  <si>
    <t>17-00-19/2025</t>
  </si>
  <si>
    <t>17-00-20/2025</t>
  </si>
  <si>
    <t>17-00-21/2025</t>
  </si>
  <si>
    <t>17-00-22/2025</t>
  </si>
  <si>
    <t xml:space="preserve">Sanacija sanitarnog čvora u stanu na adresi Mirka Čurbega 5/1 
</t>
  </si>
  <si>
    <t xml:space="preserve">Radovi na sanaciji sportske dvorane OŠ Nikola Tesla
</t>
  </si>
  <si>
    <t>71220000</t>
  </si>
  <si>
    <t>22.01.2025 - 22.02.2025</t>
  </si>
  <si>
    <t>03.01.2025 - 31.12.2025</t>
  </si>
  <si>
    <t>10-00-01/2025</t>
  </si>
  <si>
    <t>Usluge tiskanja materijala</t>
  </si>
  <si>
    <t>15.01.2025 - 31.12.2025</t>
  </si>
  <si>
    <t>79810000</t>
  </si>
  <si>
    <t>03-00-01/2025</t>
  </si>
  <si>
    <t>03-00-02/2025</t>
  </si>
  <si>
    <t>03-00-03/2025</t>
  </si>
  <si>
    <t>03-00-04/2025</t>
  </si>
  <si>
    <t>03-00-05/2025</t>
  </si>
  <si>
    <t>03-00-06/2025</t>
  </si>
  <si>
    <t>Radovi na energetskim obnovama objekata javne namjene u sklopu projekta "Pilot projekt - uređenje postojeće sportsko obrazovne zone Trsat"</t>
  </si>
  <si>
    <t>Grupa I. - Energetska obnova OŠ Trsat</t>
  </si>
  <si>
    <t>Grupa II. - Energetska obnova i rekonstrukcija Dvorane mladosti</t>
  </si>
  <si>
    <t>OTVORENI VV</t>
  </si>
  <si>
    <t>IX.</t>
  </si>
  <si>
    <t>01.12.2025 - 31.08.2026</t>
  </si>
  <si>
    <t>Da</t>
  </si>
  <si>
    <t>Radovi na uređenju javne površine sportsko - rekreacijske zone Trsat u sklopu projekta "Pilot projekt - uređenje postojeće sportsko obrazovne zone Trsat"</t>
  </si>
  <si>
    <t>01.03.2026 - 30.09.2026</t>
  </si>
  <si>
    <t>Usluga voditelja projekta gradnje za projekt "Pilot projekt - uređenje postojeće sportsko obrazovne zone Trsat"</t>
  </si>
  <si>
    <t>71540000</t>
  </si>
  <si>
    <t>01.12.2025 - 30.09.2026</t>
  </si>
  <si>
    <t xml:space="preserve">Usluga stručnog nadzora i koordinatora II zaštite na radu za energetske obnove objekata javne namjene u sklopu projekta "Pilot projekt - uređenje postojeće sportsko obrazovne zone Trsat" </t>
  </si>
  <si>
    <t>71247000</t>
  </si>
  <si>
    <t>Usluga projektantskog nadzora energetske obnove OŠ Trsat u sklopu projekta "Pilot projekt - uređenje postojeće sportsko obrazovne zone Trsat"</t>
  </si>
  <si>
    <t>Usluga projektantskog nadzora energetske obnove i rekonstrukcije Dvorane mladosti u sklopu projekta "Pilot projekt - uređenje postojeće sportsko obrazovne zone Trsat"</t>
  </si>
  <si>
    <t>01.12.2025 - 31.05.2026</t>
  </si>
  <si>
    <t>17-00-23/2025</t>
  </si>
  <si>
    <t xml:space="preserve">Izrada i ugradnja ALU stolarije u poslovnom prostoru na adresi Krešimirova 8
</t>
  </si>
  <si>
    <t xml:space="preserve">Radovi na plinskim instalacijama u poslovnom prostoru na adresi Trg Republike Hrvatske 2
</t>
  </si>
  <si>
    <t xml:space="preserve">Izvođenje radova na zamjeni kotla u PPO Kvarner
</t>
  </si>
  <si>
    <t xml:space="preserve">Radovi na uklanjanju zelenila ispred javnog objekta na adresi Zvonimirova 12 </t>
  </si>
  <si>
    <t xml:space="preserve">Odštopavanje kanalizacije u objektima u vlasništvu Grada Rijeke
</t>
  </si>
  <si>
    <t>45450000</t>
  </si>
  <si>
    <t>45260000</t>
  </si>
  <si>
    <t>45400000</t>
  </si>
  <si>
    <t>45331110</t>
  </si>
  <si>
    <t>45112710</t>
  </si>
  <si>
    <t>90400000</t>
  </si>
  <si>
    <t>27.01.2025 - 16.02.2025</t>
  </si>
  <si>
    <t>22.01.2025 - 08.03.2025</t>
  </si>
  <si>
    <t>17.02.2025 - 03.04.2025</t>
  </si>
  <si>
    <t>17.03.2025 - 16.05.2025</t>
  </si>
  <si>
    <t>03.02.2025 - 20.03.2025</t>
  </si>
  <si>
    <t>17.02.2025 - 19.03.2025</t>
  </si>
  <si>
    <t>20.01.2025 - 21.03.2025</t>
  </si>
  <si>
    <t>10.02.2025 - 12.03.2025</t>
  </si>
  <si>
    <t>03.02.2025 - 04.04.2025</t>
  </si>
  <si>
    <t>01.02.2025 - 18.03.2025</t>
  </si>
  <si>
    <t>24.02.2025 - 26.03.2025</t>
  </si>
  <si>
    <t>15.02.2025 - 01.04.2025</t>
  </si>
  <si>
    <t>03.02.2025 - 10.02.2025</t>
  </si>
  <si>
    <t>16.03.2025 - 16.03.2026</t>
  </si>
  <si>
    <t>10-00-02/2025</t>
  </si>
  <si>
    <t>10-00-03/2025</t>
  </si>
  <si>
    <t>10-00-04/2025</t>
  </si>
  <si>
    <t>10-00-05/2025</t>
  </si>
  <si>
    <t>10-00-06/2025</t>
  </si>
  <si>
    <t>10-00-07/2025</t>
  </si>
  <si>
    <t>10-00-08/2025</t>
  </si>
  <si>
    <t>10-00-09/2025</t>
  </si>
  <si>
    <t>10-00-10/2025</t>
  </si>
  <si>
    <t>10-00-11/2025</t>
  </si>
  <si>
    <t>10-00-12/2025</t>
  </si>
  <si>
    <t>10-00-13/2025</t>
  </si>
  <si>
    <t>10-00-15/2025</t>
  </si>
  <si>
    <t>10-00-16/2025</t>
  </si>
  <si>
    <t>10-00-17/2025</t>
  </si>
  <si>
    <t>10-00-18/2025</t>
  </si>
  <si>
    <t>10-00-19/2025</t>
  </si>
  <si>
    <t>10-00-21/2025</t>
  </si>
  <si>
    <t>Restoranske usluge zatvorenog tipa (za potrebe protokola)</t>
  </si>
  <si>
    <t>Cvjetne dekoracije (dekoracija prostora, buketi za potrebe protokola, vijenci i sl.)</t>
  </si>
  <si>
    <t>Pića (za potrebe protokola i javnih manifestacija)</t>
  </si>
  <si>
    <t>Razni prehrambeni proizvodi (za potrebe protokola i javnih manifestacija)</t>
  </si>
  <si>
    <t>Hotelske usluge (za potrebe protokola)</t>
  </si>
  <si>
    <t>Restoranske usluge otvorenog tipa (za potrebe protokola)</t>
  </si>
  <si>
    <t>Usluge cateringa (za potrebe protokola)</t>
  </si>
  <si>
    <t>Usluge fotokopiranja i uvezivanja materijala</t>
  </si>
  <si>
    <t>Usluge prijevoza putnika</t>
  </si>
  <si>
    <t>Usluge poduke klizanja</t>
  </si>
  <si>
    <t>Usluga praćenja medija, selekcije, obrade i dostave medijskih objava i informacija</t>
  </si>
  <si>
    <t>Usluga promocije projekata i programa namijenjenih građanima Rijeke na društvenim mrežama Grada</t>
  </si>
  <si>
    <t>Knjigovodstvene usluge (za potrebe vijeća i predstavnika nacionalnih manjina za grad Rijeku)</t>
  </si>
  <si>
    <t>Najam kemijskih WC-a (za javne manifestacije u organizaciji Grada Rijeke)</t>
  </si>
  <si>
    <t>Najam šatora, pagoda i pivskih garnitura (za potrebe održavanja javnih manifestacija)</t>
  </si>
  <si>
    <t>Najam opreme za rasvjetu i ozvučenje prigodom javnih manifestacija</t>
  </si>
  <si>
    <t>Usluga najma aluminijskih krovnih konstrukcija prigodom održavanja javnih manifestacija</t>
  </si>
  <si>
    <t>55311000</t>
  </si>
  <si>
    <t>03121000</t>
  </si>
  <si>
    <t>15900000</t>
  </si>
  <si>
    <t>15800000</t>
  </si>
  <si>
    <t>55100000</t>
  </si>
  <si>
    <t>55312000</t>
  </si>
  <si>
    <t>55520000</t>
  </si>
  <si>
    <t>79953000</t>
  </si>
  <si>
    <t>79521000</t>
  </si>
  <si>
    <t>63000000</t>
  </si>
  <si>
    <t>92600000</t>
  </si>
  <si>
    <t>79310000</t>
  </si>
  <si>
    <t>79341000</t>
  </si>
  <si>
    <t>79211100</t>
  </si>
  <si>
    <t>24955000</t>
  </si>
  <si>
    <t>55500000</t>
  </si>
  <si>
    <t>39522530</t>
  </si>
  <si>
    <t>32321200</t>
  </si>
  <si>
    <t>44212320</t>
  </si>
  <si>
    <t>08.01.2025 - 31.12.2025</t>
  </si>
  <si>
    <t>10.01.2025 - 31.12.2025</t>
  </si>
  <si>
    <t>03.01.2025 - 01.01.2026</t>
  </si>
  <si>
    <t>05.01.2025 - 01.01.2026</t>
  </si>
  <si>
    <t>10.06.2025 - 30.06.2025</t>
  </si>
  <si>
    <t>15.11.2025 - 15.01.2026</t>
  </si>
  <si>
    <t>01.02.2025 - 01.01.2026</t>
  </si>
  <si>
    <t>01.02.2025 - 10.02.2025</t>
  </si>
  <si>
    <t>01.06.2025 - 01.01.2026</t>
  </si>
  <si>
    <t>Priprema i podjela obroka - Riječki karneval 2025.</t>
  </si>
  <si>
    <t xml:space="preserve">Radovi na stabilizaciji kamenog suhozida i terena u okućnici OŠ Škurinje 
</t>
  </si>
  <si>
    <t>45111230</t>
  </si>
  <si>
    <t>20.01.2025 - 04.02.2025</t>
  </si>
  <si>
    <t>17-00-24/2025</t>
  </si>
  <si>
    <t>17-00-25/2025</t>
  </si>
  <si>
    <t>17-00-26/2025</t>
  </si>
  <si>
    <t>17-00-27/2025</t>
  </si>
  <si>
    <t>17-00-28/2025</t>
  </si>
  <si>
    <t>17-00-29/2025</t>
  </si>
  <si>
    <t xml:space="preserve">Izrada projektne dokumentacije za energetsku obnovu OŠ Vežica
</t>
  </si>
  <si>
    <t xml:space="preserve">Izrada projektne dokumentacije - glavnog projekta sa troškovnikom za zamjenu postojećih uređaja za grijanje i hlađenje zgrade Muzeja Grada Rijeke
</t>
  </si>
  <si>
    <t xml:space="preserve">Usluga energetskog certificiranja stambenih i poslovnih prostora u vlasništvu Grada Rijeke za 2026. godinu 
</t>
  </si>
  <si>
    <t xml:space="preserve">Usluga izrade procjembenih elaborata stambenih i poslovnih prostora te objekata javne namjene u 2026. godini
</t>
  </si>
  <si>
    <t xml:space="preserve">Usluga izrade dokumentacije potrebne za ozakonjenje nezakonito izgrađenih zgrada javne, poslovne i stambene namjene u 2026. godini
</t>
  </si>
  <si>
    <t xml:space="preserve">Obavljanje geodetskih usluga gruntovno - katastarske identifikacije objekata javne, poslovne i/ili stambene namjene u 2026. godini 
</t>
  </si>
  <si>
    <t>71314200</t>
  </si>
  <si>
    <t>71310000</t>
  </si>
  <si>
    <t>71320000</t>
  </si>
  <si>
    <t>10.03.2025 - 10.05.2025</t>
  </si>
  <si>
    <t>27.01.2025 - 13.03.2025</t>
  </si>
  <si>
    <t>02.01.2026 - 31.12.2026</t>
  </si>
  <si>
    <t>02-04-21/2025</t>
  </si>
  <si>
    <t>45244000</t>
  </si>
  <si>
    <t>01.10.2025 - 30.04.2026</t>
  </si>
  <si>
    <t>02-04-22/2025</t>
  </si>
  <si>
    <t>02-04-23/2025</t>
  </si>
  <si>
    <t>02-04-24/2025</t>
  </si>
  <si>
    <t>Održavanje plaža na području grada Rijeke za razdoblje od 4 godine</t>
  </si>
  <si>
    <t>Prioritetna sanacija na području grada Rijeke za 2025. godinu</t>
  </si>
  <si>
    <t>Uređenje sunčališta i staze na plaži Glavanovo u Rijeci</t>
  </si>
  <si>
    <t>45211360</t>
  </si>
  <si>
    <t>OKVIRNI OTV MV</t>
  </si>
  <si>
    <t>02-04-25/2025</t>
  </si>
  <si>
    <t>Uređenje plaže Ružićevo</t>
  </si>
  <si>
    <t>02-04-26/2025</t>
  </si>
  <si>
    <t>02-04-27/2025</t>
  </si>
  <si>
    <t>Dohranjivanje plaža šljunkom za 2025. godinu</t>
  </si>
  <si>
    <t>Usluga organizacije festivala Melodije Istre i Kvarnera 2025</t>
  </si>
  <si>
    <t>Usluga organizacije konferencije Women`s Weekend 2025</t>
  </si>
  <si>
    <t>Usluga tiskanja "Službenih novina Grada Rijeke"</t>
  </si>
  <si>
    <t>79952000</t>
  </si>
  <si>
    <t>10-00-24/2025</t>
  </si>
  <si>
    <t>10-00-25/2025</t>
  </si>
  <si>
    <t>Usluga prijepisa tonskog zapisa sa sjednica Gradskog vijeća Grada Rijeke</t>
  </si>
  <si>
    <t>Najam video zida za novogodišnji koncert</t>
  </si>
  <si>
    <t>Najam pozornice za održavanje javnih manifestacija</t>
  </si>
  <si>
    <t>98390000</t>
  </si>
  <si>
    <t>44210000</t>
  </si>
  <si>
    <t>02.12.2025 - 01.01.2026</t>
  </si>
  <si>
    <t>15.02.2025 - 01.01.2026</t>
  </si>
  <si>
    <t>10-00-14/2025</t>
  </si>
  <si>
    <t>10-00-22/2025</t>
  </si>
  <si>
    <t>Geodetske usluge za 2025. godinu</t>
  </si>
  <si>
    <t>Grupa I. - Tehnička priprema za postavu autobusne čekaonice na stajalištu Kvaternikova - pravac grad</t>
  </si>
  <si>
    <t>Grupa II. - Tehnička priprema za uređenje dječjeg igrališta na križanju ulica Miroslava Krleže i Tina Ujevića</t>
  </si>
  <si>
    <t>Grupa III. - Tehnička priprema za uređenje dječjeg igrališta u Ulici Markovići između kućnih brojeva 22 i 24</t>
  </si>
  <si>
    <t>Grupa IV. - Tehnička priprema za uređenja parka za pse u Parku Katice Mitel Katinke</t>
  </si>
  <si>
    <t>Grupa V. - Tehnička priprema za uređenje parka za pse u Ulici Antuna Barca istočno od kućnih brojeva 6, 6A i 6B</t>
  </si>
  <si>
    <t>Grupa VI. - Tehnička priprema za sanaciju zida na igralištu u Ulici Ivana Lenca zapadno od kućnog broja 28</t>
  </si>
  <si>
    <t>Održavanje hortikulture i uklanjanje otpada na pomorskom dobru od Pećina do Preluka</t>
  </si>
  <si>
    <t>Uređenja obalne šetnice s plažama Zapad: (dionica D) rekreacijska površina Preluk - obuhvat D1</t>
  </si>
  <si>
    <t xml:space="preserve">Izrada projekta vanjskog stubišta 
</t>
  </si>
  <si>
    <t>02-04-28/2025</t>
  </si>
  <si>
    <t>02-04-29/2025</t>
  </si>
  <si>
    <t>02-04-30/2025</t>
  </si>
  <si>
    <t>Održavanje riječkog akvatorija - čišćenje mora za vrijeme sezone kupanja za razdoblje od 4 godine</t>
  </si>
  <si>
    <t>85200000</t>
  </si>
  <si>
    <t>90921000</t>
  </si>
  <si>
    <t>73112000</t>
  </si>
  <si>
    <t>OKVIRNI DPU</t>
  </si>
  <si>
    <t>01.07.2025 - 30.06.2027</t>
  </si>
  <si>
    <t>VI.</t>
  </si>
  <si>
    <t>Veterinarske usluge (veterinarsko - higijenski servis) na području grada Rijeke za razdoblje od 2 godine</t>
  </si>
  <si>
    <t>02-04-31/2025</t>
  </si>
  <si>
    <t>02-04-32/2025</t>
  </si>
  <si>
    <t>Održavanje klupa i dječjih sprava na području grada Rijeke za razdoblje od 4 godine</t>
  </si>
  <si>
    <t>Sadnja stabala na javnim zelenim površinama</t>
  </si>
  <si>
    <t>50870000</t>
  </si>
  <si>
    <t>45112712</t>
  </si>
  <si>
    <t>01.03.2025 - 31.05.2025</t>
  </si>
  <si>
    <t>02.01.2026 - 31.12.2029</t>
  </si>
  <si>
    <t>03-00-07/2025</t>
  </si>
  <si>
    <t>Nabava specijalizirane opreme za "Inkubator za kreativne tehnologija i IT industriju - Energana"</t>
  </si>
  <si>
    <t>Grupa I. Nabava opreme za Laboratorij za umjetnu inteligenciju i IOT opreme</t>
  </si>
  <si>
    <t>Grupa II. Nabava opreme za opremanje Foto/video studia</t>
  </si>
  <si>
    <t>Grupa III. Nabava opreme za opremanje Učionice za razvoj igara</t>
  </si>
  <si>
    <t>30230000</t>
  </si>
  <si>
    <t>30.03.2025 - 30.05.2025</t>
  </si>
  <si>
    <t>03-00-08/2025</t>
  </si>
  <si>
    <t>Nabava usluga edukacija i mentorstva te usluga internacionalizacije MSP-ova u "Inkubatoru za kreativne tehnologija i IT industriju - Energana"</t>
  </si>
  <si>
    <t>Grupa I. Nabava usluga edukacija i mentorstva iz poduzetničkih vještina</t>
  </si>
  <si>
    <t>Grupa II. Nabava usluga edukacija i mentorstva iz IT-a, OIT-a i umjetne inteligencije</t>
  </si>
  <si>
    <t>Grupa IV. Nabava usluga edukacija i mentorstva za razvoj igara</t>
  </si>
  <si>
    <t>Grupa V. Nabava usluga internacionalizacije MSP-ova</t>
  </si>
  <si>
    <t>80510000</t>
  </si>
  <si>
    <t>01.05.2025 - 01.07.2025</t>
  </si>
  <si>
    <t>03-00-09/2025</t>
  </si>
  <si>
    <t>Revizija projekta Inkubator za kreativne tehnologije i IT
industriju - Energana</t>
  </si>
  <si>
    <t>79212300</t>
  </si>
  <si>
    <t>15.08.2025 - 30.09.2025</t>
  </si>
  <si>
    <t>11-00-01/2025</t>
  </si>
  <si>
    <t>11-00-02/2025</t>
  </si>
  <si>
    <t>11-00-03/2025</t>
  </si>
  <si>
    <t>11-00-04/2025</t>
  </si>
  <si>
    <t>11-00-05/2025</t>
  </si>
  <si>
    <t>11-00-06/2025</t>
  </si>
  <si>
    <t>11-00-07/2025</t>
  </si>
  <si>
    <t>11-00-08/2025</t>
  </si>
  <si>
    <t>11-00-09/2025</t>
  </si>
  <si>
    <t>11-00-10/2025</t>
  </si>
  <si>
    <t>11-00-11/2025</t>
  </si>
  <si>
    <t>11-00-12/2025</t>
  </si>
  <si>
    <t>11-00-13/2025</t>
  </si>
  <si>
    <t>11-00-14/2025</t>
  </si>
  <si>
    <t>11-00-15/2025</t>
  </si>
  <si>
    <t>11-00-16/2025</t>
  </si>
  <si>
    <t>11-00-17/2025</t>
  </si>
  <si>
    <t>11-00-18/2025</t>
  </si>
  <si>
    <t>11-00-19/2025</t>
  </si>
  <si>
    <t>11-00-20/2025</t>
  </si>
  <si>
    <t>11-00-21/2025</t>
  </si>
  <si>
    <t>11-00-22/2025</t>
  </si>
  <si>
    <t>11-00-23/2025</t>
  </si>
  <si>
    <t>11-00-24/2025</t>
  </si>
  <si>
    <t>11-00-25/2025</t>
  </si>
  <si>
    <t xml:space="preserve">Uključivanje u EKM Grada Rijeke - Galeb (bežični elektronički komunikacijski sustav)
</t>
  </si>
  <si>
    <t xml:space="preserve">Nabava, montaža i programiranje komunikacijske opreme za potrebe Projekta besplatnog bežičnog Interneta Grada Rijeke - Proširenje područja pokrivenosti (Galeb)
</t>
  </si>
  <si>
    <t>Nabava softvera proizvođača Red Hat - Linux</t>
  </si>
  <si>
    <t>Nabava računala putem operativnog leasinga</t>
  </si>
  <si>
    <t>Nabava softvera proizvođača Microsoft (zajednička nabava s komunalnim društvima)</t>
  </si>
  <si>
    <t>Održavanje softvera Veeam Backup Enterprise Plus</t>
  </si>
  <si>
    <t>Nadogradnja AD i Microsoft Exchange</t>
  </si>
  <si>
    <t>Nadogradnja SQL-a</t>
  </si>
  <si>
    <t>Nadogradnja SCOM i SCCM</t>
  </si>
  <si>
    <t>Nabava rabljenih monitora</t>
  </si>
  <si>
    <t>Nabava rješenja za nadzor pristupa informatičkoj infrastrukturi na 3 godine</t>
  </si>
  <si>
    <t>Najam uređaja i programa za upravljanje ispisom - okvirni sporazum na 4 godine</t>
  </si>
  <si>
    <t>Održavanje servisa u Intranetu za 2026.</t>
  </si>
  <si>
    <t>Održavanje MS SQL za 2026.</t>
  </si>
  <si>
    <t>Održavanje MS System center i patch za 2026.</t>
  </si>
  <si>
    <t>Održavanje podatkovnog centra (UPS, agregat, klimatizacija) Energana</t>
  </si>
  <si>
    <t>Nabava potrošnog informatičkog materijala za 2026.</t>
  </si>
  <si>
    <t>Održavanje centralnih preklopnika za 2026.</t>
  </si>
  <si>
    <t>Nabava antivirusnog softvera za 2026. (zajednička nabava s komunalnim društvima)</t>
  </si>
  <si>
    <t>Podrška u korištenju Trend Micro programskih paketa za 2026.</t>
  </si>
  <si>
    <t>Nabava obnove licence za Trend Vision One Email and Collaboration Security - Core</t>
  </si>
  <si>
    <t>Nabava obnove licence za Trend Micro Deep Discovery Inspector za 2026.</t>
  </si>
  <si>
    <t>45314000</t>
  </si>
  <si>
    <t>32570000</t>
  </si>
  <si>
    <t>48620000</t>
  </si>
  <si>
    <t>30236000</t>
  </si>
  <si>
    <t>48710000</t>
  </si>
  <si>
    <t>72265000</t>
  </si>
  <si>
    <t>33195100</t>
  </si>
  <si>
    <t>48730000</t>
  </si>
  <si>
    <t>30232100</t>
  </si>
  <si>
    <t>72261000</t>
  </si>
  <si>
    <t>48761000</t>
  </si>
  <si>
    <t>02.06.2025 - 01.06.2027</t>
  </si>
  <si>
    <t>15.08.2025 - 14.08.2030</t>
  </si>
  <si>
    <t>15.11.2025 - 14.11.2030</t>
  </si>
  <si>
    <t>01.05.2025 - 30.04.2028</t>
  </si>
  <si>
    <t>20.07.2025 - 19.07.2026</t>
  </si>
  <si>
    <t>15.08.2025 - 30.11.2025</t>
  </si>
  <si>
    <t>01.11.2025 - 31.12.2025</t>
  </si>
  <si>
    <t>01.09.2025 - 31.08.2028</t>
  </si>
  <si>
    <t>01.10.2025 - 30.09.2029</t>
  </si>
  <si>
    <t>08.01.2026 - 07.01.2027</t>
  </si>
  <si>
    <t>15.01.2026 - 14.01.2027</t>
  </si>
  <si>
    <t>22.12.2025 - 21.12.2026</t>
  </si>
  <si>
    <t>Održavanje servisa u Internet Edge - u za 2026.</t>
  </si>
  <si>
    <t>02-04-33/2025</t>
  </si>
  <si>
    <t>50760000</t>
  </si>
  <si>
    <t>01.11.2025 - 31.12.2028</t>
  </si>
  <si>
    <t>02-04-34/2025</t>
  </si>
  <si>
    <t>02-04-35/2025</t>
  </si>
  <si>
    <t>04-00-01/2025</t>
  </si>
  <si>
    <t>Usluga savjetovanja i provedbe istraživanja za potrebe Programa za mlade Grada Rijeke u 2026. godini</t>
  </si>
  <si>
    <t>73210000</t>
  </si>
  <si>
    <t>03.03.2025 - 17.03.2025</t>
  </si>
  <si>
    <t>Geodetske usluge za upis cesta u zemljišne knjige za 2025. godinu</t>
  </si>
  <si>
    <t>Održavanje svih javnih površina za period 2025 - 2026</t>
  </si>
  <si>
    <t>01.11.2025 - 31.12.2026</t>
  </si>
  <si>
    <t>03-00-10/2025</t>
  </si>
  <si>
    <t>Akcijski plan provedbe strategije Zelene urbane obnove</t>
  </si>
  <si>
    <t>90721100</t>
  </si>
  <si>
    <t>01.02.2024 - 30.06.2024</t>
  </si>
  <si>
    <t>11-00-26/2025</t>
  </si>
  <si>
    <t>11-00-27/2025</t>
  </si>
  <si>
    <t>Održavanje sustava ONTIS</t>
  </si>
  <si>
    <t>02-04-36/2025</t>
  </si>
  <si>
    <t>02-04-37/2025</t>
  </si>
  <si>
    <t>02-04-38/2025</t>
  </si>
  <si>
    <t>Održavanje javnih satova za razdoblje od 4 godine</t>
  </si>
  <si>
    <t>Privremeni priključci za potrebe održavanja raznih manifestacija za razdoblje od 4 godine</t>
  </si>
  <si>
    <t>50432000</t>
  </si>
  <si>
    <t>65320000</t>
  </si>
  <si>
    <t>02-01-01/2025</t>
  </si>
  <si>
    <t>02-01-02/2025</t>
  </si>
  <si>
    <t>02-01-03/2025</t>
  </si>
  <si>
    <t>02-01-04/2025</t>
  </si>
  <si>
    <t>02-01-05/2025</t>
  </si>
  <si>
    <t>02-01-06/2025</t>
  </si>
  <si>
    <t>02-01-07/2025</t>
  </si>
  <si>
    <t>02-01-08/2025</t>
  </si>
  <si>
    <t>Usluga izrade projektne dokumentacije za izgradnju spoja ulice Tina Ujevića prema Dražičkoj</t>
  </si>
  <si>
    <t>Usluga stručnog nadzora i koordinatora zaštite na radu na Ulici planske oznake OU4-a faza II na Martinkovcu (zajednička nabava: Grad Rijeka, VIK, Energo)</t>
  </si>
  <si>
    <t>Geodetske usluge za Ulicu planske oznake OU4-a faza II na Martinkovcu</t>
  </si>
  <si>
    <t>Izvođenje radova na izgradnji sabirne ulice SU XI - Čvor Pilepići - I faza (zajednička nabava: Grad Rijeka, VIK, HEP ODS)</t>
  </si>
  <si>
    <t>45233120</t>
  </si>
  <si>
    <t>71521000</t>
  </si>
  <si>
    <t>01.05.2025 - 01.05.2026</t>
  </si>
  <si>
    <t>01.03.2025 - 01.08.2025</t>
  </si>
  <si>
    <t>01.10.2025 - 01.06.2026</t>
  </si>
  <si>
    <t>15.02.2025 - 15.08.2025</t>
  </si>
  <si>
    <t>Održavanje pokretnih stepenica, muljnih pumpi, električnih instalacija u pothodniku Ivana Zajca, održavanje dizala i električnih instalacija u Ul. Ivana Pavla II i održavanje platformi za osobe s posebnim potrebama na plažnom pojasu u zoni kompleksa plivališta Kantrida i u parku Pomerio za razdoblje od 4 godine</t>
  </si>
  <si>
    <t>02-04-39/2025</t>
  </si>
  <si>
    <t>Održavanje fontana i slavina s pitkom vodom na području grada Rijeke za razdoblje od 4 godine</t>
  </si>
  <si>
    <t>50510000</t>
  </si>
  <si>
    <t>77300000</t>
  </si>
  <si>
    <t>06-02-03/2025</t>
  </si>
  <si>
    <t>06-02-04/2025</t>
  </si>
  <si>
    <t>Usluga stručnog nadzora nad radovima na adaptaciji prizemlja zgrade Filodrammatice - Projekt Povežimo se baštinom</t>
  </si>
  <si>
    <t>Usluga nabave izrade glavnog i izvedbenog projekta za obnovu i prenamjenu Teatrina</t>
  </si>
  <si>
    <t>20.01.2025 - 20.05.2025</t>
  </si>
  <si>
    <t>11-00-28/2025</t>
  </si>
  <si>
    <t>Upravljanje, održavanje i nadogradnja sustava besplatnog bežičnog pristupa internetu - okvirni sporazum na 4. godine</t>
  </si>
  <si>
    <t>64227000</t>
  </si>
  <si>
    <t>01.03.2025 - 28.02.2029</t>
  </si>
  <si>
    <t>17-00-30/2025</t>
  </si>
  <si>
    <t>17-00-31/2025</t>
  </si>
  <si>
    <t>17-00-32/2025</t>
  </si>
  <si>
    <t>17-00-33/2025</t>
  </si>
  <si>
    <t>Dogradnja Dječjeg vrtića Sušak, PPO Galeb</t>
  </si>
  <si>
    <t>Uređenje okoliša vrtića u Kampusu</t>
  </si>
  <si>
    <t>Izvođenje radova na zamjeni kotla, plinske instalacije i ventilacije kuhinje u PPO Mlaka</t>
  </si>
  <si>
    <t>45100000</t>
  </si>
  <si>
    <t>45112700</t>
  </si>
  <si>
    <t>17.02.2025 - 17.05.2025</t>
  </si>
  <si>
    <t>15.04.2025 - 15.08.2025</t>
  </si>
  <si>
    <t>01.01.2025 - 31.12.2025</t>
  </si>
  <si>
    <t>03.02.2025 - 18.03.2025</t>
  </si>
  <si>
    <t>05-00-01/2025</t>
  </si>
  <si>
    <t>05-00-02/2025</t>
  </si>
  <si>
    <t>15894200</t>
  </si>
  <si>
    <t>Nabava kombi vozila</t>
  </si>
  <si>
    <t>34115200</t>
  </si>
  <si>
    <t>01.06.2025 - 31.12.2025</t>
  </si>
  <si>
    <t>01.03.2025 - 15.03.2025</t>
  </si>
  <si>
    <t>02-01-09/2025</t>
  </si>
  <si>
    <t>02-01-10/2025</t>
  </si>
  <si>
    <t>02-01-11/2025</t>
  </si>
  <si>
    <t>Usluga stručnog nadzora i koordinatora zaštite na radu na  izgradnji sabirne ulice SU XI - Čvor Pilepići - I faza (zajednička nabava: Grad Rijeka, VIK, HEP ODS)</t>
  </si>
  <si>
    <t>Uređenje privremenih kružnih raskrižja na Martinkovcu i Diračju - izvanredno održavanje</t>
  </si>
  <si>
    <t>Usluga stručnog nadzora i koordinatora zaštite na radu na uređenju privremenih kružnih raskrižja na Martinkovcu i Diračju</t>
  </si>
  <si>
    <t>45233141</t>
  </si>
  <si>
    <t>Grupa I. -  dostava obroka Pučke kuhinje na punktove</t>
  </si>
  <si>
    <t>Grupa II. -  dostava obroka Pučke kuhinje na kućnu adresu korisnika</t>
  </si>
  <si>
    <t>10-00-20/2025</t>
  </si>
  <si>
    <t>10-00-23/2025</t>
  </si>
  <si>
    <t>Radovi na održavanju objekata i uređaja na plažama (građevinsko - obrtnički radovi) za 2025. i 2026. godinu</t>
  </si>
  <si>
    <t>Pružanje usluga provođenja preventivne dezinsekcije, dezinfekcije i deratizacije na području grada Rijeke za razdoblje od 4 godine</t>
  </si>
  <si>
    <t>Grupa III. Nabava usluga edukacija i mentorstva iz foto/video područja</t>
  </si>
  <si>
    <t>39717000</t>
  </si>
  <si>
    <t>30200000</t>
  </si>
  <si>
    <t>Grupa ll. PPO Turnić</t>
  </si>
  <si>
    <t>Održavanje javnih sanitarnih čvorova s automatskim čišćenjem (inox WC-i) za period 2025 - 2028</t>
  </si>
  <si>
    <t>01.04.2025 - 30.06.2025</t>
  </si>
  <si>
    <t>01.05.2025 - 31.12.2026</t>
  </si>
  <si>
    <t>Dekoriranje grada za manifestacije 2025-2026</t>
  </si>
  <si>
    <t>01.03.2025 - 31.12.2028</t>
  </si>
  <si>
    <t>01.05.2025 - 31.12.2025</t>
  </si>
  <si>
    <t>Usluga izrade projektne dokumentacije za izgradnju spoja ulice Dinka Šimunovića i Andrije Mohorovičića</t>
  </si>
  <si>
    <t>01.02.2025 - 31.03.2025</t>
  </si>
  <si>
    <t>11-00-29/2025</t>
  </si>
  <si>
    <t>11-00-30/2025</t>
  </si>
  <si>
    <t>11-00-31/2025</t>
  </si>
  <si>
    <t>Najam sustava za javnu nabavu Grada Rijeke za 2025.</t>
  </si>
  <si>
    <t>Usluga održavanja i nadogradnje licenci za aplikacijski server Magic RIA za 2025.</t>
  </si>
  <si>
    <t>Usluga održavanja winGPS licenci i sustava s proširenim održavanjem</t>
  </si>
  <si>
    <t>48000000</t>
  </si>
  <si>
    <t>PREG BEZ PRET OBJ MV</t>
  </si>
  <si>
    <t>20.01.2025 - 31.12.2025</t>
  </si>
  <si>
    <t>Nabava datacentra putem operativnog leasinga (zajednička nabava s komunalnim i trgovačkim društvima u vlasništvu Grada Rijeke)</t>
  </si>
  <si>
    <t>Zaštita hortikulture na području grada Rijeke u 2025. godini</t>
  </si>
  <si>
    <t>Održavanje WordPress platforme (rijeka.hr i mojarijeka.hr)</t>
  </si>
  <si>
    <t>Usluga stručnog nadzora i koordinatora zaštite na radu za vođenje radova na Ulici planske oznake OUVIa faza 2 na Martinkovcu  (zajednička nabava: Grad Rijeka, VIK, Energo)</t>
  </si>
  <si>
    <t>Nabava pripreme i dostave  obroka Pučke kuhinje za 2025. godinu</t>
  </si>
  <si>
    <t>Grupa l. PPO Krijesnica</t>
  </si>
  <si>
    <t>Izvođenje radova na Ulici planske oznake OU4a faza II na Martinkovcu (zajednička nabava: Grad Rijeka, VIK, Energo)</t>
  </si>
  <si>
    <t>Izvođenje radova na Ulici planske oznake OUVIa faza 2 na Martinkovcu (zajednička nabava: Grad Rijeka, VIK, Energo)</t>
  </si>
  <si>
    <t>Premještanje spomenika NOB-a na lokaciju Krnjevo - ponovljeni postupak</t>
  </si>
  <si>
    <t>Izgradnja širokopojasne gradske mreže - vlastiti projekti (svjetlovodna infrastruktura) - Uključivanje u EKM Grada Rijeke - Galeb</t>
  </si>
  <si>
    <t>Konzervatorsko restauratorski radovi u zgradi Palače šećera (Soba Fumi, soba šećera)</t>
  </si>
  <si>
    <t xml:space="preserve">Stolarski radovi u poslovnom prostoru na adresi Adamićeva 6a - IV. ponovljeni postupak
</t>
  </si>
  <si>
    <t xml:space="preserve">Sanacija drvene vanjske stolarije u zgradi - Dom za starije osobe Kantrida, U. I. Tomee 8 - Vll. ponovljeni postupak
</t>
  </si>
  <si>
    <t xml:space="preserve">Stolarski radovi u poslovnom prostoru na adresi Tizianova 5c - ll. ponovljeni postupak
</t>
  </si>
  <si>
    <t>Temeljem članka 28. Zakona o javnoj nabavi ("Narodne novine" broj 120/2016 i 114/2022), članka 3. Pravilnika o planu nabave, registru ugovora, prethodnom savjetovanju i analizi tržišta u javnoj nabavi ("Narodne novine" broj 101/2017, 144/2020 i 30/2023) i članka 58. Statuta Grada Rijeke ("Službene novine Primorsko-goranske županije" broj 24/09, 11/10 i 5/13 i "Službene novine Grada Rijeke" broj 7/14, 12/17, 9/18, 11/18 – pročišćeni tekst, 2/20 i 3/21), Gradonačelnik Grada Rijeke, 13. siječnja 2025. 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</si>
</sst>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9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6" fillId="0" borderId="0"/>
  </cellStyleXfs>
  <cellXfs count="332">
    <xf numFmtId="0" fontId="0" fillId="0" borderId="0" xfId="0"/>
    <xf numFmtId="0" fontId="19" fillId="0" borderId="0" xfId="42" applyFont="1" applyBorder="1"/>
    <xf numFmtId="49" fontId="20" fillId="0" borderId="0" xfId="42" applyNumberFormat="1" applyFont="1" applyFill="1" applyBorder="1" applyAlignment="1">
      <alignment horizontal="center" vertical="center" wrapText="1"/>
    </xf>
    <xf numFmtId="49" fontId="19" fillId="0" borderId="0" xfId="42" applyNumberFormat="1" applyFont="1" applyFill="1" applyBorder="1" applyAlignment="1">
      <alignment horizontal="left" vertical="center" wrapText="1"/>
    </xf>
    <xf numFmtId="0" fontId="19" fillId="0" borderId="0" xfId="42" applyFont="1" applyFill="1" applyBorder="1" applyAlignment="1">
      <alignment horizontal="left" vertical="center" wrapText="1"/>
    </xf>
    <xf numFmtId="0" fontId="21" fillId="0" borderId="0" xfId="42" applyFont="1" applyFill="1" applyBorder="1" applyAlignment="1">
      <alignment horizontal="left" vertical="center" wrapText="1"/>
    </xf>
    <xf numFmtId="49" fontId="23" fillId="0" borderId="13" xfId="42" applyNumberFormat="1" applyFont="1" applyFill="1" applyBorder="1" applyAlignment="1">
      <alignment horizontal="center" vertical="center" wrapText="1"/>
    </xf>
    <xf numFmtId="4" fontId="23" fillId="0" borderId="13" xfId="42" applyNumberFormat="1" applyFont="1" applyFill="1" applyBorder="1" applyAlignment="1">
      <alignment horizontal="right" vertical="center" wrapText="1"/>
    </xf>
    <xf numFmtId="0" fontId="23" fillId="0" borderId="13" xfId="42" applyFont="1" applyFill="1" applyBorder="1" applyAlignment="1">
      <alignment horizontal="left" vertical="top" wrapText="1"/>
    </xf>
    <xf numFmtId="49" fontId="23" fillId="0" borderId="31" xfId="42" applyNumberFormat="1" applyFont="1" applyFill="1" applyBorder="1" applyAlignment="1">
      <alignment horizontal="center" vertical="center" wrapText="1"/>
    </xf>
    <xf numFmtId="49" fontId="23" fillId="0" borderId="32" xfId="42" applyNumberFormat="1" applyFont="1" applyFill="1" applyBorder="1" applyAlignment="1">
      <alignment horizontal="center" vertical="center" wrapText="1"/>
    </xf>
    <xf numFmtId="0" fontId="23" fillId="0" borderId="18" xfId="42" applyFont="1" applyFill="1" applyBorder="1" applyAlignment="1">
      <alignment horizontal="left" vertical="top" wrapText="1"/>
    </xf>
    <xf numFmtId="49" fontId="21" fillId="0" borderId="0" xfId="42" applyNumberFormat="1" applyFont="1" applyFill="1" applyBorder="1" applyAlignment="1">
      <alignment horizontal="left" vertical="center" wrapText="1"/>
    </xf>
    <xf numFmtId="0" fontId="23" fillId="35" borderId="22" xfId="42" applyFont="1" applyFill="1" applyBorder="1" applyAlignment="1">
      <alignment horizontal="left" vertical="top" wrapText="1"/>
    </xf>
    <xf numFmtId="49" fontId="23" fillId="0" borderId="20" xfId="42" applyNumberFormat="1" applyFont="1" applyFill="1" applyBorder="1" applyAlignment="1">
      <alignment horizontal="center" vertical="center" wrapText="1"/>
    </xf>
    <xf numFmtId="0" fontId="22" fillId="0" borderId="13" xfId="42" applyFont="1" applyFill="1" applyBorder="1" applyAlignment="1">
      <alignment horizontal="left" vertical="top" wrapText="1"/>
    </xf>
    <xf numFmtId="4" fontId="23" fillId="0" borderId="32" xfId="42" applyNumberFormat="1" applyFont="1" applyFill="1" applyBorder="1" applyAlignment="1">
      <alignment horizontal="right" vertical="center" wrapText="1"/>
    </xf>
    <xf numFmtId="0" fontId="23" fillId="0" borderId="32" xfId="42" applyFont="1" applyFill="1" applyBorder="1" applyAlignment="1">
      <alignment horizontal="left" vertical="top" wrapText="1"/>
    </xf>
    <xf numFmtId="49" fontId="23" fillId="0" borderId="23" xfId="42" applyNumberFormat="1" applyFont="1" applyFill="1" applyBorder="1" applyAlignment="1">
      <alignment horizontal="center" vertical="center" wrapText="1"/>
    </xf>
    <xf numFmtId="49" fontId="23" fillId="0" borderId="22" xfId="42" applyNumberFormat="1" applyFont="1" applyFill="1" applyBorder="1" applyAlignment="1">
      <alignment horizontal="center" vertical="center" wrapText="1"/>
    </xf>
    <xf numFmtId="4" fontId="23" fillId="0" borderId="22" xfId="42" applyNumberFormat="1" applyFont="1" applyFill="1" applyBorder="1" applyAlignment="1">
      <alignment horizontal="right" vertical="center" wrapText="1"/>
    </xf>
    <xf numFmtId="0" fontId="23" fillId="0" borderId="22" xfId="42" applyFont="1" applyFill="1" applyBorder="1" applyAlignment="1">
      <alignment horizontal="left" vertical="top" wrapText="1"/>
    </xf>
    <xf numFmtId="0" fontId="22" fillId="0" borderId="22" xfId="42" applyFont="1" applyFill="1" applyBorder="1" applyAlignment="1">
      <alignment horizontal="left" vertical="top" wrapText="1"/>
    </xf>
    <xf numFmtId="49" fontId="24" fillId="0" borderId="22" xfId="42" applyNumberFormat="1" applyFont="1" applyFill="1" applyBorder="1" applyAlignment="1">
      <alignment horizontal="center" vertical="center" wrapText="1"/>
    </xf>
    <xf numFmtId="0" fontId="24" fillId="0" borderId="21" xfId="42" applyFont="1" applyFill="1" applyBorder="1" applyAlignment="1">
      <alignment horizontal="center" vertical="center" wrapText="1"/>
    </xf>
    <xf numFmtId="0" fontId="19" fillId="0" borderId="0" xfId="42" applyNumberFormat="1" applyFont="1" applyBorder="1" applyAlignment="1">
      <alignment horizontal="center" vertical="center"/>
    </xf>
    <xf numFmtId="0" fontId="19" fillId="0" borderId="0" xfId="42" applyFont="1" applyFill="1" applyBorder="1"/>
    <xf numFmtId="0" fontId="19" fillId="0" borderId="0" xfId="42" applyFont="1" applyBorder="1" applyAlignment="1">
      <alignment horizontal="left"/>
    </xf>
    <xf numFmtId="49" fontId="21" fillId="0" borderId="13" xfId="42" applyNumberFormat="1" applyFont="1" applyFill="1" applyBorder="1" applyAlignment="1">
      <alignment horizontal="center" vertical="center" wrapText="1"/>
    </xf>
    <xf numFmtId="49" fontId="23" fillId="0" borderId="50" xfId="42" applyNumberFormat="1" applyFont="1" applyFill="1" applyBorder="1" applyAlignment="1">
      <alignment horizontal="center" vertical="center" wrapText="1"/>
    </xf>
    <xf numFmtId="0" fontId="25" fillId="35" borderId="13" xfId="42" applyFont="1" applyFill="1" applyBorder="1" applyAlignment="1">
      <alignment horizontal="left" vertical="top" wrapText="1"/>
    </xf>
    <xf numFmtId="49" fontId="23" fillId="0" borderId="16" xfId="42" applyNumberFormat="1" applyFont="1" applyFill="1" applyBorder="1" applyAlignment="1">
      <alignment horizontal="center" vertical="center" wrapText="1"/>
    </xf>
    <xf numFmtId="49" fontId="23" fillId="0" borderId="45" xfId="42" applyNumberFormat="1" applyFont="1" applyFill="1" applyBorder="1" applyAlignment="1">
      <alignment horizontal="center" vertical="center" wrapText="1"/>
    </xf>
    <xf numFmtId="49" fontId="27" fillId="0" borderId="13" xfId="42" applyNumberFormat="1" applyFont="1" applyFill="1" applyBorder="1" applyAlignment="1">
      <alignment horizontal="center" vertical="center" wrapText="1"/>
    </xf>
    <xf numFmtId="49" fontId="24" fillId="0" borderId="50" xfId="42" applyNumberFormat="1" applyFont="1" applyFill="1" applyBorder="1" applyAlignment="1">
      <alignment horizontal="center" vertical="center" wrapText="1"/>
    </xf>
    <xf numFmtId="49" fontId="24" fillId="0" borderId="13" xfId="42" applyNumberFormat="1" applyFont="1" applyFill="1" applyBorder="1" applyAlignment="1">
      <alignment horizontal="center" vertical="center" wrapText="1"/>
    </xf>
    <xf numFmtId="49" fontId="24" fillId="0" borderId="16" xfId="42" applyNumberFormat="1" applyFont="1" applyFill="1" applyBorder="1" applyAlignment="1">
      <alignment horizontal="center" vertical="center" wrapText="1"/>
    </xf>
    <xf numFmtId="49" fontId="24" fillId="0" borderId="32" xfId="42" applyNumberFormat="1" applyFont="1" applyFill="1" applyBorder="1" applyAlignment="1">
      <alignment horizontal="center" vertical="center" wrapText="1"/>
    </xf>
    <xf numFmtId="4" fontId="22" fillId="34" borderId="44" xfId="42" applyNumberFormat="1" applyFont="1" applyFill="1" applyBorder="1" applyAlignment="1">
      <alignment horizontal="right" vertical="center"/>
    </xf>
    <xf numFmtId="0" fontId="23" fillId="0" borderId="46" xfId="42" applyFont="1" applyFill="1" applyBorder="1" applyAlignment="1">
      <alignment horizontal="left" vertical="top" wrapText="1"/>
    </xf>
    <xf numFmtId="49" fontId="23" fillId="0" borderId="46" xfId="42" applyNumberFormat="1" applyFont="1" applyFill="1" applyBorder="1" applyAlignment="1">
      <alignment horizontal="center" vertical="center" wrapText="1"/>
    </xf>
    <xf numFmtId="49" fontId="24" fillId="0" borderId="46" xfId="42" applyNumberFormat="1" applyFont="1" applyFill="1" applyBorder="1" applyAlignment="1">
      <alignment horizontal="center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0" fontId="23" fillId="0" borderId="22" xfId="42" applyNumberFormat="1" applyFont="1" applyFill="1" applyBorder="1" applyAlignment="1">
      <alignment horizontal="center" vertical="center" wrapText="1"/>
    </xf>
    <xf numFmtId="0" fontId="23" fillId="35" borderId="13" xfId="42" applyNumberFormat="1" applyFont="1" applyFill="1" applyBorder="1" applyAlignment="1">
      <alignment horizontal="center" vertical="center" wrapText="1"/>
    </xf>
    <xf numFmtId="0" fontId="23" fillId="0" borderId="13" xfId="42" applyNumberFormat="1" applyFont="1" applyFill="1" applyBorder="1" applyAlignment="1">
      <alignment horizontal="center" vertical="center" wrapText="1"/>
    </xf>
    <xf numFmtId="0" fontId="24" fillId="0" borderId="30" xfId="42" applyNumberFormat="1" applyFont="1" applyBorder="1" applyAlignment="1">
      <alignment horizontal="center" vertical="center" wrapText="1"/>
    </xf>
    <xf numFmtId="0" fontId="22" fillId="0" borderId="48" xfId="42" applyFont="1" applyFill="1" applyBorder="1" applyAlignment="1">
      <alignment horizontal="left" vertical="top" wrapText="1"/>
    </xf>
    <xf numFmtId="0" fontId="23" fillId="0" borderId="48" xfId="42" applyFont="1" applyFill="1" applyBorder="1" applyAlignment="1">
      <alignment horizontal="left" vertical="top" wrapText="1"/>
    </xf>
    <xf numFmtId="0" fontId="23" fillId="0" borderId="48" xfId="42" applyNumberFormat="1" applyFont="1" applyFill="1" applyBorder="1" applyAlignment="1">
      <alignment horizontal="center" vertical="center" wrapText="1"/>
    </xf>
    <xf numFmtId="4" fontId="23" fillId="0" borderId="48" xfId="42" applyNumberFormat="1" applyFont="1" applyFill="1" applyBorder="1" applyAlignment="1">
      <alignment horizontal="right" vertical="center" wrapText="1"/>
    </xf>
    <xf numFmtId="49" fontId="23" fillId="0" borderId="48" xfId="42" applyNumberFormat="1" applyFont="1" applyFill="1" applyBorder="1" applyAlignment="1">
      <alignment horizontal="center" vertical="center" wrapText="1"/>
    </xf>
    <xf numFmtId="49" fontId="23" fillId="0" borderId="52" xfId="42" applyNumberFormat="1" applyFont="1" applyFill="1" applyBorder="1" applyAlignment="1">
      <alignment horizontal="center" vertical="center" wrapText="1"/>
    </xf>
    <xf numFmtId="0" fontId="22" fillId="0" borderId="59" xfId="42" applyFont="1" applyFill="1" applyBorder="1" applyAlignment="1">
      <alignment horizontal="left" vertical="top" wrapText="1"/>
    </xf>
    <xf numFmtId="0" fontId="23" fillId="0" borderId="59" xfId="42" applyFont="1" applyFill="1" applyBorder="1" applyAlignment="1">
      <alignment horizontal="left" vertical="top" wrapText="1"/>
    </xf>
    <xf numFmtId="0" fontId="23" fillId="35" borderId="59" xfId="42" applyNumberFormat="1" applyFont="1" applyFill="1" applyBorder="1" applyAlignment="1">
      <alignment horizontal="center" vertical="center" wrapText="1"/>
    </xf>
    <xf numFmtId="4" fontId="23" fillId="0" borderId="59" xfId="42" applyNumberFormat="1" applyFont="1" applyFill="1" applyBorder="1" applyAlignment="1">
      <alignment horizontal="right" vertical="center" wrapText="1"/>
    </xf>
    <xf numFmtId="49" fontId="23" fillId="0" borderId="64" xfId="42" applyNumberFormat="1" applyFont="1" applyFill="1" applyBorder="1" applyAlignment="1">
      <alignment horizontal="center" vertical="center" wrapText="1"/>
    </xf>
    <xf numFmtId="4" fontId="24" fillId="0" borderId="32" xfId="42" applyNumberFormat="1" applyFont="1" applyBorder="1" applyAlignment="1">
      <alignment vertical="center" wrapText="1"/>
    </xf>
    <xf numFmtId="4" fontId="23" fillId="35" borderId="32" xfId="42" applyNumberFormat="1" applyFont="1" applyFill="1" applyBorder="1" applyAlignment="1">
      <alignment horizontal="right" vertical="center"/>
    </xf>
    <xf numFmtId="49" fontId="23" fillId="0" borderId="59" xfId="42" applyNumberFormat="1" applyFont="1" applyFill="1" applyBorder="1" applyAlignment="1">
      <alignment horizontal="center" vertical="center" wrapText="1"/>
    </xf>
    <xf numFmtId="0" fontId="22" fillId="0" borderId="0" xfId="42" applyNumberFormat="1" applyFont="1" applyBorder="1" applyAlignment="1">
      <alignment horizontal="left" vertical="center" wrapText="1"/>
    </xf>
    <xf numFmtId="0" fontId="23" fillId="0" borderId="0" xfId="42" applyNumberFormat="1" applyFont="1" applyBorder="1" applyAlignment="1">
      <alignment horizontal="left" vertical="top" wrapText="1"/>
    </xf>
    <xf numFmtId="0" fontId="23" fillId="0" borderId="0" xfId="42" applyNumberFormat="1" applyFont="1" applyBorder="1" applyAlignment="1">
      <alignment horizontal="center" vertical="center" wrapText="1"/>
    </xf>
    <xf numFmtId="2" fontId="23" fillId="0" borderId="0" xfId="42" applyNumberFormat="1" applyFont="1" applyBorder="1" applyAlignment="1">
      <alignment horizontal="left" vertical="center" wrapText="1"/>
    </xf>
    <xf numFmtId="2" fontId="23" fillId="0" borderId="0" xfId="42" applyNumberFormat="1" applyFont="1" applyFill="1" applyBorder="1" applyAlignment="1">
      <alignment horizontal="left" vertical="center" wrapText="1"/>
    </xf>
    <xf numFmtId="0" fontId="23" fillId="0" borderId="0" xfId="42" applyNumberFormat="1" applyFont="1" applyBorder="1" applyAlignment="1">
      <alignment horizontal="left" vertical="center" wrapText="1"/>
    </xf>
    <xf numFmtId="0" fontId="24" fillId="0" borderId="0" xfId="42" applyNumberFormat="1" applyFont="1" applyBorder="1" applyAlignment="1">
      <alignment horizontal="left" vertical="center" wrapText="1"/>
    </xf>
    <xf numFmtId="0" fontId="23" fillId="0" borderId="0" xfId="42" applyFont="1" applyBorder="1" applyAlignment="1">
      <alignment horizontal="left"/>
    </xf>
    <xf numFmtId="0" fontId="23" fillId="0" borderId="0" xfId="42" applyFont="1" applyBorder="1"/>
    <xf numFmtId="0" fontId="22" fillId="0" borderId="22" xfId="42" applyFont="1" applyFill="1" applyBorder="1" applyAlignment="1">
      <alignment horizontal="center" vertical="center" wrapText="1"/>
    </xf>
    <xf numFmtId="0" fontId="22" fillId="0" borderId="22" xfId="42" applyNumberFormat="1" applyFont="1" applyFill="1" applyBorder="1" applyAlignment="1">
      <alignment horizontal="center" vertical="center" wrapText="1"/>
    </xf>
    <xf numFmtId="4" fontId="22" fillId="0" borderId="22" xfId="42" applyNumberFormat="1" applyFont="1" applyFill="1" applyBorder="1" applyAlignment="1">
      <alignment horizontal="center" vertical="center" wrapText="1"/>
    </xf>
    <xf numFmtId="49" fontId="22" fillId="0" borderId="22" xfId="42" applyNumberFormat="1" applyFont="1" applyFill="1" applyBorder="1" applyAlignment="1">
      <alignment horizontal="center" vertical="center" wrapText="1"/>
    </xf>
    <xf numFmtId="49" fontId="22" fillId="0" borderId="20" xfId="42" applyNumberFormat="1" applyFont="1" applyFill="1" applyBorder="1" applyAlignment="1">
      <alignment horizontal="center" vertical="center" wrapText="1"/>
    </xf>
    <xf numFmtId="49" fontId="28" fillId="0" borderId="20" xfId="42" applyNumberFormat="1" applyFont="1" applyFill="1" applyBorder="1" applyAlignment="1">
      <alignment horizontal="center" vertical="center" wrapText="1"/>
    </xf>
    <xf numFmtId="49" fontId="22" fillId="0" borderId="13" xfId="42" applyNumberFormat="1" applyFont="1" applyFill="1" applyBorder="1" applyAlignment="1">
      <alignment horizontal="center" vertical="center" wrapText="1"/>
    </xf>
    <xf numFmtId="49" fontId="23" fillId="0" borderId="20" xfId="42" applyNumberFormat="1" applyFont="1" applyFill="1" applyBorder="1" applyAlignment="1">
      <alignment horizontal="center" vertical="top" wrapText="1"/>
    </xf>
    <xf numFmtId="49" fontId="24" fillId="0" borderId="20" xfId="42" applyNumberFormat="1" applyFont="1" applyFill="1" applyBorder="1" applyAlignment="1">
      <alignment horizontal="center" vertical="center" wrapText="1"/>
    </xf>
    <xf numFmtId="0" fontId="22" fillId="34" borderId="12" xfId="42" applyNumberFormat="1" applyFont="1" applyFill="1" applyBorder="1" applyAlignment="1">
      <alignment vertical="center"/>
    </xf>
    <xf numFmtId="0" fontId="23" fillId="0" borderId="27" xfId="42" applyFont="1" applyFill="1" applyBorder="1" applyAlignment="1">
      <alignment horizontal="left" vertical="top" wrapText="1"/>
    </xf>
    <xf numFmtId="4" fontId="23" fillId="0" borderId="51" xfId="42" applyNumberFormat="1" applyFont="1" applyFill="1" applyBorder="1" applyAlignment="1">
      <alignment horizontal="right" vertical="center" wrapText="1"/>
    </xf>
    <xf numFmtId="49" fontId="23" fillId="0" borderId="51" xfId="42" applyNumberFormat="1" applyFont="1" applyFill="1" applyBorder="1" applyAlignment="1">
      <alignment horizontal="center" vertical="center" wrapText="1"/>
    </xf>
    <xf numFmtId="0" fontId="23" fillId="35" borderId="13" xfId="42" applyFont="1" applyFill="1" applyBorder="1" applyAlignment="1">
      <alignment horizontal="left" vertical="top" wrapText="1"/>
    </xf>
    <xf numFmtId="49" fontId="23" fillId="35" borderId="13" xfId="42" applyNumberFormat="1" applyFont="1" applyFill="1" applyBorder="1" applyAlignment="1">
      <alignment horizontal="center" vertical="center" wrapText="1"/>
    </xf>
    <xf numFmtId="0" fontId="22" fillId="34" borderId="62" xfId="42" applyNumberFormat="1" applyFont="1" applyFill="1" applyBorder="1" applyAlignment="1">
      <alignment horizontal="left" vertical="top"/>
    </xf>
    <xf numFmtId="0" fontId="29" fillId="34" borderId="44" xfId="42" applyNumberFormat="1" applyFont="1" applyFill="1" applyBorder="1" applyAlignment="1">
      <alignment horizontal="left" vertical="center"/>
    </xf>
    <xf numFmtId="0" fontId="28" fillId="34" borderId="44" xfId="42" applyNumberFormat="1" applyFont="1" applyFill="1" applyBorder="1" applyAlignment="1">
      <alignment horizontal="left" vertical="center"/>
    </xf>
    <xf numFmtId="0" fontId="22" fillId="36" borderId="26" xfId="42" applyNumberFormat="1" applyFont="1" applyFill="1" applyBorder="1" applyAlignment="1">
      <alignment horizontal="left" vertical="center"/>
    </xf>
    <xf numFmtId="0" fontId="29" fillId="36" borderId="25" xfId="42" applyNumberFormat="1" applyFont="1" applyFill="1" applyBorder="1" applyAlignment="1">
      <alignment horizontal="left" vertical="top"/>
    </xf>
    <xf numFmtId="0" fontId="29" fillId="36" borderId="25" xfId="42" applyNumberFormat="1" applyFont="1" applyFill="1" applyBorder="1" applyAlignment="1">
      <alignment horizontal="center" vertical="center"/>
    </xf>
    <xf numFmtId="4" fontId="29" fillId="36" borderId="25" xfId="42" applyNumberFormat="1" applyFont="1" applyFill="1" applyBorder="1" applyAlignment="1">
      <alignment horizontal="right" vertical="center"/>
    </xf>
    <xf numFmtId="0" fontId="29" fillId="36" borderId="25" xfId="42" applyNumberFormat="1" applyFont="1" applyFill="1" applyBorder="1" applyAlignment="1">
      <alignment horizontal="left" vertical="center"/>
    </xf>
    <xf numFmtId="0" fontId="28" fillId="36" borderId="25" xfId="42" applyNumberFormat="1" applyFont="1" applyFill="1" applyBorder="1" applyAlignment="1">
      <alignment horizontal="left" vertical="center"/>
    </xf>
    <xf numFmtId="0" fontId="22" fillId="0" borderId="47" xfId="42" applyFont="1" applyFill="1" applyBorder="1" applyAlignment="1">
      <alignment horizontal="left" vertical="top" wrapText="1"/>
    </xf>
    <xf numFmtId="0" fontId="23" fillId="0" borderId="47" xfId="42" applyFont="1" applyFill="1" applyBorder="1" applyAlignment="1">
      <alignment horizontal="left" vertical="top" wrapText="1"/>
    </xf>
    <xf numFmtId="0" fontId="23" fillId="0" borderId="47" xfId="42" applyNumberFormat="1" applyFont="1" applyFill="1" applyBorder="1" applyAlignment="1">
      <alignment horizontal="center" vertical="center" wrapText="1"/>
    </xf>
    <xf numFmtId="4" fontId="23" fillId="0" borderId="47" xfId="42" applyNumberFormat="1" applyFont="1" applyFill="1" applyBorder="1" applyAlignment="1">
      <alignment horizontal="right" vertical="center" wrapText="1"/>
    </xf>
    <xf numFmtId="49" fontId="23" fillId="0" borderId="47" xfId="42" applyNumberFormat="1" applyFont="1" applyFill="1" applyBorder="1" applyAlignment="1">
      <alignment horizontal="center" vertical="center" wrapText="1"/>
    </xf>
    <xf numFmtId="49" fontId="23" fillId="0" borderId="49" xfId="42" applyNumberFormat="1" applyFont="1" applyFill="1" applyBorder="1" applyAlignment="1">
      <alignment horizontal="center" vertical="center" wrapText="1"/>
    </xf>
    <xf numFmtId="49" fontId="24" fillId="0" borderId="49" xfId="42" applyNumberFormat="1" applyFont="1" applyFill="1" applyBorder="1" applyAlignment="1">
      <alignment horizontal="center" vertical="center" wrapText="1"/>
    </xf>
    <xf numFmtId="0" fontId="22" fillId="0" borderId="18" xfId="42" applyFont="1" applyFill="1" applyBorder="1" applyAlignment="1">
      <alignment horizontal="left" vertical="top" wrapText="1"/>
    </xf>
    <xf numFmtId="0" fontId="23" fillId="0" borderId="18" xfId="42" applyNumberFormat="1" applyFont="1" applyFill="1" applyBorder="1" applyAlignment="1">
      <alignment horizontal="center" vertical="center" wrapText="1"/>
    </xf>
    <xf numFmtId="4" fontId="23" fillId="0" borderId="18" xfId="42" applyNumberFormat="1" applyFont="1" applyFill="1" applyBorder="1" applyAlignment="1">
      <alignment horizontal="right" vertical="center" wrapText="1"/>
    </xf>
    <xf numFmtId="49" fontId="23" fillId="0" borderId="18" xfId="42" applyNumberFormat="1" applyFont="1" applyFill="1" applyBorder="1" applyAlignment="1">
      <alignment horizontal="center" vertical="center" wrapText="1"/>
    </xf>
    <xf numFmtId="49" fontId="23" fillId="0" borderId="14" xfId="42" applyNumberFormat="1" applyFont="1" applyFill="1" applyBorder="1" applyAlignment="1">
      <alignment horizontal="center" vertical="center" wrapText="1"/>
    </xf>
    <xf numFmtId="49" fontId="24" fillId="0" borderId="14" xfId="42" applyNumberFormat="1" applyFont="1" applyFill="1" applyBorder="1" applyAlignment="1">
      <alignment horizontal="center" vertical="center" wrapText="1"/>
    </xf>
    <xf numFmtId="0" fontId="22" fillId="0" borderId="21" xfId="42" applyFont="1" applyFill="1" applyBorder="1" applyAlignment="1">
      <alignment horizontal="left" vertical="top" wrapText="1"/>
    </xf>
    <xf numFmtId="0" fontId="23" fillId="0" borderId="21" xfId="42" applyFont="1" applyFill="1" applyBorder="1" applyAlignment="1">
      <alignment horizontal="left" vertical="top" wrapText="1"/>
    </xf>
    <xf numFmtId="0" fontId="23" fillId="0" borderId="21" xfId="42" applyNumberFormat="1" applyFont="1" applyFill="1" applyBorder="1" applyAlignment="1">
      <alignment horizontal="center" vertical="center" wrapText="1"/>
    </xf>
    <xf numFmtId="4" fontId="23" fillId="0" borderId="21" xfId="42" applyNumberFormat="1" applyFont="1" applyFill="1" applyBorder="1" applyAlignment="1">
      <alignment horizontal="right" vertical="center" wrapText="1"/>
    </xf>
    <xf numFmtId="49" fontId="23" fillId="0" borderId="21" xfId="42" applyNumberFormat="1" applyFont="1" applyFill="1" applyBorder="1" applyAlignment="1">
      <alignment horizontal="center" vertical="center" wrapText="1"/>
    </xf>
    <xf numFmtId="49" fontId="24" fillId="0" borderId="21" xfId="42" applyNumberFormat="1" applyFont="1" applyFill="1" applyBorder="1" applyAlignment="1">
      <alignment horizontal="center" vertical="center" wrapText="1"/>
    </xf>
    <xf numFmtId="49" fontId="24" fillId="35" borderId="21" xfId="42" applyNumberFormat="1" applyFont="1" applyFill="1" applyBorder="1" applyAlignment="1">
      <alignment horizontal="center" vertical="center" wrapText="1"/>
    </xf>
    <xf numFmtId="4" fontId="23" fillId="35" borderId="13" xfId="42" applyNumberFormat="1" applyFont="1" applyFill="1" applyBorder="1" applyAlignment="1">
      <alignment horizontal="right" vertical="center" wrapText="1"/>
    </xf>
    <xf numFmtId="49" fontId="24" fillId="35" borderId="13" xfId="42" applyNumberFormat="1" applyFont="1" applyFill="1" applyBorder="1" applyAlignment="1">
      <alignment horizontal="center" vertical="center" wrapText="1"/>
    </xf>
    <xf numFmtId="0" fontId="22" fillId="36" borderId="36" xfId="42" applyNumberFormat="1" applyFont="1" applyFill="1" applyBorder="1" applyAlignment="1">
      <alignment vertical="top"/>
    </xf>
    <xf numFmtId="0" fontId="22" fillId="36" borderId="36" xfId="42" applyNumberFormat="1" applyFont="1" applyFill="1" applyBorder="1" applyAlignment="1">
      <alignment horizontal="center" vertical="center"/>
    </xf>
    <xf numFmtId="4" fontId="22" fillId="36" borderId="36" xfId="42" applyNumberFormat="1" applyFont="1" applyFill="1" applyBorder="1" applyAlignment="1">
      <alignment vertical="center"/>
    </xf>
    <xf numFmtId="0" fontId="22" fillId="36" borderId="36" xfId="42" applyNumberFormat="1" applyFont="1" applyFill="1" applyBorder="1" applyAlignment="1">
      <alignment vertical="center"/>
    </xf>
    <xf numFmtId="0" fontId="28" fillId="36" borderId="36" xfId="42" applyNumberFormat="1" applyFont="1" applyFill="1" applyBorder="1" applyAlignment="1">
      <alignment vertical="center"/>
    </xf>
    <xf numFmtId="0" fontId="22" fillId="36" borderId="42" xfId="42" applyNumberFormat="1" applyFont="1" applyFill="1" applyBorder="1" applyAlignment="1">
      <alignment vertical="center"/>
    </xf>
    <xf numFmtId="49" fontId="22" fillId="0" borderId="28" xfId="42" applyNumberFormat="1" applyFont="1" applyFill="1" applyBorder="1" applyAlignment="1">
      <alignment horizontal="left" vertical="top" wrapText="1"/>
    </xf>
    <xf numFmtId="49" fontId="23" fillId="0" borderId="24" xfId="42" applyNumberFormat="1" applyFont="1" applyFill="1" applyBorder="1" applyAlignment="1">
      <alignment horizontal="left" vertical="top" wrapText="1"/>
    </xf>
    <xf numFmtId="0" fontId="23" fillId="0" borderId="24" xfId="42" applyNumberFormat="1" applyFont="1" applyFill="1" applyBorder="1" applyAlignment="1">
      <alignment horizontal="center" vertical="center" wrapText="1"/>
    </xf>
    <xf numFmtId="4" fontId="23" fillId="0" borderId="24" xfId="42" applyNumberFormat="1" applyFont="1" applyFill="1" applyBorder="1" applyAlignment="1">
      <alignment horizontal="right" vertical="center" wrapText="1"/>
    </xf>
    <xf numFmtId="49" fontId="23" fillId="0" borderId="24" xfId="42" applyNumberFormat="1" applyFont="1" applyFill="1" applyBorder="1" applyAlignment="1">
      <alignment horizontal="center" vertical="center" wrapText="1"/>
    </xf>
    <xf numFmtId="49" fontId="24" fillId="0" borderId="24" xfId="42" applyNumberFormat="1" applyFont="1" applyFill="1" applyBorder="1" applyAlignment="1">
      <alignment horizontal="center" vertical="center" wrapText="1"/>
    </xf>
    <xf numFmtId="49" fontId="23" fillId="0" borderId="29" xfId="42" applyNumberFormat="1" applyFont="1" applyFill="1" applyBorder="1" applyAlignment="1">
      <alignment horizontal="center" vertical="center" wrapText="1"/>
    </xf>
    <xf numFmtId="49" fontId="24" fillId="0" borderId="19" xfId="42" applyNumberFormat="1" applyFont="1" applyFill="1" applyBorder="1" applyAlignment="1">
      <alignment horizontal="center" vertical="center" wrapText="1"/>
    </xf>
    <xf numFmtId="0" fontId="24" fillId="0" borderId="21" xfId="42" applyFont="1" applyFill="1" applyBorder="1" applyAlignment="1">
      <alignment horizontal="left" vertical="top" wrapText="1"/>
    </xf>
    <xf numFmtId="4" fontId="24" fillId="0" borderId="21" xfId="42" applyNumberFormat="1" applyFont="1" applyFill="1" applyBorder="1" applyAlignment="1">
      <alignment horizontal="right" vertical="center" wrapText="1"/>
    </xf>
    <xf numFmtId="0" fontId="24" fillId="0" borderId="22" xfId="42" applyNumberFormat="1" applyFont="1" applyFill="1" applyBorder="1" applyAlignment="1">
      <alignment horizontal="center" vertical="center" wrapText="1"/>
    </xf>
    <xf numFmtId="4" fontId="24" fillId="0" borderId="22" xfId="42" applyNumberFormat="1" applyFont="1" applyFill="1" applyBorder="1" applyAlignment="1">
      <alignment horizontal="right" vertical="center" wrapText="1"/>
    </xf>
    <xf numFmtId="0" fontId="24" fillId="0" borderId="47" xfId="42" applyNumberFormat="1" applyFont="1" applyFill="1" applyBorder="1" applyAlignment="1">
      <alignment horizontal="center" vertical="center" wrapText="1"/>
    </xf>
    <xf numFmtId="4" fontId="24" fillId="0" borderId="47" xfId="42" applyNumberFormat="1" applyFont="1" applyFill="1" applyBorder="1" applyAlignment="1">
      <alignment horizontal="right" vertical="center" wrapText="1"/>
    </xf>
    <xf numFmtId="49" fontId="24" fillId="0" borderId="47" xfId="42" applyNumberFormat="1" applyFont="1" applyFill="1" applyBorder="1" applyAlignment="1">
      <alignment horizontal="center" vertical="center" wrapText="1"/>
    </xf>
    <xf numFmtId="0" fontId="22" fillId="0" borderId="39" xfId="42" applyFont="1" applyFill="1" applyBorder="1" applyAlignment="1">
      <alignment horizontal="left" vertical="top" wrapText="1"/>
    </xf>
    <xf numFmtId="0" fontId="24" fillId="0" borderId="39" xfId="42" applyNumberFormat="1" applyFont="1" applyFill="1" applyBorder="1" applyAlignment="1">
      <alignment horizontal="center" vertical="center" wrapText="1"/>
    </xf>
    <xf numFmtId="4" fontId="24" fillId="0" borderId="39" xfId="42" applyNumberFormat="1" applyFont="1" applyFill="1" applyBorder="1" applyAlignment="1">
      <alignment horizontal="right" vertical="center" wrapText="1"/>
    </xf>
    <xf numFmtId="49" fontId="23" fillId="0" borderId="17" xfId="42" applyNumberFormat="1" applyFont="1" applyFill="1" applyBorder="1" applyAlignment="1">
      <alignment horizontal="center" vertical="center" wrapText="1"/>
    </xf>
    <xf numFmtId="49" fontId="24" fillId="0" borderId="39" xfId="42" applyNumberFormat="1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left" vertical="top" wrapText="1"/>
    </xf>
    <xf numFmtId="0" fontId="24" fillId="0" borderId="13" xfId="42" applyNumberFormat="1" applyFont="1" applyFill="1" applyBorder="1" applyAlignment="1">
      <alignment horizontal="center" vertical="center" wrapText="1"/>
    </xf>
    <xf numFmtId="4" fontId="24" fillId="0" borderId="13" xfId="42" applyNumberFormat="1" applyFont="1" applyFill="1" applyBorder="1" applyAlignment="1">
      <alignment horizontal="right" vertical="center" wrapText="1"/>
    </xf>
    <xf numFmtId="0" fontId="24" fillId="0" borderId="27" xfId="42" applyNumberFormat="1" applyFont="1" applyFill="1" applyBorder="1" applyAlignment="1">
      <alignment horizontal="center" vertical="center" wrapText="1"/>
    </xf>
    <xf numFmtId="4" fontId="24" fillId="0" borderId="27" xfId="42" applyNumberFormat="1" applyFont="1" applyFill="1" applyBorder="1" applyAlignment="1">
      <alignment horizontal="right" vertical="center" wrapText="1"/>
    </xf>
    <xf numFmtId="49" fontId="24" fillId="0" borderId="28" xfId="42" applyNumberFormat="1" applyFont="1" applyFill="1" applyBorder="1" applyAlignment="1">
      <alignment horizontal="center" vertical="center" wrapText="1"/>
    </xf>
    <xf numFmtId="49" fontId="24" fillId="0" borderId="38" xfId="42" applyNumberFormat="1" applyFont="1" applyFill="1" applyBorder="1" applyAlignment="1">
      <alignment horizontal="center" vertical="center" wrapText="1"/>
    </xf>
    <xf numFmtId="49" fontId="24" fillId="0" borderId="27" xfId="42" applyNumberFormat="1" applyFont="1" applyFill="1" applyBorder="1" applyAlignment="1">
      <alignment horizontal="center" vertical="center" wrapText="1"/>
    </xf>
    <xf numFmtId="49" fontId="24" fillId="0" borderId="18" xfId="42" applyNumberFormat="1" applyFont="1" applyFill="1" applyBorder="1" applyAlignment="1">
      <alignment horizontal="center" vertical="center" wrapText="1"/>
    </xf>
    <xf numFmtId="0" fontId="24" fillId="0" borderId="21" xfId="42" applyNumberFormat="1" applyFont="1" applyFill="1" applyBorder="1" applyAlignment="1">
      <alignment horizontal="center" vertical="center" wrapText="1"/>
    </xf>
    <xf numFmtId="49" fontId="23" fillId="35" borderId="22" xfId="42" applyNumberFormat="1" applyFont="1" applyFill="1" applyBorder="1" applyAlignment="1">
      <alignment horizontal="center" vertical="center" wrapText="1"/>
    </xf>
    <xf numFmtId="49" fontId="23" fillId="35" borderId="51" xfId="42" applyNumberFormat="1" applyFont="1" applyFill="1" applyBorder="1" applyAlignment="1">
      <alignment horizontal="center" vertical="center" wrapText="1"/>
    </xf>
    <xf numFmtId="0" fontId="22" fillId="36" borderId="37" xfId="42" applyNumberFormat="1" applyFont="1" applyFill="1" applyBorder="1" applyAlignment="1">
      <alignment vertical="center"/>
    </xf>
    <xf numFmtId="0" fontId="22" fillId="36" borderId="36" xfId="42" applyNumberFormat="1" applyFont="1" applyFill="1" applyBorder="1" applyAlignment="1">
      <alignment horizontal="left" vertical="top"/>
    </xf>
    <xf numFmtId="4" fontId="22" fillId="36" borderId="36" xfId="42" applyNumberFormat="1" applyFont="1" applyFill="1" applyBorder="1" applyAlignment="1">
      <alignment horizontal="right" vertical="center"/>
    </xf>
    <xf numFmtId="0" fontId="22" fillId="36" borderId="36" xfId="42" applyNumberFormat="1" applyFont="1" applyFill="1" applyBorder="1" applyAlignment="1">
      <alignment horizontal="left" vertical="center"/>
    </xf>
    <xf numFmtId="0" fontId="28" fillId="36" borderId="36" xfId="42" applyNumberFormat="1" applyFont="1" applyFill="1" applyBorder="1" applyAlignment="1">
      <alignment horizontal="left" vertical="center"/>
    </xf>
    <xf numFmtId="0" fontId="22" fillId="36" borderId="35" xfId="42" applyNumberFormat="1" applyFont="1" applyFill="1" applyBorder="1" applyAlignment="1">
      <alignment horizontal="left" vertical="center"/>
    </xf>
    <xf numFmtId="49" fontId="22" fillId="0" borderId="12" xfId="42" applyNumberFormat="1" applyFont="1" applyFill="1" applyBorder="1" applyAlignment="1">
      <alignment horizontal="left" vertical="top" wrapText="1"/>
    </xf>
    <xf numFmtId="0" fontId="22" fillId="36" borderId="12" xfId="42" applyNumberFormat="1" applyFont="1" applyFill="1" applyBorder="1" applyAlignment="1">
      <alignment vertical="center"/>
    </xf>
    <xf numFmtId="0" fontId="22" fillId="36" borderId="11" xfId="42" applyNumberFormat="1" applyFont="1" applyFill="1" applyBorder="1" applyAlignment="1">
      <alignment horizontal="left" vertical="top"/>
    </xf>
    <xf numFmtId="0" fontId="22" fillId="36" borderId="11" xfId="42" applyNumberFormat="1" applyFont="1" applyFill="1" applyBorder="1" applyAlignment="1">
      <alignment horizontal="center" vertical="center"/>
    </xf>
    <xf numFmtId="4" fontId="22" fillId="36" borderId="11" xfId="42" applyNumberFormat="1" applyFont="1" applyFill="1" applyBorder="1" applyAlignment="1">
      <alignment horizontal="right" vertical="center"/>
    </xf>
    <xf numFmtId="0" fontId="22" fillId="36" borderId="11" xfId="42" applyNumberFormat="1" applyFont="1" applyFill="1" applyBorder="1" applyAlignment="1">
      <alignment horizontal="left" vertical="center"/>
    </xf>
    <xf numFmtId="0" fontId="28" fillId="36" borderId="11" xfId="42" applyNumberFormat="1" applyFont="1" applyFill="1" applyBorder="1" applyAlignment="1">
      <alignment horizontal="left" vertical="center"/>
    </xf>
    <xf numFmtId="0" fontId="22" fillId="36" borderId="10" xfId="42" applyNumberFormat="1" applyFont="1" applyFill="1" applyBorder="1" applyAlignment="1">
      <alignment horizontal="left" vertical="center"/>
    </xf>
    <xf numFmtId="0" fontId="29" fillId="34" borderId="43" xfId="42" applyNumberFormat="1" applyFont="1" applyFill="1" applyBorder="1" applyAlignment="1">
      <alignment horizontal="left" vertical="center"/>
    </xf>
    <xf numFmtId="49" fontId="23" fillId="0" borderId="44" xfId="42" applyNumberFormat="1" applyFont="1" applyFill="1" applyBorder="1" applyAlignment="1">
      <alignment horizontal="left" vertical="top" wrapText="1"/>
    </xf>
    <xf numFmtId="0" fontId="23" fillId="0" borderId="44" xfId="42" applyNumberFormat="1" applyFont="1" applyFill="1" applyBorder="1" applyAlignment="1">
      <alignment horizontal="center" vertical="center" wrapText="1"/>
    </xf>
    <xf numFmtId="4" fontId="23" fillId="0" borderId="44" xfId="42" applyNumberFormat="1" applyFont="1" applyFill="1" applyBorder="1" applyAlignment="1">
      <alignment horizontal="right" vertical="center" wrapText="1"/>
    </xf>
    <xf numFmtId="49" fontId="23" fillId="0" borderId="44" xfId="42" applyNumberFormat="1" applyFont="1" applyFill="1" applyBorder="1" applyAlignment="1">
      <alignment horizontal="center" vertical="center" wrapText="1"/>
    </xf>
    <xf numFmtId="49" fontId="24" fillId="0" borderId="44" xfId="42" applyNumberFormat="1" applyFont="1" applyFill="1" applyBorder="1" applyAlignment="1">
      <alignment horizontal="center" vertical="center" wrapText="1"/>
    </xf>
    <xf numFmtId="49" fontId="23" fillId="0" borderId="43" xfId="42" applyNumberFormat="1" applyFont="1" applyFill="1" applyBorder="1" applyAlignment="1">
      <alignment horizontal="center" vertical="center" wrapText="1"/>
    </xf>
    <xf numFmtId="0" fontId="22" fillId="34" borderId="12" xfId="42" applyNumberFormat="1" applyFont="1" applyFill="1" applyBorder="1" applyAlignment="1">
      <alignment horizontal="left" vertical="center"/>
    </xf>
    <xf numFmtId="0" fontId="22" fillId="0" borderId="63" xfId="42" applyFont="1" applyFill="1" applyBorder="1" applyAlignment="1">
      <alignment horizontal="left" vertical="top" wrapText="1"/>
    </xf>
    <xf numFmtId="49" fontId="23" fillId="0" borderId="63" xfId="42" applyNumberFormat="1" applyFont="1" applyFill="1" applyBorder="1" applyAlignment="1">
      <alignment horizontal="center" vertical="center" wrapText="1"/>
    </xf>
    <xf numFmtId="49" fontId="24" fillId="0" borderId="64" xfId="42" applyNumberFormat="1" applyFont="1" applyFill="1" applyBorder="1" applyAlignment="1">
      <alignment horizontal="center" vertical="center" wrapText="1"/>
    </xf>
    <xf numFmtId="4" fontId="23" fillId="35" borderId="22" xfId="42" applyNumberFormat="1" applyFont="1" applyFill="1" applyBorder="1" applyAlignment="1">
      <alignment horizontal="right" vertical="center" wrapText="1"/>
    </xf>
    <xf numFmtId="49" fontId="23" fillId="35" borderId="20" xfId="42" applyNumberFormat="1" applyFont="1" applyFill="1" applyBorder="1" applyAlignment="1">
      <alignment horizontal="center" vertical="center" wrapText="1"/>
    </xf>
    <xf numFmtId="49" fontId="24" fillId="35" borderId="20" xfId="42" applyNumberFormat="1" applyFont="1" applyFill="1" applyBorder="1" applyAlignment="1">
      <alignment horizontal="center" vertical="center" wrapText="1"/>
    </xf>
    <xf numFmtId="0" fontId="22" fillId="35" borderId="22" xfId="42" applyFont="1" applyFill="1" applyBorder="1" applyAlignment="1">
      <alignment horizontal="left" vertical="top" wrapText="1"/>
    </xf>
    <xf numFmtId="0" fontId="22" fillId="0" borderId="12" xfId="42" applyNumberFormat="1" applyFont="1" applyFill="1" applyBorder="1" applyAlignment="1">
      <alignment horizontal="left" vertical="center"/>
    </xf>
    <xf numFmtId="0" fontId="22" fillId="0" borderId="44" xfId="42" applyNumberFormat="1" applyFont="1" applyFill="1" applyBorder="1" applyAlignment="1">
      <alignment horizontal="left" vertical="top"/>
    </xf>
    <xf numFmtId="0" fontId="29" fillId="0" borderId="44" xfId="42" applyNumberFormat="1" applyFont="1" applyFill="1" applyBorder="1" applyAlignment="1">
      <alignment horizontal="center" vertical="center"/>
    </xf>
    <xf numFmtId="4" fontId="22" fillId="0" borderId="44" xfId="42" applyNumberFormat="1" applyFont="1" applyFill="1" applyBorder="1" applyAlignment="1">
      <alignment horizontal="right" vertical="center"/>
    </xf>
    <xf numFmtId="0" fontId="29" fillId="0" borderId="44" xfId="42" applyNumberFormat="1" applyFont="1" applyFill="1" applyBorder="1" applyAlignment="1">
      <alignment horizontal="left" vertical="center"/>
    </xf>
    <xf numFmtId="0" fontId="28" fillId="0" borderId="44" xfId="42" applyNumberFormat="1" applyFont="1" applyFill="1" applyBorder="1" applyAlignment="1">
      <alignment horizontal="left" vertical="center"/>
    </xf>
    <xf numFmtId="0" fontId="29" fillId="0" borderId="43" xfId="42" applyNumberFormat="1" applyFont="1" applyFill="1" applyBorder="1" applyAlignment="1">
      <alignment horizontal="left" vertical="center"/>
    </xf>
    <xf numFmtId="0" fontId="23" fillId="0" borderId="63" xfId="42" applyFont="1" applyFill="1" applyBorder="1" applyAlignment="1">
      <alignment horizontal="left" vertical="top" wrapText="1"/>
    </xf>
    <xf numFmtId="0" fontId="23" fillId="0" borderId="63" xfId="42" applyNumberFormat="1" applyFont="1" applyFill="1" applyBorder="1" applyAlignment="1">
      <alignment horizontal="center" vertical="center" wrapText="1"/>
    </xf>
    <xf numFmtId="4" fontId="23" fillId="0" borderId="63" xfId="42" applyNumberFormat="1" applyFont="1" applyFill="1" applyBorder="1" applyAlignment="1">
      <alignment horizontal="right" vertical="center" wrapText="1"/>
    </xf>
    <xf numFmtId="0" fontId="22" fillId="34" borderId="34" xfId="42" applyNumberFormat="1" applyFont="1" applyFill="1" applyBorder="1" applyAlignment="1">
      <alignment horizontal="left" vertical="center"/>
    </xf>
    <xf numFmtId="0" fontId="22" fillId="34" borderId="0" xfId="42" applyNumberFormat="1" applyFont="1" applyFill="1" applyBorder="1" applyAlignment="1">
      <alignment horizontal="left" vertical="top"/>
    </xf>
    <xf numFmtId="0" fontId="29" fillId="34" borderId="0" xfId="42" applyNumberFormat="1" applyFont="1" applyFill="1" applyBorder="1" applyAlignment="1">
      <alignment horizontal="center" vertical="center"/>
    </xf>
    <xf numFmtId="4" fontId="22" fillId="34" borderId="0" xfId="42" applyNumberFormat="1" applyFont="1" applyFill="1" applyBorder="1" applyAlignment="1">
      <alignment horizontal="right" vertical="center"/>
    </xf>
    <xf numFmtId="0" fontId="29" fillId="34" borderId="0" xfId="42" applyNumberFormat="1" applyFont="1" applyFill="1" applyBorder="1" applyAlignment="1">
      <alignment horizontal="left" vertical="center"/>
    </xf>
    <xf numFmtId="0" fontId="28" fillId="34" borderId="0" xfId="42" applyNumberFormat="1" applyFont="1" applyFill="1" applyBorder="1" applyAlignment="1">
      <alignment horizontal="left" vertical="center"/>
    </xf>
    <xf numFmtId="0" fontId="29" fillId="34" borderId="65" xfId="42" applyNumberFormat="1" applyFont="1" applyFill="1" applyBorder="1" applyAlignment="1">
      <alignment horizontal="left" vertical="center"/>
    </xf>
    <xf numFmtId="0" fontId="22" fillId="35" borderId="38" xfId="42" applyNumberFormat="1" applyFont="1" applyFill="1" applyBorder="1" applyAlignment="1">
      <alignment horizontal="left" vertical="center"/>
    </xf>
    <xf numFmtId="0" fontId="22" fillId="35" borderId="36" xfId="42" applyNumberFormat="1" applyFont="1" applyFill="1" applyBorder="1" applyAlignment="1">
      <alignment horizontal="left" vertical="top"/>
    </xf>
    <xf numFmtId="0" fontId="29" fillId="35" borderId="36" xfId="42" applyNumberFormat="1" applyFont="1" applyFill="1" applyBorder="1" applyAlignment="1">
      <alignment horizontal="center" vertical="center"/>
    </xf>
    <xf numFmtId="4" fontId="22" fillId="35" borderId="36" xfId="42" applyNumberFormat="1" applyFont="1" applyFill="1" applyBorder="1" applyAlignment="1">
      <alignment horizontal="right" vertical="center"/>
    </xf>
    <xf numFmtId="0" fontId="29" fillId="35" borderId="36" xfId="42" applyNumberFormat="1" applyFont="1" applyFill="1" applyBorder="1" applyAlignment="1">
      <alignment horizontal="left" vertical="center"/>
    </xf>
    <xf numFmtId="0" fontId="28" fillId="35" borderId="36" xfId="42" applyNumberFormat="1" applyFont="1" applyFill="1" applyBorder="1" applyAlignment="1">
      <alignment horizontal="left" vertical="center"/>
    </xf>
    <xf numFmtId="0" fontId="29" fillId="35" borderId="42" xfId="42" applyNumberFormat="1" applyFont="1" applyFill="1" applyBorder="1" applyAlignment="1">
      <alignment horizontal="left" vertical="center"/>
    </xf>
    <xf numFmtId="0" fontId="22" fillId="35" borderId="47" xfId="42" applyFont="1" applyFill="1" applyBorder="1" applyAlignment="1">
      <alignment horizontal="left" vertical="top" wrapText="1"/>
    </xf>
    <xf numFmtId="0" fontId="23" fillId="35" borderId="47" xfId="42" applyFont="1" applyFill="1" applyBorder="1" applyAlignment="1">
      <alignment horizontal="left" vertical="top" wrapText="1"/>
    </xf>
    <xf numFmtId="0" fontId="23" fillId="35" borderId="47" xfId="42" applyNumberFormat="1" applyFont="1" applyFill="1" applyBorder="1" applyAlignment="1">
      <alignment horizontal="center" vertical="center" wrapText="1"/>
    </xf>
    <xf numFmtId="4" fontId="23" fillId="35" borderId="47" xfId="42" applyNumberFormat="1" applyFont="1" applyFill="1" applyBorder="1" applyAlignment="1">
      <alignment horizontal="right" vertical="center" wrapText="1"/>
    </xf>
    <xf numFmtId="49" fontId="23" fillId="35" borderId="47" xfId="42" applyNumberFormat="1" applyFont="1" applyFill="1" applyBorder="1" applyAlignment="1">
      <alignment horizontal="center" vertical="center" wrapText="1"/>
    </xf>
    <xf numFmtId="49" fontId="23" fillId="35" borderId="49" xfId="42" applyNumberFormat="1" applyFont="1" applyFill="1" applyBorder="1" applyAlignment="1">
      <alignment horizontal="center" vertical="center" wrapText="1"/>
    </xf>
    <xf numFmtId="49" fontId="24" fillId="35" borderId="49" xfId="42" applyNumberFormat="1" applyFont="1" applyFill="1" applyBorder="1" applyAlignment="1">
      <alignment horizontal="center" vertical="center" wrapText="1"/>
    </xf>
    <xf numFmtId="49" fontId="23" fillId="35" borderId="48" xfId="42" applyNumberFormat="1" applyFont="1" applyFill="1" applyBorder="1" applyAlignment="1">
      <alignment horizontal="center" vertical="center" wrapText="1"/>
    </xf>
    <xf numFmtId="49" fontId="23" fillId="35" borderId="53" xfId="42" applyNumberFormat="1" applyFont="1" applyFill="1" applyBorder="1" applyAlignment="1">
      <alignment horizontal="center" vertical="center" wrapText="1"/>
    </xf>
    <xf numFmtId="49" fontId="23" fillId="35" borderId="54" xfId="42" applyNumberFormat="1" applyFont="1" applyFill="1" applyBorder="1" applyAlignment="1">
      <alignment horizontal="center" vertical="center" wrapText="1"/>
    </xf>
    <xf numFmtId="49" fontId="23" fillId="35" borderId="55" xfId="42" applyNumberFormat="1" applyFont="1" applyFill="1" applyBorder="1" applyAlignment="1">
      <alignment horizontal="center" vertical="center" wrapText="1"/>
    </xf>
    <xf numFmtId="49" fontId="23" fillId="35" borderId="28" xfId="42" applyNumberFormat="1" applyFont="1" applyFill="1" applyBorder="1" applyAlignment="1">
      <alignment horizontal="center" vertical="center" wrapText="1"/>
    </xf>
    <xf numFmtId="49" fontId="23" fillId="35" borderId="27" xfId="42" applyNumberFormat="1" applyFont="1" applyFill="1" applyBorder="1" applyAlignment="1">
      <alignment horizontal="center" vertical="center" wrapText="1"/>
    </xf>
    <xf numFmtId="0" fontId="22" fillId="35" borderId="13" xfId="42" applyFont="1" applyFill="1" applyBorder="1" applyAlignment="1">
      <alignment horizontal="left" vertical="top" wrapText="1"/>
    </xf>
    <xf numFmtId="0" fontId="22" fillId="36" borderId="56" xfId="42" applyNumberFormat="1" applyFont="1" applyFill="1" applyBorder="1" applyAlignment="1">
      <alignment vertical="center"/>
    </xf>
    <xf numFmtId="0" fontId="22" fillId="36" borderId="57" xfId="42" applyNumberFormat="1" applyFont="1" applyFill="1" applyBorder="1" applyAlignment="1">
      <alignment horizontal="left" vertical="top"/>
    </xf>
    <xf numFmtId="0" fontId="22" fillId="36" borderId="57" xfId="42" applyNumberFormat="1" applyFont="1" applyFill="1" applyBorder="1" applyAlignment="1">
      <alignment horizontal="center" vertical="center"/>
    </xf>
    <xf numFmtId="4" fontId="22" fillId="36" borderId="57" xfId="42" applyNumberFormat="1" applyFont="1" applyFill="1" applyBorder="1" applyAlignment="1">
      <alignment horizontal="right" vertical="center"/>
    </xf>
    <xf numFmtId="0" fontId="22" fillId="36" borderId="57" xfId="42" applyNumberFormat="1" applyFont="1" applyFill="1" applyBorder="1" applyAlignment="1">
      <alignment horizontal="left" vertical="center"/>
    </xf>
    <xf numFmtId="0" fontId="28" fillId="36" borderId="57" xfId="42" applyNumberFormat="1" applyFont="1" applyFill="1" applyBorder="1" applyAlignment="1">
      <alignment horizontal="left" vertical="center"/>
    </xf>
    <xf numFmtId="0" fontId="22" fillId="36" borderId="58" xfId="42" applyNumberFormat="1" applyFont="1" applyFill="1" applyBorder="1" applyAlignment="1">
      <alignment horizontal="left" vertical="center"/>
    </xf>
    <xf numFmtId="0" fontId="22" fillId="34" borderId="44" xfId="42" applyNumberFormat="1" applyFont="1" applyFill="1" applyBorder="1" applyAlignment="1">
      <alignment horizontal="left" vertical="top"/>
    </xf>
    <xf numFmtId="0" fontId="22" fillId="35" borderId="46" xfId="42" applyNumberFormat="1" applyFont="1" applyFill="1" applyBorder="1" applyAlignment="1">
      <alignment vertical="top"/>
    </xf>
    <xf numFmtId="4" fontId="23" fillId="35" borderId="46" xfId="42" applyNumberFormat="1" applyFont="1" applyFill="1" applyBorder="1" applyAlignment="1">
      <alignment horizontal="right" vertical="center"/>
    </xf>
    <xf numFmtId="0" fontId="22" fillId="35" borderId="13" xfId="42" applyNumberFormat="1" applyFont="1" applyFill="1" applyBorder="1" applyAlignment="1">
      <alignment vertical="top"/>
    </xf>
    <xf numFmtId="0" fontId="23" fillId="35" borderId="13" xfId="42" applyNumberFormat="1" applyFont="1" applyFill="1" applyBorder="1" applyAlignment="1">
      <alignment horizontal="left" vertical="top"/>
    </xf>
    <xf numFmtId="0" fontId="24" fillId="35" borderId="13" xfId="42" applyNumberFormat="1" applyFont="1" applyFill="1" applyBorder="1" applyAlignment="1">
      <alignment horizontal="center" vertical="center" wrapText="1"/>
    </xf>
    <xf numFmtId="0" fontId="22" fillId="35" borderId="16" xfId="42" applyFont="1" applyFill="1" applyBorder="1" applyAlignment="1">
      <alignment horizontal="left" vertical="top" wrapText="1"/>
    </xf>
    <xf numFmtId="0" fontId="23" fillId="35" borderId="45" xfId="42" applyFont="1" applyFill="1" applyBorder="1" applyAlignment="1">
      <alignment horizontal="left" vertical="top" wrapText="1"/>
    </xf>
    <xf numFmtId="0" fontId="23" fillId="35" borderId="45" xfId="42" applyNumberFormat="1" applyFont="1" applyFill="1" applyBorder="1" applyAlignment="1">
      <alignment horizontal="center" vertical="center" wrapText="1"/>
    </xf>
    <xf numFmtId="0" fontId="22" fillId="35" borderId="27" xfId="42" applyFont="1" applyFill="1" applyBorder="1" applyAlignment="1">
      <alignment horizontal="left" vertical="top" wrapText="1"/>
    </xf>
    <xf numFmtId="0" fontId="23" fillId="0" borderId="27" xfId="42" applyNumberFormat="1" applyFont="1" applyFill="1" applyBorder="1" applyAlignment="1">
      <alignment horizontal="center" vertical="center" wrapText="1"/>
    </xf>
    <xf numFmtId="0" fontId="22" fillId="0" borderId="12" xfId="42" applyFont="1" applyFill="1" applyBorder="1" applyAlignment="1">
      <alignment horizontal="left" vertical="top" wrapText="1"/>
    </xf>
    <xf numFmtId="0" fontId="23" fillId="35" borderId="63" xfId="42" applyFont="1" applyFill="1" applyBorder="1" applyAlignment="1">
      <alignment horizontal="left" vertical="top" wrapText="1"/>
    </xf>
    <xf numFmtId="0" fontId="23" fillId="35" borderId="22" xfId="42" applyNumberFormat="1" applyFont="1" applyFill="1" applyBorder="1" applyAlignment="1">
      <alignment horizontal="center" vertical="center" wrapText="1"/>
    </xf>
    <xf numFmtId="0" fontId="22" fillId="0" borderId="46" xfId="0" applyFont="1" applyFill="1" applyBorder="1" applyAlignment="1">
      <alignment horizontal="left" vertical="top" wrapText="1"/>
    </xf>
    <xf numFmtId="0" fontId="23" fillId="0" borderId="32" xfId="42" applyNumberFormat="1" applyFont="1" applyFill="1" applyBorder="1" applyAlignment="1">
      <alignment horizontal="center" vertical="center" wrapText="1"/>
    </xf>
    <xf numFmtId="0" fontId="22" fillId="0" borderId="46" xfId="42" applyFont="1" applyFill="1" applyBorder="1" applyAlignment="1">
      <alignment horizontal="left" vertical="top" wrapText="1"/>
    </xf>
    <xf numFmtId="0" fontId="23" fillId="0" borderId="46" xfId="42" applyNumberFormat="1" applyFont="1" applyFill="1" applyBorder="1" applyAlignment="1">
      <alignment horizontal="center" vertical="center" wrapText="1"/>
    </xf>
    <xf numFmtId="4" fontId="23" fillId="0" borderId="46" xfId="42" applyNumberFormat="1" applyFont="1" applyFill="1" applyBorder="1" applyAlignment="1">
      <alignment horizontal="right" vertical="center" wrapText="1"/>
    </xf>
    <xf numFmtId="0" fontId="23" fillId="0" borderId="15" xfId="42" applyNumberFormat="1" applyFont="1" applyFill="1" applyBorder="1" applyAlignment="1">
      <alignment horizontal="center" vertical="center" wrapText="1"/>
    </xf>
    <xf numFmtId="4" fontId="23" fillId="0" borderId="15" xfId="42" applyNumberFormat="1" applyFont="1" applyFill="1" applyBorder="1" applyAlignment="1">
      <alignment horizontal="right" vertical="center" wrapText="1"/>
    </xf>
    <xf numFmtId="0" fontId="22" fillId="0" borderId="15" xfId="42" applyFont="1" applyFill="1" applyBorder="1" applyAlignment="1">
      <alignment horizontal="left" vertical="top" wrapText="1"/>
    </xf>
    <xf numFmtId="0" fontId="23" fillId="0" borderId="15" xfId="42" applyFont="1" applyFill="1" applyBorder="1" applyAlignment="1">
      <alignment horizontal="left" vertical="top" wrapText="1"/>
    </xf>
    <xf numFmtId="49" fontId="23" fillId="0" borderId="15" xfId="42" applyNumberFormat="1" applyFont="1" applyFill="1" applyBorder="1" applyAlignment="1">
      <alignment horizontal="center" vertical="center" wrapText="1"/>
    </xf>
    <xf numFmtId="0" fontId="22" fillId="34" borderId="11" xfId="42" applyNumberFormat="1" applyFont="1" applyFill="1" applyBorder="1" applyAlignment="1">
      <alignment horizontal="left" vertical="top"/>
    </xf>
    <xf numFmtId="0" fontId="29" fillId="34" borderId="11" xfId="42" applyNumberFormat="1" applyFont="1" applyFill="1" applyBorder="1" applyAlignment="1">
      <alignment horizontal="center" vertical="center"/>
    </xf>
    <xf numFmtId="4" fontId="22" fillId="34" borderId="11" xfId="42" applyNumberFormat="1" applyFont="1" applyFill="1" applyBorder="1" applyAlignment="1">
      <alignment horizontal="right" vertical="center"/>
    </xf>
    <xf numFmtId="0" fontId="29" fillId="34" borderId="11" xfId="42" applyNumberFormat="1" applyFont="1" applyFill="1" applyBorder="1" applyAlignment="1">
      <alignment horizontal="left" vertical="center"/>
    </xf>
    <xf numFmtId="0" fontId="28" fillId="34" borderId="11" xfId="42" applyNumberFormat="1" applyFont="1" applyFill="1" applyBorder="1" applyAlignment="1">
      <alignment horizontal="left" vertical="center"/>
    </xf>
    <xf numFmtId="0" fontId="29" fillId="34" borderId="10" xfId="42" applyNumberFormat="1" applyFont="1" applyFill="1" applyBorder="1" applyAlignment="1">
      <alignment horizontal="left" vertical="center"/>
    </xf>
    <xf numFmtId="0" fontId="22" fillId="33" borderId="12" xfId="42" applyNumberFormat="1" applyFont="1" applyFill="1" applyBorder="1" applyAlignment="1">
      <alignment horizontal="left" vertical="center"/>
    </xf>
    <xf numFmtId="49" fontId="22" fillId="33" borderId="11" xfId="42" applyNumberFormat="1" applyFont="1" applyFill="1" applyBorder="1" applyAlignment="1">
      <alignment horizontal="left" vertical="top" wrapText="1"/>
    </xf>
    <xf numFmtId="0" fontId="22" fillId="33" borderId="11" xfId="42" applyNumberFormat="1" applyFont="1" applyFill="1" applyBorder="1" applyAlignment="1">
      <alignment horizontal="center" vertical="center" wrapText="1"/>
    </xf>
    <xf numFmtId="4" fontId="22" fillId="33" borderId="11" xfId="42" applyNumberFormat="1" applyFont="1" applyFill="1" applyBorder="1" applyAlignment="1">
      <alignment horizontal="right" vertical="center" wrapText="1"/>
    </xf>
    <xf numFmtId="49" fontId="22" fillId="33" borderId="11" xfId="42" applyNumberFormat="1" applyFont="1" applyFill="1" applyBorder="1" applyAlignment="1">
      <alignment horizontal="center" vertical="center" wrapText="1"/>
    </xf>
    <xf numFmtId="49" fontId="28" fillId="33" borderId="11" xfId="42" applyNumberFormat="1" applyFont="1" applyFill="1" applyBorder="1" applyAlignment="1">
      <alignment horizontal="center" vertical="center" wrapText="1"/>
    </xf>
    <xf numFmtId="49" fontId="22" fillId="33" borderId="10" xfId="42" applyNumberFormat="1" applyFont="1" applyFill="1" applyBorder="1" applyAlignment="1">
      <alignment horizontal="center" vertical="center" wrapText="1"/>
    </xf>
    <xf numFmtId="49" fontId="22" fillId="0" borderId="0" xfId="42" applyNumberFormat="1" applyFont="1" applyBorder="1"/>
    <xf numFmtId="49" fontId="23" fillId="0" borderId="0" xfId="42" applyNumberFormat="1" applyFont="1" applyBorder="1" applyAlignment="1">
      <alignment vertical="top"/>
    </xf>
    <xf numFmtId="0" fontId="23" fillId="0" borderId="0" xfId="42" applyNumberFormat="1" applyFont="1" applyBorder="1" applyAlignment="1">
      <alignment horizontal="center" wrapText="1"/>
    </xf>
    <xf numFmtId="2" fontId="23" fillId="0" borderId="0" xfId="42" applyNumberFormat="1" applyFont="1" applyBorder="1"/>
    <xf numFmtId="2" fontId="23" fillId="0" borderId="0" xfId="42" applyNumberFormat="1" applyFont="1" applyFill="1" applyBorder="1" applyAlignment="1">
      <alignment horizontal="center"/>
    </xf>
    <xf numFmtId="4" fontId="23" fillId="0" borderId="0" xfId="42" applyNumberFormat="1" applyFont="1" applyBorder="1" applyAlignment="1">
      <alignment horizontal="center"/>
    </xf>
    <xf numFmtId="4" fontId="23" fillId="0" borderId="0" xfId="42" applyNumberFormat="1" applyFont="1" applyBorder="1" applyAlignment="1">
      <alignment horizontal="right"/>
    </xf>
    <xf numFmtId="4" fontId="24" fillId="0" borderId="0" xfId="42" applyNumberFormat="1" applyFont="1" applyBorder="1" applyAlignment="1">
      <alignment horizontal="right"/>
    </xf>
    <xf numFmtId="0" fontId="24" fillId="0" borderId="0" xfId="42" applyFont="1" applyFill="1" applyBorder="1" applyAlignment="1">
      <alignment horizontal="center" vertical="center" wrapText="1"/>
    </xf>
    <xf numFmtId="0" fontId="22" fillId="0" borderId="51" xfId="42" applyFont="1" applyFill="1" applyBorder="1" applyAlignment="1">
      <alignment horizontal="left" vertical="top" wrapText="1"/>
    </xf>
    <xf numFmtId="0" fontId="23" fillId="0" borderId="51" xfId="42" applyNumberFormat="1" applyFont="1" applyFill="1" applyBorder="1" applyAlignment="1">
      <alignment horizontal="center" vertical="center" wrapText="1"/>
    </xf>
    <xf numFmtId="0" fontId="22" fillId="34" borderId="34" xfId="42" applyNumberFormat="1" applyFont="1" applyFill="1" applyBorder="1" applyAlignment="1">
      <alignment horizontal="left" vertical="top"/>
    </xf>
    <xf numFmtId="0" fontId="25" fillId="35" borderId="50" xfId="42" applyFont="1" applyFill="1" applyBorder="1" applyAlignment="1">
      <alignment horizontal="left" vertical="top" wrapText="1"/>
    </xf>
    <xf numFmtId="49" fontId="21" fillId="0" borderId="32" xfId="42" applyNumberFormat="1" applyFont="1" applyFill="1" applyBorder="1" applyAlignment="1">
      <alignment horizontal="center" vertical="center" wrapText="1"/>
    </xf>
    <xf numFmtId="0" fontId="23" fillId="35" borderId="13" xfId="42" applyNumberFormat="1" applyFont="1" applyFill="1" applyBorder="1" applyAlignment="1">
      <alignment horizontal="left" vertical="top" wrapText="1"/>
    </xf>
    <xf numFmtId="4" fontId="23" fillId="35" borderId="27" xfId="42" applyNumberFormat="1" applyFont="1" applyFill="1" applyBorder="1" applyAlignment="1">
      <alignment horizontal="right" vertical="center" wrapText="1"/>
    </xf>
    <xf numFmtId="4" fontId="23" fillId="35" borderId="46" xfId="42" applyNumberFormat="1" applyFont="1" applyFill="1" applyBorder="1" applyAlignment="1">
      <alignment horizontal="center" vertical="center" wrapText="1"/>
    </xf>
    <xf numFmtId="0" fontId="24" fillId="35" borderId="13" xfId="42" applyNumberFormat="1" applyFont="1" applyFill="1" applyBorder="1" applyAlignment="1">
      <alignment horizontal="center" vertical="center"/>
    </xf>
    <xf numFmtId="0" fontId="23" fillId="35" borderId="15" xfId="42" applyFont="1" applyFill="1" applyBorder="1" applyAlignment="1">
      <alignment horizontal="left" vertical="top" wrapText="1"/>
    </xf>
    <xf numFmtId="4" fontId="23" fillId="35" borderId="33" xfId="42" applyNumberFormat="1" applyFont="1" applyFill="1" applyBorder="1" applyAlignment="1">
      <alignment horizontal="right" vertical="center" wrapText="1"/>
    </xf>
    <xf numFmtId="4" fontId="23" fillId="35" borderId="51" xfId="42" applyNumberFormat="1" applyFont="1" applyFill="1" applyBorder="1" applyAlignment="1">
      <alignment horizontal="right" vertical="center" wrapText="1"/>
    </xf>
    <xf numFmtId="0" fontId="29" fillId="34" borderId="44" xfId="42" applyNumberFormat="1" applyFont="1" applyFill="1" applyBorder="1" applyAlignment="1">
      <alignment horizontal="center" vertical="center"/>
    </xf>
    <xf numFmtId="0" fontId="24" fillId="0" borderId="66" xfId="42" applyFont="1" applyFill="1" applyBorder="1" applyAlignment="1">
      <alignment horizontal="center" vertical="center" wrapText="1"/>
    </xf>
    <xf numFmtId="0" fontId="24" fillId="0" borderId="13" xfId="42" applyFont="1" applyFill="1" applyBorder="1" applyAlignment="1">
      <alignment horizontal="center" vertical="center" wrapText="1"/>
    </xf>
    <xf numFmtId="0" fontId="22" fillId="35" borderId="67" xfId="42" applyFont="1" applyFill="1" applyBorder="1" applyAlignment="1">
      <alignment horizontal="left" vertical="top" wrapText="1"/>
    </xf>
    <xf numFmtId="0" fontId="23" fillId="35" borderId="67" xfId="42" applyFont="1" applyFill="1" applyBorder="1" applyAlignment="1">
      <alignment horizontal="left" vertical="top" wrapText="1"/>
    </xf>
    <xf numFmtId="0" fontId="23" fillId="0" borderId="67" xfId="42" applyNumberFormat="1" applyFont="1" applyFill="1" applyBorder="1" applyAlignment="1">
      <alignment horizontal="center" vertical="center" wrapText="1"/>
    </xf>
    <xf numFmtId="4" fontId="23" fillId="35" borderId="67" xfId="42" applyNumberFormat="1" applyFont="1" applyFill="1" applyBorder="1" applyAlignment="1">
      <alignment horizontal="right" vertical="center" wrapText="1"/>
    </xf>
    <xf numFmtId="49" fontId="23" fillId="35" borderId="67" xfId="42" applyNumberFormat="1" applyFont="1" applyFill="1" applyBorder="1" applyAlignment="1">
      <alignment horizontal="center" vertical="center" wrapText="1"/>
    </xf>
    <xf numFmtId="49" fontId="23" fillId="35" borderId="68" xfId="42" applyNumberFormat="1" applyFont="1" applyFill="1" applyBorder="1" applyAlignment="1">
      <alignment horizontal="center" vertical="center" wrapText="1"/>
    </xf>
    <xf numFmtId="49" fontId="24" fillId="35" borderId="68" xfId="42" applyNumberFormat="1" applyFont="1" applyFill="1" applyBorder="1" applyAlignment="1">
      <alignment horizontal="center" vertical="center" wrapText="1"/>
    </xf>
    <xf numFmtId="0" fontId="22" fillId="35" borderId="49" xfId="42" applyFont="1" applyFill="1" applyBorder="1" applyAlignment="1">
      <alignment horizontal="left" vertical="top" wrapText="1"/>
    </xf>
    <xf numFmtId="49" fontId="23" fillId="35" borderId="39" xfId="42" applyNumberFormat="1" applyFont="1" applyFill="1" applyBorder="1" applyAlignment="1">
      <alignment horizontal="center" vertical="center" wrapText="1"/>
    </xf>
    <xf numFmtId="49" fontId="23" fillId="35" borderId="46" xfId="42" applyNumberFormat="1" applyFont="1" applyFill="1" applyBorder="1" applyAlignment="1">
      <alignment horizontal="center" vertical="center" wrapText="1"/>
    </xf>
    <xf numFmtId="0" fontId="22" fillId="35" borderId="59" xfId="42" applyNumberFormat="1" applyFont="1" applyFill="1" applyBorder="1" applyAlignment="1">
      <alignment vertical="top"/>
    </xf>
    <xf numFmtId="0" fontId="23" fillId="35" borderId="59" xfId="42" applyFont="1" applyFill="1" applyBorder="1" applyAlignment="1">
      <alignment horizontal="left" vertical="top" wrapText="1"/>
    </xf>
    <xf numFmtId="4" fontId="23" fillId="35" borderId="59" xfId="42" applyNumberFormat="1" applyFont="1" applyFill="1" applyBorder="1" applyAlignment="1">
      <alignment horizontal="right" vertical="center" wrapText="1"/>
    </xf>
    <xf numFmtId="49" fontId="24" fillId="35" borderId="59" xfId="42" applyNumberFormat="1" applyFont="1" applyFill="1" applyBorder="1" applyAlignment="1">
      <alignment horizontal="center" vertical="center" wrapText="1"/>
    </xf>
    <xf numFmtId="0" fontId="23" fillId="35" borderId="63" xfId="42" applyNumberFormat="1" applyFont="1" applyFill="1" applyBorder="1" applyAlignment="1">
      <alignment horizontal="center" vertical="center" wrapText="1"/>
    </xf>
    <xf numFmtId="4" fontId="23" fillId="35" borderId="63" xfId="42" applyNumberFormat="1" applyFont="1" applyFill="1" applyBorder="1" applyAlignment="1">
      <alignment horizontal="right" vertical="center" wrapText="1"/>
    </xf>
    <xf numFmtId="49" fontId="24" fillId="35" borderId="64" xfId="42" applyNumberFormat="1" applyFont="1" applyFill="1" applyBorder="1" applyAlignment="1">
      <alignment horizontal="center" vertical="center" wrapText="1"/>
    </xf>
    <xf numFmtId="0" fontId="24" fillId="35" borderId="15" xfId="42" applyFont="1" applyFill="1" applyBorder="1" applyAlignment="1">
      <alignment horizontal="left" vertical="top" wrapText="1"/>
    </xf>
    <xf numFmtId="0" fontId="24" fillId="35" borderId="21" xfId="42" applyFont="1" applyFill="1" applyBorder="1" applyAlignment="1">
      <alignment horizontal="left" vertical="top" wrapText="1"/>
    </xf>
    <xf numFmtId="0" fontId="22" fillId="35" borderId="63" xfId="42" applyFont="1" applyFill="1" applyBorder="1" applyAlignment="1">
      <alignment horizontal="left" vertical="top" wrapText="1"/>
    </xf>
    <xf numFmtId="49" fontId="23" fillId="35" borderId="63" xfId="42" applyNumberFormat="1" applyFont="1" applyFill="1" applyBorder="1" applyAlignment="1">
      <alignment horizontal="center" vertical="center" wrapText="1"/>
    </xf>
    <xf numFmtId="49" fontId="23" fillId="35" borderId="64" xfId="42" applyNumberFormat="1" applyFont="1" applyFill="1" applyBorder="1" applyAlignment="1">
      <alignment horizontal="center" vertical="center" wrapText="1"/>
    </xf>
    <xf numFmtId="0" fontId="23" fillId="35" borderId="21" xfId="42" applyFont="1" applyFill="1" applyBorder="1" applyAlignment="1">
      <alignment horizontal="left" vertical="top" wrapText="1"/>
    </xf>
    <xf numFmtId="49" fontId="23" fillId="35" borderId="21" xfId="42" applyNumberFormat="1" applyFont="1" applyFill="1" applyBorder="1" applyAlignment="1">
      <alignment horizontal="center" vertical="center" wrapText="1"/>
    </xf>
    <xf numFmtId="0" fontId="22" fillId="35" borderId="18" xfId="42" applyFont="1" applyFill="1" applyBorder="1" applyAlignment="1">
      <alignment horizontal="left" vertical="top" wrapText="1"/>
    </xf>
    <xf numFmtId="0" fontId="24" fillId="0" borderId="32" xfId="42" applyFont="1" applyFill="1" applyBorder="1" applyAlignment="1">
      <alignment horizontal="center" vertical="center" wrapText="1"/>
    </xf>
    <xf numFmtId="49" fontId="23" fillId="0" borderId="69" xfId="42" applyNumberFormat="1" applyFont="1" applyFill="1" applyBorder="1" applyAlignment="1">
      <alignment horizontal="center" vertical="center" wrapText="1"/>
    </xf>
    <xf numFmtId="49" fontId="24" fillId="0" borderId="69" xfId="42" applyNumberFormat="1" applyFont="1" applyFill="1" applyBorder="1" applyAlignment="1">
      <alignment horizontal="center" vertical="center" wrapText="1"/>
    </xf>
    <xf numFmtId="0" fontId="22" fillId="36" borderId="34" xfId="42" applyNumberFormat="1" applyFont="1" applyFill="1" applyBorder="1" applyAlignment="1">
      <alignment horizontal="left" vertical="center"/>
    </xf>
    <xf numFmtId="0" fontId="22" fillId="36" borderId="0" xfId="42" applyNumberFormat="1" applyFont="1" applyFill="1" applyBorder="1" applyAlignment="1">
      <alignment horizontal="left" vertical="center"/>
    </xf>
    <xf numFmtId="0" fontId="22" fillId="36" borderId="33" xfId="42" applyNumberFormat="1" applyFont="1" applyFill="1" applyBorder="1" applyAlignment="1">
      <alignment horizontal="left" vertical="center"/>
    </xf>
    <xf numFmtId="0" fontId="22" fillId="36" borderId="12" xfId="42" applyNumberFormat="1" applyFont="1" applyFill="1" applyBorder="1" applyAlignment="1">
      <alignment horizontal="left" vertical="center"/>
    </xf>
    <xf numFmtId="0" fontId="22" fillId="36" borderId="44" xfId="42" applyNumberFormat="1" applyFont="1" applyFill="1" applyBorder="1" applyAlignment="1">
      <alignment horizontal="left" vertical="center"/>
    </xf>
    <xf numFmtId="0" fontId="22" fillId="36" borderId="43" xfId="42" applyNumberFormat="1" applyFont="1" applyFill="1" applyBorder="1" applyAlignment="1">
      <alignment horizontal="left" vertical="center"/>
    </xf>
    <xf numFmtId="0" fontId="23" fillId="0" borderId="0" xfId="42" applyNumberFormat="1" applyFont="1" applyBorder="1" applyAlignment="1">
      <alignment horizontal="left" wrapText="1"/>
    </xf>
    <xf numFmtId="0" fontId="22" fillId="0" borderId="24" xfId="42" applyNumberFormat="1" applyFont="1" applyBorder="1" applyAlignment="1">
      <alignment horizontal="center" vertical="center" wrapText="1"/>
    </xf>
    <xf numFmtId="0" fontId="29" fillId="34" borderId="44" xfId="42" applyNumberFormat="1" applyFont="1" applyFill="1" applyBorder="1" applyAlignment="1">
      <alignment horizontal="center" vertical="center"/>
    </xf>
    <xf numFmtId="0" fontId="29" fillId="34" borderId="43" xfId="42" applyNumberFormat="1" applyFont="1" applyFill="1" applyBorder="1" applyAlignment="1">
      <alignment horizontal="center" vertical="center"/>
    </xf>
    <xf numFmtId="0" fontId="29" fillId="36" borderId="60" xfId="42" applyNumberFormat="1" applyFont="1" applyFill="1" applyBorder="1" applyAlignment="1">
      <alignment horizontal="center" vertical="center"/>
    </xf>
    <xf numFmtId="0" fontId="29" fillId="36" borderId="61" xfId="42" applyNumberFormat="1" applyFont="1" applyFill="1" applyBorder="1" applyAlignment="1">
      <alignment horizontal="center" vertical="center"/>
    </xf>
    <xf numFmtId="0" fontId="22" fillId="36" borderId="41" xfId="42" applyNumberFormat="1" applyFont="1" applyFill="1" applyBorder="1" applyAlignment="1">
      <alignment horizontal="left" vertical="center"/>
    </xf>
    <xf numFmtId="0" fontId="22" fillId="36" borderId="40" xfId="42" applyNumberFormat="1" applyFont="1" applyFill="1" applyBorder="1" applyAlignment="1">
      <alignment horizontal="left" vertical="center"/>
    </xf>
    <xf numFmtId="0" fontId="22" fillId="36" borderId="31" xfId="42" applyNumberFormat="1" applyFont="1" applyFill="1" applyBorder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9"/>
  <sheetViews>
    <sheetView tabSelected="1" topLeftCell="A2" zoomScale="80" zoomScaleNormal="80" zoomScaleSheetLayoutView="80" workbookViewId="0">
      <selection activeCell="A2" sqref="A2:K2"/>
    </sheetView>
  </sheetViews>
  <sheetFormatPr defaultColWidth="14.42578125" defaultRowHeight="15.75" customHeight="1" x14ac:dyDescent="0.25"/>
  <cols>
    <col min="1" max="1" width="18.140625" style="265" customWidth="1"/>
    <col min="2" max="2" width="60.42578125" style="266" customWidth="1"/>
    <col min="3" max="3" width="13.28515625" style="267" customWidth="1"/>
    <col min="4" max="4" width="19" style="268" customWidth="1"/>
    <col min="5" max="5" width="18.7109375" style="269" bestFit="1" customWidth="1"/>
    <col min="6" max="6" width="17.5703125" style="270" customWidth="1"/>
    <col min="7" max="7" width="10.85546875" style="270" customWidth="1"/>
    <col min="8" max="8" width="13.140625" style="271" customWidth="1"/>
    <col min="9" max="9" width="17.5703125" style="272" customWidth="1"/>
    <col min="10" max="10" width="10.5703125" style="69" customWidth="1"/>
    <col min="11" max="11" width="19" style="69" customWidth="1"/>
    <col min="12" max="16384" width="14.42578125" style="1"/>
  </cols>
  <sheetData>
    <row r="1" spans="1:11" s="27" customFormat="1" ht="6.75" hidden="1" customHeight="1" x14ac:dyDescent="0.25">
      <c r="A1" s="61"/>
      <c r="B1" s="62"/>
      <c r="C1" s="63"/>
      <c r="D1" s="64"/>
      <c r="E1" s="65"/>
      <c r="F1" s="66"/>
      <c r="G1" s="66"/>
      <c r="H1" s="66"/>
      <c r="I1" s="67"/>
      <c r="J1" s="66"/>
      <c r="K1" s="68"/>
    </row>
    <row r="2" spans="1:11" s="26" customFormat="1" ht="50.25" customHeight="1" x14ac:dyDescent="0.25">
      <c r="A2" s="323" t="s">
        <v>626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</row>
    <row r="3" spans="1:11" ht="29.25" customHeight="1" x14ac:dyDescent="0.25">
      <c r="A3" s="324" t="s">
        <v>35</v>
      </c>
      <c r="B3" s="324"/>
      <c r="C3" s="324"/>
      <c r="D3" s="324"/>
      <c r="E3" s="324"/>
      <c r="F3" s="324"/>
      <c r="G3" s="324"/>
      <c r="H3" s="324"/>
      <c r="I3" s="324"/>
      <c r="J3" s="324"/>
    </row>
    <row r="4" spans="1:11" ht="66.75" customHeight="1" x14ac:dyDescent="0.25">
      <c r="A4" s="70" t="s">
        <v>29</v>
      </c>
      <c r="B4" s="70" t="s">
        <v>28</v>
      </c>
      <c r="C4" s="71" t="s">
        <v>27</v>
      </c>
      <c r="D4" s="72" t="s">
        <v>26</v>
      </c>
      <c r="E4" s="72" t="s">
        <v>25</v>
      </c>
      <c r="F4" s="73" t="s">
        <v>24</v>
      </c>
      <c r="G4" s="74" t="s">
        <v>23</v>
      </c>
      <c r="H4" s="74" t="s">
        <v>22</v>
      </c>
      <c r="I4" s="75" t="s">
        <v>21</v>
      </c>
      <c r="J4" s="74" t="s">
        <v>20</v>
      </c>
      <c r="K4" s="76" t="s">
        <v>19</v>
      </c>
    </row>
    <row r="5" spans="1:11" s="25" customFormat="1" ht="15.75" customHeight="1" x14ac:dyDescent="0.25">
      <c r="A5" s="19" t="s">
        <v>18</v>
      </c>
      <c r="B5" s="77">
        <v>2</v>
      </c>
      <c r="C5" s="43">
        <v>3</v>
      </c>
      <c r="D5" s="14">
        <v>4</v>
      </c>
      <c r="E5" s="19">
        <v>5</v>
      </c>
      <c r="F5" s="19">
        <v>6</v>
      </c>
      <c r="G5" s="14">
        <v>7</v>
      </c>
      <c r="H5" s="14">
        <v>8</v>
      </c>
      <c r="I5" s="78">
        <v>9</v>
      </c>
      <c r="J5" s="14">
        <v>10</v>
      </c>
      <c r="K5" s="6">
        <v>11</v>
      </c>
    </row>
    <row r="6" spans="1:11" s="3" customFormat="1" ht="24" customHeight="1" x14ac:dyDescent="0.25">
      <c r="A6" s="79" t="s">
        <v>17</v>
      </c>
      <c r="B6" s="85"/>
      <c r="C6" s="286"/>
      <c r="D6" s="38"/>
      <c r="E6" s="38"/>
      <c r="F6" s="86"/>
      <c r="G6" s="86"/>
      <c r="H6" s="86"/>
      <c r="I6" s="87"/>
      <c r="J6" s="325"/>
      <c r="K6" s="326"/>
    </row>
    <row r="7" spans="1:11" s="3" customFormat="1" ht="24" customHeight="1" x14ac:dyDescent="0.25">
      <c r="A7" s="88" t="s">
        <v>16</v>
      </c>
      <c r="B7" s="89"/>
      <c r="C7" s="90"/>
      <c r="D7" s="91"/>
      <c r="E7" s="91"/>
      <c r="F7" s="92"/>
      <c r="G7" s="92"/>
      <c r="H7" s="92"/>
      <c r="I7" s="93"/>
      <c r="J7" s="327"/>
      <c r="K7" s="328"/>
    </row>
    <row r="8" spans="1:11" s="4" customFormat="1" ht="31.5" customHeight="1" x14ac:dyDescent="0.25">
      <c r="A8" s="22" t="s">
        <v>526</v>
      </c>
      <c r="B8" s="21" t="s">
        <v>534</v>
      </c>
      <c r="C8" s="43" t="s">
        <v>346</v>
      </c>
      <c r="D8" s="20">
        <v>48000</v>
      </c>
      <c r="E8" s="20">
        <v>60000</v>
      </c>
      <c r="F8" s="19" t="s">
        <v>65</v>
      </c>
      <c r="G8" s="14" t="s">
        <v>83</v>
      </c>
      <c r="H8" s="14" t="s">
        <v>81</v>
      </c>
      <c r="I8" s="78" t="s">
        <v>102</v>
      </c>
      <c r="J8" s="14" t="s">
        <v>97</v>
      </c>
      <c r="K8" s="19" t="s">
        <v>540</v>
      </c>
    </row>
    <row r="9" spans="1:11" s="4" customFormat="1" ht="31.5" customHeight="1" x14ac:dyDescent="0.25">
      <c r="A9" s="22" t="s">
        <v>527</v>
      </c>
      <c r="B9" s="21" t="s">
        <v>601</v>
      </c>
      <c r="C9" s="43" t="s">
        <v>346</v>
      </c>
      <c r="D9" s="20">
        <v>64000</v>
      </c>
      <c r="E9" s="20">
        <v>80000</v>
      </c>
      <c r="F9" s="19" t="s">
        <v>65</v>
      </c>
      <c r="G9" s="14" t="s">
        <v>83</v>
      </c>
      <c r="H9" s="14" t="s">
        <v>81</v>
      </c>
      <c r="I9" s="78" t="s">
        <v>102</v>
      </c>
      <c r="J9" s="14" t="s">
        <v>97</v>
      </c>
      <c r="K9" s="19" t="s">
        <v>540</v>
      </c>
    </row>
    <row r="10" spans="1:11" s="4" customFormat="1" ht="31.5" customHeight="1" x14ac:dyDescent="0.25">
      <c r="A10" s="22" t="s">
        <v>528</v>
      </c>
      <c r="B10" s="21" t="s">
        <v>618</v>
      </c>
      <c r="C10" s="43" t="s">
        <v>538</v>
      </c>
      <c r="D10" s="20">
        <v>162848</v>
      </c>
      <c r="E10" s="20">
        <v>203560</v>
      </c>
      <c r="F10" s="19" t="s">
        <v>65</v>
      </c>
      <c r="G10" s="14" t="s">
        <v>83</v>
      </c>
      <c r="H10" s="14" t="s">
        <v>81</v>
      </c>
      <c r="I10" s="78" t="s">
        <v>102</v>
      </c>
      <c r="J10" s="14" t="s">
        <v>84</v>
      </c>
      <c r="K10" s="19" t="s">
        <v>541</v>
      </c>
    </row>
    <row r="11" spans="1:11" s="4" customFormat="1" ht="47.25" customHeight="1" x14ac:dyDescent="0.25">
      <c r="A11" s="22" t="s">
        <v>529</v>
      </c>
      <c r="B11" s="21" t="s">
        <v>535</v>
      </c>
      <c r="C11" s="43" t="s">
        <v>539</v>
      </c>
      <c r="D11" s="20">
        <v>4888</v>
      </c>
      <c r="E11" s="20">
        <v>6110</v>
      </c>
      <c r="F11" s="19" t="s">
        <v>64</v>
      </c>
      <c r="G11" s="14" t="s">
        <v>83</v>
      </c>
      <c r="H11" s="14" t="s">
        <v>81</v>
      </c>
      <c r="I11" s="78" t="s">
        <v>102</v>
      </c>
      <c r="J11" s="14" t="s">
        <v>84</v>
      </c>
      <c r="K11" s="19" t="s">
        <v>541</v>
      </c>
    </row>
    <row r="12" spans="1:11" s="4" customFormat="1" ht="31.5" customHeight="1" x14ac:dyDescent="0.25">
      <c r="A12" s="22" t="s">
        <v>530</v>
      </c>
      <c r="B12" s="21" t="s">
        <v>536</v>
      </c>
      <c r="C12" s="43" t="s">
        <v>68</v>
      </c>
      <c r="D12" s="20">
        <v>5000</v>
      </c>
      <c r="E12" s="20">
        <v>6250</v>
      </c>
      <c r="F12" s="19" t="s">
        <v>64</v>
      </c>
      <c r="G12" s="14" t="s">
        <v>83</v>
      </c>
      <c r="H12" s="14" t="s">
        <v>81</v>
      </c>
      <c r="I12" s="78" t="s">
        <v>102</v>
      </c>
      <c r="J12" s="14" t="s">
        <v>84</v>
      </c>
      <c r="K12" s="19" t="s">
        <v>541</v>
      </c>
    </row>
    <row r="13" spans="1:11" s="4" customFormat="1" ht="31.5" customHeight="1" x14ac:dyDescent="0.25">
      <c r="A13" s="22" t="s">
        <v>531</v>
      </c>
      <c r="B13" s="21" t="s">
        <v>619</v>
      </c>
      <c r="C13" s="43" t="s">
        <v>538</v>
      </c>
      <c r="D13" s="20">
        <v>568720</v>
      </c>
      <c r="E13" s="20">
        <v>710900</v>
      </c>
      <c r="F13" s="19" t="s">
        <v>65</v>
      </c>
      <c r="G13" s="14" t="s">
        <v>83</v>
      </c>
      <c r="H13" s="14" t="s">
        <v>81</v>
      </c>
      <c r="I13" s="78" t="s">
        <v>102</v>
      </c>
      <c r="J13" s="14" t="s">
        <v>400</v>
      </c>
      <c r="K13" s="19" t="s">
        <v>542</v>
      </c>
    </row>
    <row r="14" spans="1:11" s="4" customFormat="1" ht="47.25" x14ac:dyDescent="0.25">
      <c r="A14" s="22" t="s">
        <v>532</v>
      </c>
      <c r="B14" s="13" t="s">
        <v>615</v>
      </c>
      <c r="C14" s="43" t="s">
        <v>539</v>
      </c>
      <c r="D14" s="20">
        <v>17000</v>
      </c>
      <c r="E14" s="20">
        <v>21250</v>
      </c>
      <c r="F14" s="19" t="s">
        <v>64</v>
      </c>
      <c r="G14" s="14" t="s">
        <v>83</v>
      </c>
      <c r="H14" s="14" t="s">
        <v>81</v>
      </c>
      <c r="I14" s="78" t="s">
        <v>102</v>
      </c>
      <c r="J14" s="14" t="s">
        <v>400</v>
      </c>
      <c r="K14" s="19" t="s">
        <v>542</v>
      </c>
    </row>
    <row r="15" spans="1:11" s="4" customFormat="1" ht="47.25" customHeight="1" x14ac:dyDescent="0.25">
      <c r="A15" s="94" t="s">
        <v>533</v>
      </c>
      <c r="B15" s="95" t="s">
        <v>537</v>
      </c>
      <c r="C15" s="96" t="s">
        <v>538</v>
      </c>
      <c r="D15" s="97">
        <v>930000</v>
      </c>
      <c r="E15" s="97">
        <v>1162500</v>
      </c>
      <c r="F15" s="98" t="s">
        <v>65</v>
      </c>
      <c r="G15" s="14" t="s">
        <v>83</v>
      </c>
      <c r="H15" s="99" t="s">
        <v>81</v>
      </c>
      <c r="I15" s="100" t="s">
        <v>102</v>
      </c>
      <c r="J15" s="99" t="s">
        <v>84</v>
      </c>
      <c r="K15" s="98" t="s">
        <v>543</v>
      </c>
    </row>
    <row r="16" spans="1:11" s="4" customFormat="1" ht="47.25" customHeight="1" x14ac:dyDescent="0.25">
      <c r="A16" s="22" t="s">
        <v>578</v>
      </c>
      <c r="B16" s="21" t="s">
        <v>581</v>
      </c>
      <c r="C16" s="43" t="s">
        <v>539</v>
      </c>
      <c r="D16" s="20">
        <v>20000</v>
      </c>
      <c r="E16" s="20">
        <v>25000</v>
      </c>
      <c r="F16" s="19" t="s">
        <v>64</v>
      </c>
      <c r="G16" s="14" t="s">
        <v>83</v>
      </c>
      <c r="H16" s="14" t="s">
        <v>81</v>
      </c>
      <c r="I16" s="78" t="s">
        <v>102</v>
      </c>
      <c r="J16" s="14" t="s">
        <v>84</v>
      </c>
      <c r="K16" s="19" t="s">
        <v>543</v>
      </c>
    </row>
    <row r="17" spans="1:11" s="4" customFormat="1" ht="31.5" customHeight="1" x14ac:dyDescent="0.25">
      <c r="A17" s="22" t="s">
        <v>579</v>
      </c>
      <c r="B17" s="21" t="s">
        <v>582</v>
      </c>
      <c r="C17" s="43" t="s">
        <v>584</v>
      </c>
      <c r="D17" s="20">
        <v>120000</v>
      </c>
      <c r="E17" s="20">
        <v>150000</v>
      </c>
      <c r="F17" s="19" t="s">
        <v>65</v>
      </c>
      <c r="G17" s="14" t="s">
        <v>83</v>
      </c>
      <c r="H17" s="14" t="s">
        <v>81</v>
      </c>
      <c r="I17" s="78" t="s">
        <v>102</v>
      </c>
      <c r="J17" s="14" t="s">
        <v>89</v>
      </c>
      <c r="K17" s="19" t="s">
        <v>347</v>
      </c>
    </row>
    <row r="18" spans="1:11" s="4" customFormat="1" ht="47.25" customHeight="1" x14ac:dyDescent="0.25">
      <c r="A18" s="22" t="s">
        <v>580</v>
      </c>
      <c r="B18" s="21" t="s">
        <v>583</v>
      </c>
      <c r="C18" s="43" t="s">
        <v>539</v>
      </c>
      <c r="D18" s="20">
        <v>3000</v>
      </c>
      <c r="E18" s="20">
        <v>3750</v>
      </c>
      <c r="F18" s="19" t="s">
        <v>64</v>
      </c>
      <c r="G18" s="14" t="s">
        <v>83</v>
      </c>
      <c r="H18" s="14" t="s">
        <v>81</v>
      </c>
      <c r="I18" s="78" t="s">
        <v>102</v>
      </c>
      <c r="J18" s="14" t="s">
        <v>89</v>
      </c>
      <c r="K18" s="19" t="s">
        <v>347</v>
      </c>
    </row>
    <row r="19" spans="1:11" s="3" customFormat="1" ht="24" customHeight="1" x14ac:dyDescent="0.25">
      <c r="A19" s="88" t="s">
        <v>15</v>
      </c>
      <c r="B19" s="116"/>
      <c r="C19" s="117"/>
      <c r="D19" s="118">
        <f>SUM(D8:D18)</f>
        <v>1943456</v>
      </c>
      <c r="E19" s="118">
        <f>SUM(E8:E18)</f>
        <v>2429320</v>
      </c>
      <c r="F19" s="119"/>
      <c r="G19" s="119"/>
      <c r="H19" s="119"/>
      <c r="I19" s="120"/>
      <c r="J19" s="119"/>
      <c r="K19" s="121"/>
    </row>
    <row r="20" spans="1:11" s="3" customFormat="1" ht="17.25" customHeight="1" x14ac:dyDescent="0.25">
      <c r="A20" s="122"/>
      <c r="B20" s="123"/>
      <c r="C20" s="124"/>
      <c r="D20" s="125"/>
      <c r="E20" s="125"/>
      <c r="F20" s="126"/>
      <c r="G20" s="126"/>
      <c r="H20" s="126"/>
      <c r="I20" s="127"/>
      <c r="J20" s="126"/>
      <c r="K20" s="128"/>
    </row>
    <row r="21" spans="1:11" s="3" customFormat="1" ht="24" customHeight="1" x14ac:dyDescent="0.25">
      <c r="A21" s="329" t="s">
        <v>14</v>
      </c>
      <c r="B21" s="330"/>
      <c r="C21" s="330"/>
      <c r="D21" s="330"/>
      <c r="E21" s="330"/>
      <c r="F21" s="330"/>
      <c r="G21" s="330"/>
      <c r="H21" s="330"/>
      <c r="I21" s="330"/>
      <c r="J21" s="330"/>
      <c r="K21" s="331"/>
    </row>
    <row r="22" spans="1:11" s="4" customFormat="1" ht="63" x14ac:dyDescent="0.25">
      <c r="A22" s="22" t="s">
        <v>36</v>
      </c>
      <c r="B22" s="21" t="s">
        <v>52</v>
      </c>
      <c r="C22" s="43" t="s">
        <v>67</v>
      </c>
      <c r="D22" s="20">
        <v>43888</v>
      </c>
      <c r="E22" s="20">
        <v>54860</v>
      </c>
      <c r="F22" s="24" t="s">
        <v>64</v>
      </c>
      <c r="G22" s="19" t="s">
        <v>83</v>
      </c>
      <c r="H22" s="19" t="s">
        <v>81</v>
      </c>
      <c r="I22" s="78" t="s">
        <v>102</v>
      </c>
      <c r="J22" s="14" t="s">
        <v>84</v>
      </c>
      <c r="K22" s="19" t="s">
        <v>85</v>
      </c>
    </row>
    <row r="23" spans="1:11" s="4" customFormat="1" ht="31.5" customHeight="1" x14ac:dyDescent="0.25">
      <c r="A23" s="22" t="s">
        <v>37</v>
      </c>
      <c r="B23" s="21" t="s">
        <v>381</v>
      </c>
      <c r="C23" s="43" t="s">
        <v>68</v>
      </c>
      <c r="D23" s="20">
        <v>5520</v>
      </c>
      <c r="E23" s="20">
        <v>6900</v>
      </c>
      <c r="F23" s="24" t="s">
        <v>64</v>
      </c>
      <c r="G23" s="19" t="s">
        <v>83</v>
      </c>
      <c r="H23" s="19" t="s">
        <v>81</v>
      </c>
      <c r="I23" s="78" t="s">
        <v>102</v>
      </c>
      <c r="J23" s="14" t="s">
        <v>84</v>
      </c>
      <c r="K23" s="19" t="s">
        <v>85</v>
      </c>
    </row>
    <row r="24" spans="1:11" s="3" customFormat="1" ht="31.5" customHeight="1" x14ac:dyDescent="0.25">
      <c r="A24" s="22" t="s">
        <v>38</v>
      </c>
      <c r="B24" s="21" t="s">
        <v>53</v>
      </c>
      <c r="C24" s="43" t="s">
        <v>69</v>
      </c>
      <c r="D24" s="20">
        <v>11200</v>
      </c>
      <c r="E24" s="20">
        <v>14000</v>
      </c>
      <c r="F24" s="24" t="s">
        <v>64</v>
      </c>
      <c r="G24" s="19" t="s">
        <v>83</v>
      </c>
      <c r="H24" s="19" t="s">
        <v>81</v>
      </c>
      <c r="I24" s="78" t="s">
        <v>102</v>
      </c>
      <c r="J24" s="14" t="s">
        <v>86</v>
      </c>
      <c r="K24" s="19" t="s">
        <v>87</v>
      </c>
    </row>
    <row r="25" spans="1:11" s="5" customFormat="1" ht="31.5" customHeight="1" x14ac:dyDescent="0.25">
      <c r="A25" s="47" t="s">
        <v>39</v>
      </c>
      <c r="B25" s="48" t="s">
        <v>200</v>
      </c>
      <c r="C25" s="49" t="s">
        <v>70</v>
      </c>
      <c r="D25" s="50">
        <f>SUM(D26:D31)</f>
        <v>21120</v>
      </c>
      <c r="E25" s="50">
        <f>SUM(E26:E31)</f>
        <v>26400</v>
      </c>
      <c r="F25" s="287" t="s">
        <v>64</v>
      </c>
      <c r="G25" s="51" t="s">
        <v>142</v>
      </c>
      <c r="H25" s="51" t="s">
        <v>81</v>
      </c>
      <c r="I25" s="34" t="s">
        <v>102</v>
      </c>
      <c r="J25" s="29" t="s">
        <v>97</v>
      </c>
      <c r="K25" s="51" t="s">
        <v>596</v>
      </c>
    </row>
    <row r="26" spans="1:11" s="5" customFormat="1" ht="31.5" customHeight="1" x14ac:dyDescent="0.25">
      <c r="A26" s="15"/>
      <c r="B26" s="8" t="s">
        <v>382</v>
      </c>
      <c r="C26" s="45"/>
      <c r="D26" s="7">
        <v>1360</v>
      </c>
      <c r="E26" s="7">
        <v>1700</v>
      </c>
      <c r="F26" s="288"/>
      <c r="G26" s="6"/>
      <c r="H26" s="6"/>
      <c r="I26" s="35"/>
      <c r="J26" s="6"/>
      <c r="K26" s="6"/>
    </row>
    <row r="27" spans="1:11" s="5" customFormat="1" ht="31.5" customHeight="1" x14ac:dyDescent="0.25">
      <c r="A27" s="15"/>
      <c r="B27" s="8" t="s">
        <v>383</v>
      </c>
      <c r="C27" s="45"/>
      <c r="D27" s="7">
        <v>4000</v>
      </c>
      <c r="E27" s="7">
        <v>5000</v>
      </c>
      <c r="F27" s="288"/>
      <c r="G27" s="6"/>
      <c r="H27" s="6"/>
      <c r="I27" s="35"/>
      <c r="J27" s="6"/>
      <c r="K27" s="6"/>
    </row>
    <row r="28" spans="1:11" s="5" customFormat="1" ht="31.5" customHeight="1" x14ac:dyDescent="0.25">
      <c r="A28" s="15"/>
      <c r="B28" s="8" t="s">
        <v>384</v>
      </c>
      <c r="C28" s="45"/>
      <c r="D28" s="7">
        <v>4000</v>
      </c>
      <c r="E28" s="7">
        <v>5000</v>
      </c>
      <c r="F28" s="288"/>
      <c r="G28" s="6"/>
      <c r="H28" s="6"/>
      <c r="I28" s="35"/>
      <c r="J28" s="6"/>
      <c r="K28" s="6"/>
    </row>
    <row r="29" spans="1:11" s="5" customFormat="1" ht="31.5" customHeight="1" x14ac:dyDescent="0.25">
      <c r="A29" s="15"/>
      <c r="B29" s="8" t="s">
        <v>385</v>
      </c>
      <c r="C29" s="45"/>
      <c r="D29" s="7">
        <v>4000</v>
      </c>
      <c r="E29" s="7">
        <v>5000</v>
      </c>
      <c r="F29" s="288"/>
      <c r="G29" s="6"/>
      <c r="H29" s="6"/>
      <c r="I29" s="35"/>
      <c r="J29" s="6"/>
      <c r="K29" s="6"/>
    </row>
    <row r="30" spans="1:11" s="5" customFormat="1" ht="31.5" customHeight="1" x14ac:dyDescent="0.25">
      <c r="A30" s="15"/>
      <c r="B30" s="8" t="s">
        <v>386</v>
      </c>
      <c r="C30" s="45"/>
      <c r="D30" s="7">
        <v>3760</v>
      </c>
      <c r="E30" s="7">
        <v>4700</v>
      </c>
      <c r="F30" s="288"/>
      <c r="G30" s="6"/>
      <c r="H30" s="6"/>
      <c r="I30" s="35"/>
      <c r="J30" s="6"/>
      <c r="K30" s="6"/>
    </row>
    <row r="31" spans="1:11" s="5" customFormat="1" ht="31.5" customHeight="1" x14ac:dyDescent="0.25">
      <c r="A31" s="15"/>
      <c r="B31" s="8" t="s">
        <v>387</v>
      </c>
      <c r="C31" s="45"/>
      <c r="D31" s="7">
        <v>4000</v>
      </c>
      <c r="E31" s="7">
        <v>5000</v>
      </c>
      <c r="F31" s="288"/>
      <c r="G31" s="6"/>
      <c r="H31" s="6"/>
      <c r="I31" s="35"/>
      <c r="J31" s="6"/>
      <c r="K31" s="6"/>
    </row>
    <row r="32" spans="1:11" s="5" customFormat="1" ht="31.5" customHeight="1" x14ac:dyDescent="0.25">
      <c r="A32" s="176" t="s">
        <v>40</v>
      </c>
      <c r="B32" s="190" t="s">
        <v>54</v>
      </c>
      <c r="C32" s="191" t="s">
        <v>71</v>
      </c>
      <c r="D32" s="192">
        <v>4568</v>
      </c>
      <c r="E32" s="192">
        <v>5710</v>
      </c>
      <c r="F32" s="273" t="s">
        <v>64</v>
      </c>
      <c r="G32" s="177" t="s">
        <v>83</v>
      </c>
      <c r="H32" s="57" t="s">
        <v>81</v>
      </c>
      <c r="I32" s="178" t="s">
        <v>102</v>
      </c>
      <c r="J32" s="57" t="s">
        <v>89</v>
      </c>
      <c r="K32" s="177" t="s">
        <v>88</v>
      </c>
    </row>
    <row r="33" spans="1:11" s="5" customFormat="1" ht="31.5" customHeight="1" x14ac:dyDescent="0.25">
      <c r="A33" s="22" t="s">
        <v>41</v>
      </c>
      <c r="B33" s="21" t="s">
        <v>55</v>
      </c>
      <c r="C33" s="43" t="s">
        <v>72</v>
      </c>
      <c r="D33" s="20">
        <v>3184</v>
      </c>
      <c r="E33" s="20">
        <v>3980</v>
      </c>
      <c r="F33" s="19" t="s">
        <v>64</v>
      </c>
      <c r="G33" s="19" t="s">
        <v>83</v>
      </c>
      <c r="H33" s="14" t="s">
        <v>81</v>
      </c>
      <c r="I33" s="78" t="s">
        <v>102</v>
      </c>
      <c r="J33" s="14" t="s">
        <v>89</v>
      </c>
      <c r="K33" s="19" t="s">
        <v>90</v>
      </c>
    </row>
    <row r="34" spans="1:11" s="5" customFormat="1" ht="31.5" customHeight="1" x14ac:dyDescent="0.25">
      <c r="A34" s="22" t="s">
        <v>42</v>
      </c>
      <c r="B34" s="21" t="s">
        <v>56</v>
      </c>
      <c r="C34" s="43" t="s">
        <v>73</v>
      </c>
      <c r="D34" s="20">
        <v>29040</v>
      </c>
      <c r="E34" s="20">
        <v>36300</v>
      </c>
      <c r="F34" s="19" t="s">
        <v>65</v>
      </c>
      <c r="G34" s="19" t="s">
        <v>83</v>
      </c>
      <c r="H34" s="14" t="s">
        <v>81</v>
      </c>
      <c r="I34" s="78" t="s">
        <v>102</v>
      </c>
      <c r="J34" s="14" t="s">
        <v>91</v>
      </c>
      <c r="K34" s="19" t="s">
        <v>92</v>
      </c>
    </row>
    <row r="35" spans="1:11" s="5" customFormat="1" ht="31.5" customHeight="1" x14ac:dyDescent="0.25">
      <c r="A35" s="22" t="s">
        <v>43</v>
      </c>
      <c r="B35" s="21" t="s">
        <v>57</v>
      </c>
      <c r="C35" s="43" t="s">
        <v>74</v>
      </c>
      <c r="D35" s="20">
        <v>5600</v>
      </c>
      <c r="E35" s="20">
        <v>7000</v>
      </c>
      <c r="F35" s="24" t="s">
        <v>64</v>
      </c>
      <c r="G35" s="19" t="s">
        <v>83</v>
      </c>
      <c r="H35" s="19" t="s">
        <v>81</v>
      </c>
      <c r="I35" s="78" t="s">
        <v>102</v>
      </c>
      <c r="J35" s="129" t="s">
        <v>84</v>
      </c>
      <c r="K35" s="112" t="s">
        <v>93</v>
      </c>
    </row>
    <row r="36" spans="1:11" s="5" customFormat="1" ht="31.5" customHeight="1" x14ac:dyDescent="0.25">
      <c r="A36" s="22" t="s">
        <v>44</v>
      </c>
      <c r="B36" s="130" t="s">
        <v>58</v>
      </c>
      <c r="C36" s="43" t="s">
        <v>75</v>
      </c>
      <c r="D36" s="131">
        <v>36400</v>
      </c>
      <c r="E36" s="131">
        <v>45500</v>
      </c>
      <c r="F36" s="19" t="s">
        <v>65</v>
      </c>
      <c r="G36" s="19" t="s">
        <v>83</v>
      </c>
      <c r="H36" s="19" t="s">
        <v>81</v>
      </c>
      <c r="I36" s="78" t="s">
        <v>102</v>
      </c>
      <c r="J36" s="129" t="s">
        <v>94</v>
      </c>
      <c r="K36" s="23" t="s">
        <v>95</v>
      </c>
    </row>
    <row r="37" spans="1:11" s="5" customFormat="1" ht="31.5" customHeight="1" x14ac:dyDescent="0.25">
      <c r="A37" s="22" t="s">
        <v>45</v>
      </c>
      <c r="B37" s="130" t="s">
        <v>59</v>
      </c>
      <c r="C37" s="132" t="s">
        <v>76</v>
      </c>
      <c r="D37" s="133">
        <v>28000</v>
      </c>
      <c r="E37" s="133">
        <v>35000</v>
      </c>
      <c r="F37" s="23" t="s">
        <v>65</v>
      </c>
      <c r="G37" s="19" t="s">
        <v>83</v>
      </c>
      <c r="H37" s="129" t="s">
        <v>81</v>
      </c>
      <c r="I37" s="78" t="s">
        <v>102</v>
      </c>
      <c r="J37" s="129" t="s">
        <v>84</v>
      </c>
      <c r="K37" s="23" t="s">
        <v>96</v>
      </c>
    </row>
    <row r="38" spans="1:11" s="5" customFormat="1" ht="31.5" customHeight="1" x14ac:dyDescent="0.25">
      <c r="A38" s="22" t="s">
        <v>46</v>
      </c>
      <c r="B38" s="130" t="s">
        <v>60</v>
      </c>
      <c r="C38" s="132" t="s">
        <v>77</v>
      </c>
      <c r="D38" s="133">
        <v>62800</v>
      </c>
      <c r="E38" s="133">
        <v>78500</v>
      </c>
      <c r="F38" s="23" t="s">
        <v>64</v>
      </c>
      <c r="G38" s="19" t="s">
        <v>83</v>
      </c>
      <c r="H38" s="129" t="s">
        <v>81</v>
      </c>
      <c r="I38" s="78" t="s">
        <v>102</v>
      </c>
      <c r="J38" s="129" t="s">
        <v>97</v>
      </c>
      <c r="K38" s="23" t="s">
        <v>98</v>
      </c>
    </row>
    <row r="39" spans="1:11" s="5" customFormat="1" ht="31.5" customHeight="1" x14ac:dyDescent="0.25">
      <c r="A39" s="47" t="s">
        <v>47</v>
      </c>
      <c r="B39" s="130" t="s">
        <v>61</v>
      </c>
      <c r="C39" s="134" t="s">
        <v>74</v>
      </c>
      <c r="D39" s="135">
        <v>6960</v>
      </c>
      <c r="E39" s="135">
        <v>8700</v>
      </c>
      <c r="F39" s="136" t="s">
        <v>64</v>
      </c>
      <c r="G39" s="19" t="s">
        <v>83</v>
      </c>
      <c r="H39" s="129" t="s">
        <v>81</v>
      </c>
      <c r="I39" s="78" t="s">
        <v>102</v>
      </c>
      <c r="J39" s="129" t="s">
        <v>84</v>
      </c>
      <c r="K39" s="136" t="s">
        <v>211</v>
      </c>
    </row>
    <row r="40" spans="1:11" s="5" customFormat="1" ht="31.5" customHeight="1" x14ac:dyDescent="0.25">
      <c r="A40" s="22" t="s">
        <v>48</v>
      </c>
      <c r="B40" s="130" t="s">
        <v>388</v>
      </c>
      <c r="C40" s="132" t="s">
        <v>74</v>
      </c>
      <c r="D40" s="133">
        <v>8480</v>
      </c>
      <c r="E40" s="133">
        <v>10600</v>
      </c>
      <c r="F40" s="23" t="s">
        <v>64</v>
      </c>
      <c r="G40" s="19" t="s">
        <v>83</v>
      </c>
      <c r="H40" s="129" t="s">
        <v>81</v>
      </c>
      <c r="I40" s="78" t="s">
        <v>102</v>
      </c>
      <c r="J40" s="129" t="s">
        <v>97</v>
      </c>
      <c r="K40" s="23" t="s">
        <v>98</v>
      </c>
    </row>
    <row r="41" spans="1:11" s="5" customFormat="1" ht="31.5" customHeight="1" x14ac:dyDescent="0.25">
      <c r="A41" s="22" t="s">
        <v>49</v>
      </c>
      <c r="B41" s="130" t="s">
        <v>62</v>
      </c>
      <c r="C41" s="132" t="s">
        <v>78</v>
      </c>
      <c r="D41" s="133">
        <v>154400</v>
      </c>
      <c r="E41" s="133">
        <v>193000</v>
      </c>
      <c r="F41" s="19" t="s">
        <v>65</v>
      </c>
      <c r="G41" s="19" t="s">
        <v>83</v>
      </c>
      <c r="H41" s="14" t="s">
        <v>81</v>
      </c>
      <c r="I41" s="78" t="s">
        <v>102</v>
      </c>
      <c r="J41" s="129" t="s">
        <v>99</v>
      </c>
      <c r="K41" s="23" t="s">
        <v>100</v>
      </c>
    </row>
    <row r="42" spans="1:11" s="5" customFormat="1" ht="31.5" customHeight="1" x14ac:dyDescent="0.25">
      <c r="A42" s="22" t="s">
        <v>50</v>
      </c>
      <c r="B42" s="130" t="s">
        <v>63</v>
      </c>
      <c r="C42" s="132" t="s">
        <v>79</v>
      </c>
      <c r="D42" s="133">
        <v>74400</v>
      </c>
      <c r="E42" s="133">
        <v>93000</v>
      </c>
      <c r="F42" s="19" t="s">
        <v>65</v>
      </c>
      <c r="G42" s="19" t="s">
        <v>83</v>
      </c>
      <c r="H42" s="14" t="s">
        <v>81</v>
      </c>
      <c r="I42" s="78" t="s">
        <v>102</v>
      </c>
      <c r="J42" s="129" t="s">
        <v>91</v>
      </c>
      <c r="K42" s="23" t="s">
        <v>100</v>
      </c>
    </row>
    <row r="43" spans="1:11" s="4" customFormat="1" ht="31.5" customHeight="1" x14ac:dyDescent="0.25">
      <c r="A43" s="137" t="s">
        <v>51</v>
      </c>
      <c r="B43" s="130" t="s">
        <v>103</v>
      </c>
      <c r="C43" s="138" t="s">
        <v>80</v>
      </c>
      <c r="D43" s="139">
        <v>4228100.9000000004</v>
      </c>
      <c r="E43" s="139">
        <v>4777754.01</v>
      </c>
      <c r="F43" s="297" t="s">
        <v>66</v>
      </c>
      <c r="G43" s="19" t="s">
        <v>83</v>
      </c>
      <c r="H43" s="140" t="s">
        <v>82</v>
      </c>
      <c r="I43" s="78" t="s">
        <v>102</v>
      </c>
      <c r="J43" s="129" t="s">
        <v>89</v>
      </c>
      <c r="K43" s="141" t="s">
        <v>101</v>
      </c>
    </row>
    <row r="44" spans="1:11" s="4" customFormat="1" ht="31.5" customHeight="1" x14ac:dyDescent="0.25">
      <c r="A44" s="137" t="s">
        <v>164</v>
      </c>
      <c r="B44" s="142" t="s">
        <v>168</v>
      </c>
      <c r="C44" s="143" t="s">
        <v>75</v>
      </c>
      <c r="D44" s="144">
        <v>13800</v>
      </c>
      <c r="E44" s="144">
        <v>17250</v>
      </c>
      <c r="F44" s="6" t="s">
        <v>64</v>
      </c>
      <c r="G44" s="6" t="s">
        <v>83</v>
      </c>
      <c r="H44" s="6" t="s">
        <v>81</v>
      </c>
      <c r="I44" s="35" t="s">
        <v>102</v>
      </c>
      <c r="J44" s="35" t="s">
        <v>144</v>
      </c>
      <c r="K44" s="35" t="s">
        <v>95</v>
      </c>
    </row>
    <row r="45" spans="1:11" s="4" customFormat="1" ht="31.5" customHeight="1" x14ac:dyDescent="0.25">
      <c r="A45" s="137" t="s">
        <v>165</v>
      </c>
      <c r="B45" s="306" t="s">
        <v>598</v>
      </c>
      <c r="C45" s="145" t="s">
        <v>170</v>
      </c>
      <c r="D45" s="146">
        <v>41160</v>
      </c>
      <c r="E45" s="146">
        <v>51450</v>
      </c>
      <c r="F45" s="19" t="s">
        <v>65</v>
      </c>
      <c r="G45" s="19" t="s">
        <v>83</v>
      </c>
      <c r="H45" s="14" t="s">
        <v>81</v>
      </c>
      <c r="I45" s="78" t="s">
        <v>102</v>
      </c>
      <c r="J45" s="148" t="s">
        <v>86</v>
      </c>
      <c r="K45" s="149" t="s">
        <v>597</v>
      </c>
    </row>
    <row r="46" spans="1:11" s="4" customFormat="1" ht="31.5" customHeight="1" x14ac:dyDescent="0.25">
      <c r="A46" s="137" t="s">
        <v>166</v>
      </c>
      <c r="B46" s="307" t="s">
        <v>613</v>
      </c>
      <c r="C46" s="132" t="s">
        <v>548</v>
      </c>
      <c r="D46" s="133">
        <v>53088</v>
      </c>
      <c r="E46" s="133">
        <v>66360</v>
      </c>
      <c r="F46" s="23" t="s">
        <v>65</v>
      </c>
      <c r="G46" s="14" t="s">
        <v>83</v>
      </c>
      <c r="H46" s="14" t="s">
        <v>81</v>
      </c>
      <c r="I46" s="78" t="s">
        <v>102</v>
      </c>
      <c r="J46" s="129" t="s">
        <v>89</v>
      </c>
      <c r="K46" s="23" t="s">
        <v>98</v>
      </c>
    </row>
    <row r="47" spans="1:11" s="4" customFormat="1" ht="31.5" customHeight="1" x14ac:dyDescent="0.25">
      <c r="A47" s="137" t="s">
        <v>167</v>
      </c>
      <c r="B47" s="130" t="s">
        <v>169</v>
      </c>
      <c r="C47" s="132" t="s">
        <v>171</v>
      </c>
      <c r="D47" s="133">
        <v>58601.599999999999</v>
      </c>
      <c r="E47" s="133">
        <v>73252</v>
      </c>
      <c r="F47" s="23" t="s">
        <v>64</v>
      </c>
      <c r="G47" s="14" t="s">
        <v>83</v>
      </c>
      <c r="H47" s="14" t="s">
        <v>82</v>
      </c>
      <c r="I47" s="78" t="s">
        <v>102</v>
      </c>
      <c r="J47" s="129" t="s">
        <v>94</v>
      </c>
      <c r="K47" s="23" t="s">
        <v>173</v>
      </c>
    </row>
    <row r="48" spans="1:11" s="4" customFormat="1" ht="31.5" customHeight="1" x14ac:dyDescent="0.25">
      <c r="A48" s="137" t="s">
        <v>350</v>
      </c>
      <c r="B48" s="130" t="s">
        <v>389</v>
      </c>
      <c r="C48" s="132" t="s">
        <v>351</v>
      </c>
      <c r="D48" s="133">
        <v>1263200</v>
      </c>
      <c r="E48" s="133">
        <v>1579000</v>
      </c>
      <c r="F48" s="19" t="s">
        <v>65</v>
      </c>
      <c r="G48" s="14" t="s">
        <v>83</v>
      </c>
      <c r="H48" s="14" t="s">
        <v>81</v>
      </c>
      <c r="I48" s="129" t="s">
        <v>102</v>
      </c>
      <c r="J48" s="129" t="s">
        <v>99</v>
      </c>
      <c r="K48" s="150" t="s">
        <v>352</v>
      </c>
    </row>
    <row r="49" spans="1:11" s="4" customFormat="1" ht="31.5" customHeight="1" x14ac:dyDescent="0.25">
      <c r="A49" s="22" t="s">
        <v>353</v>
      </c>
      <c r="B49" s="21" t="s">
        <v>356</v>
      </c>
      <c r="C49" s="43" t="s">
        <v>351</v>
      </c>
      <c r="D49" s="20">
        <v>132480</v>
      </c>
      <c r="E49" s="20">
        <v>165600</v>
      </c>
      <c r="F49" s="152" t="s">
        <v>360</v>
      </c>
      <c r="G49" s="14" t="s">
        <v>83</v>
      </c>
      <c r="H49" s="14" t="s">
        <v>82</v>
      </c>
      <c r="I49" s="129" t="s">
        <v>102</v>
      </c>
      <c r="J49" s="129" t="s">
        <v>84</v>
      </c>
      <c r="K49" s="112" t="s">
        <v>599</v>
      </c>
    </row>
    <row r="50" spans="1:11" s="5" customFormat="1" ht="31.5" customHeight="1" x14ac:dyDescent="0.25">
      <c r="A50" s="22" t="s">
        <v>354</v>
      </c>
      <c r="B50" s="130" t="s">
        <v>357</v>
      </c>
      <c r="C50" s="151" t="s">
        <v>351</v>
      </c>
      <c r="D50" s="131">
        <v>38400</v>
      </c>
      <c r="E50" s="131">
        <v>48000</v>
      </c>
      <c r="F50" s="112" t="s">
        <v>64</v>
      </c>
      <c r="G50" s="14" t="s">
        <v>83</v>
      </c>
      <c r="H50" s="14" t="s">
        <v>81</v>
      </c>
      <c r="I50" s="129" t="s">
        <v>102</v>
      </c>
      <c r="J50" s="129" t="s">
        <v>89</v>
      </c>
      <c r="K50" s="112" t="s">
        <v>90</v>
      </c>
    </row>
    <row r="51" spans="1:11" s="5" customFormat="1" ht="31.5" customHeight="1" x14ac:dyDescent="0.25">
      <c r="A51" s="22" t="s">
        <v>355</v>
      </c>
      <c r="B51" s="130" t="s">
        <v>358</v>
      </c>
      <c r="C51" s="151" t="s">
        <v>359</v>
      </c>
      <c r="D51" s="131">
        <v>128000</v>
      </c>
      <c r="E51" s="131">
        <v>160000</v>
      </c>
      <c r="F51" s="113" t="s">
        <v>65</v>
      </c>
      <c r="G51" s="14" t="s">
        <v>83</v>
      </c>
      <c r="H51" s="14" t="s">
        <v>81</v>
      </c>
      <c r="I51" s="129" t="s">
        <v>102</v>
      </c>
      <c r="J51" s="129" t="s">
        <v>84</v>
      </c>
      <c r="K51" s="112" t="s">
        <v>90</v>
      </c>
    </row>
    <row r="52" spans="1:11" s="5" customFormat="1" ht="31.5" customHeight="1" x14ac:dyDescent="0.25">
      <c r="A52" s="22" t="s">
        <v>361</v>
      </c>
      <c r="B52" s="130" t="s">
        <v>362</v>
      </c>
      <c r="C52" s="151" t="s">
        <v>359</v>
      </c>
      <c r="D52" s="131">
        <v>120000</v>
      </c>
      <c r="E52" s="131">
        <v>150000</v>
      </c>
      <c r="F52" s="112" t="s">
        <v>65</v>
      </c>
      <c r="G52" s="14" t="s">
        <v>83</v>
      </c>
      <c r="H52" s="14" t="s">
        <v>81</v>
      </c>
      <c r="I52" s="129" t="s">
        <v>102</v>
      </c>
      <c r="J52" s="129" t="s">
        <v>84</v>
      </c>
      <c r="K52" s="112" t="s">
        <v>90</v>
      </c>
    </row>
    <row r="53" spans="1:11" s="5" customFormat="1" ht="31.5" customHeight="1" x14ac:dyDescent="0.25">
      <c r="A53" s="22" t="s">
        <v>363</v>
      </c>
      <c r="B53" s="130" t="s">
        <v>365</v>
      </c>
      <c r="C53" s="151" t="s">
        <v>351</v>
      </c>
      <c r="D53" s="131">
        <v>50400</v>
      </c>
      <c r="E53" s="131">
        <v>63000</v>
      </c>
      <c r="F53" s="112" t="s">
        <v>64</v>
      </c>
      <c r="G53" s="14" t="s">
        <v>83</v>
      </c>
      <c r="H53" s="14" t="s">
        <v>81</v>
      </c>
      <c r="I53" s="129" t="s">
        <v>102</v>
      </c>
      <c r="J53" s="129" t="s">
        <v>97</v>
      </c>
      <c r="K53" s="112" t="s">
        <v>98</v>
      </c>
    </row>
    <row r="54" spans="1:11" s="5" customFormat="1" ht="31.5" customHeight="1" x14ac:dyDescent="0.25">
      <c r="A54" s="22" t="s">
        <v>364</v>
      </c>
      <c r="B54" s="130" t="s">
        <v>589</v>
      </c>
      <c r="C54" s="151" t="s">
        <v>351</v>
      </c>
      <c r="D54" s="131">
        <v>76800</v>
      </c>
      <c r="E54" s="131">
        <v>96000</v>
      </c>
      <c r="F54" s="112" t="s">
        <v>65</v>
      </c>
      <c r="G54" s="14" t="s">
        <v>83</v>
      </c>
      <c r="H54" s="14" t="s">
        <v>81</v>
      </c>
      <c r="I54" s="129" t="s">
        <v>102</v>
      </c>
      <c r="J54" s="129" t="s">
        <v>89</v>
      </c>
      <c r="K54" s="112" t="s">
        <v>98</v>
      </c>
    </row>
    <row r="55" spans="1:11" s="5" customFormat="1" ht="31.5" customHeight="1" x14ac:dyDescent="0.25">
      <c r="A55" s="94" t="s">
        <v>391</v>
      </c>
      <c r="B55" s="130" t="s">
        <v>401</v>
      </c>
      <c r="C55" s="151" t="s">
        <v>395</v>
      </c>
      <c r="D55" s="131">
        <v>254400</v>
      </c>
      <c r="E55" s="131">
        <v>318000</v>
      </c>
      <c r="F55" s="112" t="s">
        <v>398</v>
      </c>
      <c r="G55" s="14" t="s">
        <v>83</v>
      </c>
      <c r="H55" s="129" t="s">
        <v>82</v>
      </c>
      <c r="I55" s="129" t="s">
        <v>102</v>
      </c>
      <c r="J55" s="129" t="s">
        <v>97</v>
      </c>
      <c r="K55" s="112" t="s">
        <v>399</v>
      </c>
    </row>
    <row r="56" spans="1:11" s="5" customFormat="1" ht="47.25" x14ac:dyDescent="0.25">
      <c r="A56" s="22" t="s">
        <v>392</v>
      </c>
      <c r="B56" s="130" t="s">
        <v>590</v>
      </c>
      <c r="C56" s="151" t="s">
        <v>396</v>
      </c>
      <c r="D56" s="131">
        <v>1312384</v>
      </c>
      <c r="E56" s="131">
        <v>1640480</v>
      </c>
      <c r="F56" s="112" t="s">
        <v>66</v>
      </c>
      <c r="G56" s="14" t="s">
        <v>83</v>
      </c>
      <c r="H56" s="129" t="s">
        <v>82</v>
      </c>
      <c r="I56" s="129" t="s">
        <v>102</v>
      </c>
      <c r="J56" s="129" t="s">
        <v>400</v>
      </c>
      <c r="K56" s="112" t="s">
        <v>173</v>
      </c>
    </row>
    <row r="57" spans="1:11" s="5" customFormat="1" ht="31.5" customHeight="1" x14ac:dyDescent="0.25">
      <c r="A57" s="94" t="s">
        <v>393</v>
      </c>
      <c r="B57" s="130" t="s">
        <v>394</v>
      </c>
      <c r="C57" s="151" t="s">
        <v>397</v>
      </c>
      <c r="D57" s="131">
        <v>251840</v>
      </c>
      <c r="E57" s="131">
        <v>314800</v>
      </c>
      <c r="F57" s="112" t="s">
        <v>66</v>
      </c>
      <c r="G57" s="14" t="s">
        <v>83</v>
      </c>
      <c r="H57" s="129" t="s">
        <v>82</v>
      </c>
      <c r="I57" s="129" t="s">
        <v>102</v>
      </c>
      <c r="J57" s="129" t="s">
        <v>400</v>
      </c>
      <c r="K57" s="112" t="s">
        <v>173</v>
      </c>
    </row>
    <row r="58" spans="1:11" s="5" customFormat="1" ht="31.5" customHeight="1" x14ac:dyDescent="0.25">
      <c r="A58" s="22" t="s">
        <v>402</v>
      </c>
      <c r="B58" s="130" t="s">
        <v>404</v>
      </c>
      <c r="C58" s="151" t="s">
        <v>406</v>
      </c>
      <c r="D58" s="131">
        <v>332000</v>
      </c>
      <c r="E58" s="131">
        <v>415000</v>
      </c>
      <c r="F58" s="112" t="s">
        <v>66</v>
      </c>
      <c r="G58" s="14" t="s">
        <v>83</v>
      </c>
      <c r="H58" s="129" t="s">
        <v>82</v>
      </c>
      <c r="I58" s="129" t="s">
        <v>102</v>
      </c>
      <c r="J58" s="129" t="s">
        <v>226</v>
      </c>
      <c r="K58" s="113" t="s">
        <v>409</v>
      </c>
    </row>
    <row r="59" spans="1:11" s="5" customFormat="1" ht="31.5" customHeight="1" x14ac:dyDescent="0.25">
      <c r="A59" s="22" t="s">
        <v>403</v>
      </c>
      <c r="B59" s="130" t="s">
        <v>405</v>
      </c>
      <c r="C59" s="151" t="s">
        <v>407</v>
      </c>
      <c r="D59" s="131">
        <v>120800</v>
      </c>
      <c r="E59" s="131">
        <v>151000</v>
      </c>
      <c r="F59" s="112" t="s">
        <v>65</v>
      </c>
      <c r="G59" s="14" t="s">
        <v>83</v>
      </c>
      <c r="H59" s="129" t="s">
        <v>81</v>
      </c>
      <c r="I59" s="129" t="s">
        <v>102</v>
      </c>
      <c r="J59" s="129" t="s">
        <v>84</v>
      </c>
      <c r="K59" s="112" t="s">
        <v>408</v>
      </c>
    </row>
    <row r="60" spans="1:11" s="5" customFormat="1" ht="31.5" customHeight="1" x14ac:dyDescent="0.25">
      <c r="A60" s="22" t="s">
        <v>500</v>
      </c>
      <c r="B60" s="21" t="s">
        <v>595</v>
      </c>
      <c r="C60" s="43" t="s">
        <v>501</v>
      </c>
      <c r="D60" s="20">
        <v>263680</v>
      </c>
      <c r="E60" s="20">
        <v>329600</v>
      </c>
      <c r="F60" s="152" t="s">
        <v>66</v>
      </c>
      <c r="G60" s="14" t="s">
        <v>83</v>
      </c>
      <c r="H60" s="129" t="s">
        <v>82</v>
      </c>
      <c r="I60" s="129" t="s">
        <v>102</v>
      </c>
      <c r="J60" s="129" t="s">
        <v>99</v>
      </c>
      <c r="K60" s="19" t="s">
        <v>502</v>
      </c>
    </row>
    <row r="61" spans="1:11" s="5" customFormat="1" ht="31.5" customHeight="1" x14ac:dyDescent="0.25">
      <c r="A61" s="22" t="s">
        <v>503</v>
      </c>
      <c r="B61" s="21" t="s">
        <v>510</v>
      </c>
      <c r="C61" s="43" t="s">
        <v>359</v>
      </c>
      <c r="D61" s="20">
        <v>413742.4</v>
      </c>
      <c r="E61" s="20">
        <v>517178</v>
      </c>
      <c r="F61" s="19" t="s">
        <v>360</v>
      </c>
      <c r="G61" s="14" t="s">
        <v>83</v>
      </c>
      <c r="H61" s="129" t="s">
        <v>82</v>
      </c>
      <c r="I61" s="129" t="s">
        <v>102</v>
      </c>
      <c r="J61" s="288" t="s">
        <v>226</v>
      </c>
      <c r="K61" s="18" t="s">
        <v>511</v>
      </c>
    </row>
    <row r="62" spans="1:11" s="5" customFormat="1" ht="31.5" customHeight="1" x14ac:dyDescent="0.25">
      <c r="A62" s="22" t="s">
        <v>504</v>
      </c>
      <c r="B62" s="21" t="s">
        <v>509</v>
      </c>
      <c r="C62" s="43" t="s">
        <v>68</v>
      </c>
      <c r="D62" s="20">
        <v>33600</v>
      </c>
      <c r="E62" s="20">
        <v>42000</v>
      </c>
      <c r="F62" s="19" t="s">
        <v>65</v>
      </c>
      <c r="G62" s="14" t="s">
        <v>83</v>
      </c>
      <c r="H62" s="14" t="s">
        <v>81</v>
      </c>
      <c r="I62" s="78" t="s">
        <v>102</v>
      </c>
      <c r="J62" s="31" t="s">
        <v>97</v>
      </c>
      <c r="K62" s="19" t="s">
        <v>600</v>
      </c>
    </row>
    <row r="63" spans="1:11" s="5" customFormat="1" ht="31.5" customHeight="1" x14ac:dyDescent="0.25">
      <c r="A63" s="47" t="s">
        <v>519</v>
      </c>
      <c r="B63" s="48" t="s">
        <v>522</v>
      </c>
      <c r="C63" s="49" t="s">
        <v>524</v>
      </c>
      <c r="D63" s="50">
        <v>123200</v>
      </c>
      <c r="E63" s="50">
        <v>154000</v>
      </c>
      <c r="F63" s="214" t="s">
        <v>360</v>
      </c>
      <c r="G63" s="14" t="s">
        <v>83</v>
      </c>
      <c r="H63" s="29" t="s">
        <v>82</v>
      </c>
      <c r="I63" s="78" t="s">
        <v>102</v>
      </c>
      <c r="J63" s="314" t="s">
        <v>400</v>
      </c>
      <c r="K63" s="52" t="s">
        <v>173</v>
      </c>
    </row>
    <row r="64" spans="1:11" s="5" customFormat="1" ht="31.5" customHeight="1" x14ac:dyDescent="0.25">
      <c r="A64" s="15" t="s">
        <v>520</v>
      </c>
      <c r="B64" s="8" t="s">
        <v>523</v>
      </c>
      <c r="C64" s="45" t="s">
        <v>525</v>
      </c>
      <c r="D64" s="7">
        <v>262496</v>
      </c>
      <c r="E64" s="7">
        <v>328120</v>
      </c>
      <c r="F64" s="84" t="s">
        <v>66</v>
      </c>
      <c r="G64" s="14" t="s">
        <v>83</v>
      </c>
      <c r="H64" s="6" t="s">
        <v>82</v>
      </c>
      <c r="I64" s="78" t="s">
        <v>102</v>
      </c>
      <c r="J64" s="6" t="s">
        <v>99</v>
      </c>
      <c r="K64" s="6" t="s">
        <v>173</v>
      </c>
    </row>
    <row r="65" spans="1:11" s="5" customFormat="1" ht="94.5" x14ac:dyDescent="0.25">
      <c r="A65" s="53" t="s">
        <v>521</v>
      </c>
      <c r="B65" s="54" t="s">
        <v>544</v>
      </c>
      <c r="C65" s="55" t="s">
        <v>75</v>
      </c>
      <c r="D65" s="56">
        <v>211344</v>
      </c>
      <c r="E65" s="56">
        <v>264180</v>
      </c>
      <c r="F65" s="153" t="s">
        <v>360</v>
      </c>
      <c r="G65" s="14" t="s">
        <v>83</v>
      </c>
      <c r="H65" s="31" t="s">
        <v>82</v>
      </c>
      <c r="I65" s="78" t="s">
        <v>102</v>
      </c>
      <c r="J65" s="32" t="s">
        <v>400</v>
      </c>
      <c r="K65" s="32" t="s">
        <v>173</v>
      </c>
    </row>
    <row r="66" spans="1:11" s="5" customFormat="1" ht="31.5" customHeight="1" x14ac:dyDescent="0.25">
      <c r="A66" s="15" t="s">
        <v>545</v>
      </c>
      <c r="B66" s="8" t="s">
        <v>546</v>
      </c>
      <c r="C66" s="44" t="s">
        <v>547</v>
      </c>
      <c r="D66" s="7">
        <v>301440</v>
      </c>
      <c r="E66" s="7">
        <v>376800</v>
      </c>
      <c r="F66" s="84" t="s">
        <v>66</v>
      </c>
      <c r="G66" s="14" t="s">
        <v>83</v>
      </c>
      <c r="H66" s="6" t="s">
        <v>82</v>
      </c>
      <c r="I66" s="35" t="s">
        <v>102</v>
      </c>
      <c r="J66" s="6" t="s">
        <v>400</v>
      </c>
      <c r="K66" s="6" t="s">
        <v>173</v>
      </c>
    </row>
    <row r="67" spans="1:11" s="3" customFormat="1" ht="24" customHeight="1" x14ac:dyDescent="0.25">
      <c r="A67" s="154" t="s">
        <v>13</v>
      </c>
      <c r="B67" s="155"/>
      <c r="C67" s="117"/>
      <c r="D67" s="156">
        <f>SUM(D22:D25,D32:D66)</f>
        <v>10580516.9</v>
      </c>
      <c r="E67" s="156">
        <f>SUM(E22:E25,E32:E66)</f>
        <v>12718274.01</v>
      </c>
      <c r="F67" s="157"/>
      <c r="G67" s="157"/>
      <c r="H67" s="157"/>
      <c r="I67" s="158"/>
      <c r="J67" s="157"/>
      <c r="K67" s="159"/>
    </row>
    <row r="68" spans="1:11" s="3" customFormat="1" ht="24" customHeight="1" x14ac:dyDescent="0.25">
      <c r="A68" s="79" t="s">
        <v>12</v>
      </c>
      <c r="B68" s="85"/>
      <c r="C68" s="286"/>
      <c r="D68" s="38">
        <f>D19+D67</f>
        <v>12523972.9</v>
      </c>
      <c r="E68" s="38">
        <f>E19+E67</f>
        <v>15147594.01</v>
      </c>
      <c r="F68" s="86"/>
      <c r="G68" s="86"/>
      <c r="H68" s="86"/>
      <c r="I68" s="87"/>
      <c r="J68" s="86"/>
      <c r="K68" s="168"/>
    </row>
    <row r="69" spans="1:11" s="3" customFormat="1" ht="17.25" customHeight="1" x14ac:dyDescent="0.25">
      <c r="A69" s="160"/>
      <c r="B69" s="169"/>
      <c r="C69" s="170"/>
      <c r="D69" s="171"/>
      <c r="E69" s="171"/>
      <c r="F69" s="172"/>
      <c r="G69" s="172"/>
      <c r="H69" s="172"/>
      <c r="I69" s="173"/>
      <c r="J69" s="172"/>
      <c r="K69" s="174"/>
    </row>
    <row r="70" spans="1:11" s="3" customFormat="1" ht="24" customHeight="1" x14ac:dyDescent="0.25">
      <c r="A70" s="175" t="s">
        <v>11</v>
      </c>
      <c r="B70" s="85"/>
      <c r="C70" s="286"/>
      <c r="D70" s="38"/>
      <c r="E70" s="38"/>
      <c r="F70" s="86"/>
      <c r="G70" s="86"/>
      <c r="H70" s="86"/>
      <c r="I70" s="87"/>
      <c r="J70" s="86"/>
      <c r="K70" s="168"/>
    </row>
    <row r="71" spans="1:11" s="5" customFormat="1" ht="47.25" x14ac:dyDescent="0.25">
      <c r="A71" s="176" t="s">
        <v>216</v>
      </c>
      <c r="B71" s="190" t="s">
        <v>222</v>
      </c>
      <c r="C71" s="191" t="s">
        <v>162</v>
      </c>
      <c r="D71" s="192">
        <f>SUM(D72:D73)</f>
        <v>5640000</v>
      </c>
      <c r="E71" s="192">
        <f>SUM(E72:E73)</f>
        <v>7050000</v>
      </c>
      <c r="F71" s="177" t="s">
        <v>225</v>
      </c>
      <c r="G71" s="57" t="s">
        <v>142</v>
      </c>
      <c r="H71" s="57" t="s">
        <v>81</v>
      </c>
      <c r="I71" s="178" t="s">
        <v>228</v>
      </c>
      <c r="J71" s="57" t="s">
        <v>226</v>
      </c>
      <c r="K71" s="177" t="s">
        <v>227</v>
      </c>
    </row>
    <row r="72" spans="1:11" s="5" customFormat="1" ht="31.5" customHeight="1" x14ac:dyDescent="0.25">
      <c r="A72" s="176"/>
      <c r="B72" s="240" t="s">
        <v>223</v>
      </c>
      <c r="C72" s="191"/>
      <c r="D72" s="192">
        <v>490000</v>
      </c>
      <c r="E72" s="192">
        <v>612500</v>
      </c>
      <c r="F72" s="177"/>
      <c r="G72" s="57"/>
      <c r="H72" s="57"/>
      <c r="I72" s="178"/>
      <c r="J72" s="57"/>
      <c r="K72" s="177"/>
    </row>
    <row r="73" spans="1:11" s="5" customFormat="1" ht="31.5" customHeight="1" x14ac:dyDescent="0.25">
      <c r="A73" s="176"/>
      <c r="B73" s="240" t="s">
        <v>224</v>
      </c>
      <c r="C73" s="191"/>
      <c r="D73" s="192">
        <v>5150000</v>
      </c>
      <c r="E73" s="192">
        <v>6437500</v>
      </c>
      <c r="F73" s="177"/>
      <c r="G73" s="57"/>
      <c r="H73" s="57"/>
      <c r="I73" s="178"/>
      <c r="J73" s="57"/>
      <c r="K73" s="177"/>
    </row>
    <row r="74" spans="1:11" s="5" customFormat="1" ht="47.25" x14ac:dyDescent="0.25">
      <c r="A74" s="94" t="s">
        <v>217</v>
      </c>
      <c r="B74" s="95" t="s">
        <v>229</v>
      </c>
      <c r="C74" s="96" t="s">
        <v>162</v>
      </c>
      <c r="D74" s="97">
        <v>2500000</v>
      </c>
      <c r="E74" s="97">
        <v>3125000</v>
      </c>
      <c r="F74" s="98" t="s">
        <v>65</v>
      </c>
      <c r="G74" s="99" t="s">
        <v>83</v>
      </c>
      <c r="H74" s="99" t="s">
        <v>81</v>
      </c>
      <c r="I74" s="100" t="s">
        <v>228</v>
      </c>
      <c r="J74" s="99" t="s">
        <v>172</v>
      </c>
      <c r="K74" s="98" t="s">
        <v>230</v>
      </c>
    </row>
    <row r="75" spans="1:11" s="5" customFormat="1" ht="31.5" customHeight="1" x14ac:dyDescent="0.25">
      <c r="A75" s="22" t="s">
        <v>218</v>
      </c>
      <c r="B75" s="13" t="s">
        <v>231</v>
      </c>
      <c r="C75" s="43" t="s">
        <v>232</v>
      </c>
      <c r="D75" s="179">
        <v>80000</v>
      </c>
      <c r="E75" s="179">
        <v>100000</v>
      </c>
      <c r="F75" s="98" t="s">
        <v>65</v>
      </c>
      <c r="G75" s="99" t="s">
        <v>83</v>
      </c>
      <c r="H75" s="99" t="s">
        <v>81</v>
      </c>
      <c r="I75" s="100" t="s">
        <v>228</v>
      </c>
      <c r="J75" s="180" t="s">
        <v>226</v>
      </c>
      <c r="K75" s="152" t="s">
        <v>233</v>
      </c>
    </row>
    <row r="76" spans="1:11" s="5" customFormat="1" ht="63" x14ac:dyDescent="0.25">
      <c r="A76" s="182" t="s">
        <v>219</v>
      </c>
      <c r="B76" s="13" t="s">
        <v>234</v>
      </c>
      <c r="C76" s="43" t="s">
        <v>235</v>
      </c>
      <c r="D76" s="179">
        <f>SUM(D77:D78)</f>
        <v>168000</v>
      </c>
      <c r="E76" s="179">
        <f>SUM(E77:E78)</f>
        <v>210000</v>
      </c>
      <c r="F76" s="98" t="s">
        <v>65</v>
      </c>
      <c r="G76" s="99" t="s">
        <v>142</v>
      </c>
      <c r="H76" s="99" t="s">
        <v>81</v>
      </c>
      <c r="I76" s="100" t="s">
        <v>228</v>
      </c>
      <c r="J76" s="180" t="s">
        <v>144</v>
      </c>
      <c r="K76" s="152" t="s">
        <v>227</v>
      </c>
    </row>
    <row r="77" spans="1:11" s="5" customFormat="1" ht="31.5" customHeight="1" x14ac:dyDescent="0.25">
      <c r="A77" s="289"/>
      <c r="B77" s="290" t="s">
        <v>223</v>
      </c>
      <c r="C77" s="291"/>
      <c r="D77" s="292">
        <v>16000</v>
      </c>
      <c r="E77" s="292">
        <v>20000</v>
      </c>
      <c r="F77" s="293"/>
      <c r="G77" s="294"/>
      <c r="H77" s="294"/>
      <c r="I77" s="295"/>
      <c r="J77" s="294"/>
      <c r="K77" s="293"/>
    </row>
    <row r="78" spans="1:11" s="5" customFormat="1" ht="31.5" customHeight="1" x14ac:dyDescent="0.25">
      <c r="A78" s="289"/>
      <c r="B78" s="290" t="s">
        <v>224</v>
      </c>
      <c r="C78" s="291"/>
      <c r="D78" s="292">
        <v>152000</v>
      </c>
      <c r="E78" s="292">
        <v>190000</v>
      </c>
      <c r="F78" s="293"/>
      <c r="G78" s="294"/>
      <c r="H78" s="294"/>
      <c r="I78" s="295"/>
      <c r="J78" s="294"/>
      <c r="K78" s="293"/>
    </row>
    <row r="79" spans="1:11" s="5" customFormat="1" ht="47.25" x14ac:dyDescent="0.25">
      <c r="A79" s="182" t="s">
        <v>220</v>
      </c>
      <c r="B79" s="13" t="s">
        <v>236</v>
      </c>
      <c r="C79" s="43" t="s">
        <v>235</v>
      </c>
      <c r="D79" s="179">
        <v>6000</v>
      </c>
      <c r="E79" s="179">
        <v>7500</v>
      </c>
      <c r="F79" s="152" t="s">
        <v>64</v>
      </c>
      <c r="G79" s="180" t="s">
        <v>83</v>
      </c>
      <c r="H79" s="180" t="s">
        <v>81</v>
      </c>
      <c r="I79" s="181" t="s">
        <v>228</v>
      </c>
      <c r="J79" s="180" t="s">
        <v>144</v>
      </c>
      <c r="K79" s="152" t="s">
        <v>238</v>
      </c>
    </row>
    <row r="80" spans="1:11" s="5" customFormat="1" ht="47.25" x14ac:dyDescent="0.25">
      <c r="A80" s="182" t="s">
        <v>221</v>
      </c>
      <c r="B80" s="13" t="s">
        <v>237</v>
      </c>
      <c r="C80" s="43" t="s">
        <v>235</v>
      </c>
      <c r="D80" s="179">
        <v>15000</v>
      </c>
      <c r="E80" s="179">
        <v>18750</v>
      </c>
      <c r="F80" s="152" t="s">
        <v>64</v>
      </c>
      <c r="G80" s="180" t="s">
        <v>83</v>
      </c>
      <c r="H80" s="180" t="s">
        <v>81</v>
      </c>
      <c r="I80" s="181" t="s">
        <v>228</v>
      </c>
      <c r="J80" s="180" t="s">
        <v>144</v>
      </c>
      <c r="K80" s="152" t="s">
        <v>227</v>
      </c>
    </row>
    <row r="81" spans="1:11" s="5" customFormat="1" ht="31.5" customHeight="1" x14ac:dyDescent="0.25">
      <c r="A81" s="182" t="s">
        <v>410</v>
      </c>
      <c r="B81" s="13" t="s">
        <v>411</v>
      </c>
      <c r="C81" s="43" t="s">
        <v>415</v>
      </c>
      <c r="D81" s="179">
        <f>SUM(D82:D84)</f>
        <v>550800</v>
      </c>
      <c r="E81" s="179">
        <f>SUM(E82:E84)</f>
        <v>688500</v>
      </c>
      <c r="F81" s="152" t="s">
        <v>225</v>
      </c>
      <c r="G81" s="180" t="s">
        <v>142</v>
      </c>
      <c r="H81" s="180" t="s">
        <v>81</v>
      </c>
      <c r="I81" s="181" t="s">
        <v>102</v>
      </c>
      <c r="J81" s="180" t="s">
        <v>84</v>
      </c>
      <c r="K81" s="152" t="s">
        <v>416</v>
      </c>
    </row>
    <row r="82" spans="1:11" s="5" customFormat="1" ht="31.5" customHeight="1" x14ac:dyDescent="0.25">
      <c r="A82" s="22"/>
      <c r="B82" s="21" t="s">
        <v>412</v>
      </c>
      <c r="C82" s="43"/>
      <c r="D82" s="20">
        <v>272082</v>
      </c>
      <c r="E82" s="20">
        <v>340102.5</v>
      </c>
      <c r="F82" s="19"/>
      <c r="G82" s="14"/>
      <c r="H82" s="14"/>
      <c r="I82" s="78"/>
      <c r="J82" s="14"/>
      <c r="K82" s="19"/>
    </row>
    <row r="83" spans="1:11" s="5" customFormat="1" ht="31.5" customHeight="1" x14ac:dyDescent="0.25">
      <c r="A83" s="22"/>
      <c r="B83" s="21" t="s">
        <v>413</v>
      </c>
      <c r="C83" s="43"/>
      <c r="D83" s="20">
        <v>87598</v>
      </c>
      <c r="E83" s="20">
        <v>109497.5</v>
      </c>
      <c r="F83" s="19"/>
      <c r="G83" s="14"/>
      <c r="H83" s="14"/>
      <c r="I83" s="78"/>
      <c r="J83" s="14"/>
      <c r="K83" s="19"/>
    </row>
    <row r="84" spans="1:11" s="5" customFormat="1" ht="31.5" customHeight="1" x14ac:dyDescent="0.25">
      <c r="A84" s="22"/>
      <c r="B84" s="21" t="s">
        <v>414</v>
      </c>
      <c r="C84" s="43"/>
      <c r="D84" s="20">
        <v>191120</v>
      </c>
      <c r="E84" s="20">
        <v>238900</v>
      </c>
      <c r="F84" s="19"/>
      <c r="G84" s="14"/>
      <c r="H84" s="14"/>
      <c r="I84" s="78"/>
      <c r="J84" s="14"/>
      <c r="K84" s="19"/>
    </row>
    <row r="85" spans="1:11" s="5" customFormat="1" ht="47.25" x14ac:dyDescent="0.25">
      <c r="A85" s="22" t="s">
        <v>417</v>
      </c>
      <c r="B85" s="21" t="s">
        <v>418</v>
      </c>
      <c r="C85" s="43" t="s">
        <v>423</v>
      </c>
      <c r="D85" s="20">
        <f>SUM(D86:D90)</f>
        <v>70000</v>
      </c>
      <c r="E85" s="20">
        <f>SUM(E86:E90)</f>
        <v>87500</v>
      </c>
      <c r="F85" s="19" t="s">
        <v>65</v>
      </c>
      <c r="G85" s="14" t="s">
        <v>142</v>
      </c>
      <c r="H85" s="14" t="s">
        <v>81</v>
      </c>
      <c r="I85" s="78" t="s">
        <v>102</v>
      </c>
      <c r="J85" s="14" t="s">
        <v>97</v>
      </c>
      <c r="K85" s="19" t="s">
        <v>424</v>
      </c>
    </row>
    <row r="86" spans="1:11" s="5" customFormat="1" ht="31.5" customHeight="1" x14ac:dyDescent="0.25">
      <c r="A86" s="22"/>
      <c r="B86" s="21" t="s">
        <v>419</v>
      </c>
      <c r="C86" s="43"/>
      <c r="D86" s="20">
        <v>2800</v>
      </c>
      <c r="E86" s="20">
        <v>3500</v>
      </c>
      <c r="F86" s="19"/>
      <c r="G86" s="14"/>
      <c r="H86" s="14"/>
      <c r="I86" s="78"/>
      <c r="J86" s="14"/>
      <c r="K86" s="19"/>
    </row>
    <row r="87" spans="1:11" s="5" customFormat="1" ht="31.5" customHeight="1" x14ac:dyDescent="0.25">
      <c r="A87" s="22"/>
      <c r="B87" s="21" t="s">
        <v>420</v>
      </c>
      <c r="C87" s="43"/>
      <c r="D87" s="20">
        <v>32000</v>
      </c>
      <c r="E87" s="20">
        <v>40000</v>
      </c>
      <c r="F87" s="19"/>
      <c r="G87" s="14"/>
      <c r="H87" s="14"/>
      <c r="I87" s="78"/>
      <c r="J87" s="14"/>
      <c r="K87" s="19"/>
    </row>
    <row r="88" spans="1:11" s="5" customFormat="1" ht="31.5" customHeight="1" x14ac:dyDescent="0.25">
      <c r="A88" s="22"/>
      <c r="B88" s="21" t="s">
        <v>591</v>
      </c>
      <c r="C88" s="43"/>
      <c r="D88" s="20">
        <v>11600</v>
      </c>
      <c r="E88" s="20">
        <v>14500</v>
      </c>
      <c r="F88" s="19"/>
      <c r="G88" s="14"/>
      <c r="H88" s="14"/>
      <c r="I88" s="78"/>
      <c r="J88" s="14"/>
      <c r="K88" s="19"/>
    </row>
    <row r="89" spans="1:11" s="5" customFormat="1" ht="31.5" customHeight="1" x14ac:dyDescent="0.25">
      <c r="A89" s="22"/>
      <c r="B89" s="21" t="s">
        <v>421</v>
      </c>
      <c r="C89" s="43"/>
      <c r="D89" s="20">
        <v>16800</v>
      </c>
      <c r="E89" s="20">
        <v>21000</v>
      </c>
      <c r="F89" s="19"/>
      <c r="G89" s="14"/>
      <c r="H89" s="14"/>
      <c r="I89" s="78"/>
      <c r="J89" s="14"/>
      <c r="K89" s="19"/>
    </row>
    <row r="90" spans="1:11" s="5" customFormat="1" ht="31.5" customHeight="1" x14ac:dyDescent="0.25">
      <c r="A90" s="22"/>
      <c r="B90" s="21" t="s">
        <v>422</v>
      </c>
      <c r="C90" s="43"/>
      <c r="D90" s="20">
        <v>6800</v>
      </c>
      <c r="E90" s="20">
        <v>8500</v>
      </c>
      <c r="F90" s="19"/>
      <c r="G90" s="14"/>
      <c r="H90" s="14"/>
      <c r="I90" s="78"/>
      <c r="J90" s="14"/>
      <c r="K90" s="19"/>
    </row>
    <row r="91" spans="1:11" s="5" customFormat="1" ht="31.5" customHeight="1" x14ac:dyDescent="0.25">
      <c r="A91" s="22" t="s">
        <v>425</v>
      </c>
      <c r="B91" s="21" t="s">
        <v>426</v>
      </c>
      <c r="C91" s="43" t="s">
        <v>427</v>
      </c>
      <c r="D91" s="20">
        <v>13272</v>
      </c>
      <c r="E91" s="20">
        <v>16590</v>
      </c>
      <c r="F91" s="19" t="s">
        <v>64</v>
      </c>
      <c r="G91" s="14" t="s">
        <v>83</v>
      </c>
      <c r="H91" s="14" t="s">
        <v>81</v>
      </c>
      <c r="I91" s="78" t="s">
        <v>102</v>
      </c>
      <c r="J91" s="14" t="s">
        <v>99</v>
      </c>
      <c r="K91" s="19" t="s">
        <v>428</v>
      </c>
    </row>
    <row r="92" spans="1:11" s="12" customFormat="1" ht="31.5" customHeight="1" x14ac:dyDescent="0.25">
      <c r="A92" s="22" t="s">
        <v>512</v>
      </c>
      <c r="B92" s="11" t="s">
        <v>513</v>
      </c>
      <c r="C92" s="102" t="s">
        <v>514</v>
      </c>
      <c r="D92" s="103">
        <v>16000</v>
      </c>
      <c r="E92" s="103">
        <v>20000</v>
      </c>
      <c r="F92" s="19" t="s">
        <v>64</v>
      </c>
      <c r="G92" s="14" t="s">
        <v>83</v>
      </c>
      <c r="H92" s="14" t="s">
        <v>81</v>
      </c>
      <c r="I92" s="78" t="s">
        <v>102</v>
      </c>
      <c r="J92" s="105" t="s">
        <v>84</v>
      </c>
      <c r="K92" s="104" t="s">
        <v>515</v>
      </c>
    </row>
    <row r="93" spans="1:11" s="3" customFormat="1" ht="24" customHeight="1" x14ac:dyDescent="0.25">
      <c r="A93" s="175" t="s">
        <v>10</v>
      </c>
      <c r="B93" s="85"/>
      <c r="C93" s="286"/>
      <c r="D93" s="38">
        <f>SUM(D71,D74:D76,D79:D81,D85,D91:D92)</f>
        <v>9059072</v>
      </c>
      <c r="E93" s="38">
        <f>SUM(E71,E74:E76,E79:E81,E85,E91:E92)</f>
        <v>11323840</v>
      </c>
      <c r="F93" s="86"/>
      <c r="G93" s="86"/>
      <c r="H93" s="86"/>
      <c r="I93" s="87"/>
      <c r="J93" s="86"/>
      <c r="K93" s="168"/>
    </row>
    <row r="94" spans="1:11" s="3" customFormat="1" ht="17.25" customHeight="1" x14ac:dyDescent="0.25">
      <c r="A94" s="183"/>
      <c r="B94" s="184"/>
      <c r="C94" s="185"/>
      <c r="D94" s="186"/>
      <c r="E94" s="186"/>
      <c r="F94" s="187"/>
      <c r="G94" s="187"/>
      <c r="H94" s="187"/>
      <c r="I94" s="188"/>
      <c r="J94" s="187"/>
      <c r="K94" s="189"/>
    </row>
    <row r="95" spans="1:11" s="3" customFormat="1" ht="24" customHeight="1" x14ac:dyDescent="0.25">
      <c r="A95" s="175" t="s">
        <v>32</v>
      </c>
      <c r="B95" s="85"/>
      <c r="C95" s="286"/>
      <c r="D95" s="38"/>
      <c r="E95" s="38"/>
      <c r="F95" s="86"/>
      <c r="G95" s="86"/>
      <c r="H95" s="86"/>
      <c r="I95" s="87"/>
      <c r="J95" s="86"/>
      <c r="K95" s="168"/>
    </row>
    <row r="96" spans="1:11" s="4" customFormat="1" ht="31.5" customHeight="1" x14ac:dyDescent="0.25">
      <c r="A96" s="274" t="s">
        <v>571</v>
      </c>
      <c r="B96" s="11" t="s">
        <v>616</v>
      </c>
      <c r="C96" s="275" t="s">
        <v>573</v>
      </c>
      <c r="D96" s="81">
        <f>SUM(D97:D98)</f>
        <v>361600</v>
      </c>
      <c r="E96" s="81">
        <f>SUM(E97:E98)</f>
        <v>452000</v>
      </c>
      <c r="F96" s="82" t="s">
        <v>225</v>
      </c>
      <c r="G96" s="31" t="s">
        <v>142</v>
      </c>
      <c r="H96" s="31" t="s">
        <v>81</v>
      </c>
      <c r="I96" s="36" t="s">
        <v>102</v>
      </c>
      <c r="J96" s="31" t="s">
        <v>84</v>
      </c>
      <c r="K96" s="82" t="s">
        <v>90</v>
      </c>
    </row>
    <row r="97" spans="1:11" s="4" customFormat="1" ht="31.5" customHeight="1" x14ac:dyDescent="0.25">
      <c r="A97" s="277"/>
      <c r="B97" s="17" t="s">
        <v>585</v>
      </c>
      <c r="C97" s="243"/>
      <c r="D97" s="16">
        <v>273600</v>
      </c>
      <c r="E97" s="16">
        <v>342000</v>
      </c>
      <c r="F97" s="10"/>
      <c r="G97" s="10"/>
      <c r="H97" s="10"/>
      <c r="I97" s="37"/>
      <c r="J97" s="278"/>
      <c r="K97" s="278"/>
    </row>
    <row r="98" spans="1:11" s="4" customFormat="1" ht="31.5" customHeight="1" x14ac:dyDescent="0.25">
      <c r="A98" s="30"/>
      <c r="B98" s="8" t="s">
        <v>586</v>
      </c>
      <c r="C98" s="42"/>
      <c r="D98" s="7">
        <v>88000</v>
      </c>
      <c r="E98" s="7">
        <v>110000</v>
      </c>
      <c r="F98" s="28"/>
      <c r="G98" s="28"/>
      <c r="H98" s="28"/>
      <c r="I98" s="33"/>
      <c r="J98" s="28"/>
      <c r="K98" s="28"/>
    </row>
    <row r="99" spans="1:11" s="4" customFormat="1" ht="31.5" customHeight="1" x14ac:dyDescent="0.25">
      <c r="A99" s="220" t="s">
        <v>572</v>
      </c>
      <c r="B99" s="8" t="s">
        <v>574</v>
      </c>
      <c r="C99" s="45" t="s">
        <v>575</v>
      </c>
      <c r="D99" s="7">
        <v>40000</v>
      </c>
      <c r="E99" s="7">
        <v>50000</v>
      </c>
      <c r="F99" s="6" t="s">
        <v>65</v>
      </c>
      <c r="G99" s="6" t="s">
        <v>83</v>
      </c>
      <c r="H99" s="6" t="s">
        <v>81</v>
      </c>
      <c r="I99" s="35" t="s">
        <v>102</v>
      </c>
      <c r="J99" s="6" t="s">
        <v>86</v>
      </c>
      <c r="K99" s="6" t="s">
        <v>576</v>
      </c>
    </row>
    <row r="100" spans="1:11" s="3" customFormat="1" ht="24" customHeight="1" x14ac:dyDescent="0.25">
      <c r="A100" s="193" t="s">
        <v>33</v>
      </c>
      <c r="B100" s="276"/>
      <c r="C100" s="195"/>
      <c r="D100" s="196">
        <f>SUM(D96,D99)</f>
        <v>401600</v>
      </c>
      <c r="E100" s="196">
        <f>SUM(E96,E99)</f>
        <v>502000</v>
      </c>
      <c r="F100" s="197"/>
      <c r="G100" s="197"/>
      <c r="H100" s="197"/>
      <c r="I100" s="198"/>
      <c r="J100" s="197"/>
      <c r="K100" s="199"/>
    </row>
    <row r="101" spans="1:11" s="3" customFormat="1" ht="17.25" customHeight="1" x14ac:dyDescent="0.25">
      <c r="A101" s="183"/>
      <c r="B101" s="184"/>
      <c r="C101" s="185"/>
      <c r="D101" s="186"/>
      <c r="E101" s="186"/>
      <c r="F101" s="187"/>
      <c r="G101" s="187"/>
      <c r="H101" s="187"/>
      <c r="I101" s="188"/>
      <c r="J101" s="187"/>
      <c r="K101" s="189"/>
    </row>
    <row r="102" spans="1:11" s="3" customFormat="1" ht="24" customHeight="1" x14ac:dyDescent="0.25">
      <c r="A102" s="193" t="s">
        <v>9</v>
      </c>
      <c r="B102" s="194"/>
      <c r="C102" s="195"/>
      <c r="D102" s="196"/>
      <c r="E102" s="196"/>
      <c r="F102" s="197"/>
      <c r="G102" s="197"/>
      <c r="H102" s="197"/>
      <c r="I102" s="198"/>
      <c r="J102" s="197"/>
      <c r="K102" s="199"/>
    </row>
    <row r="103" spans="1:11" s="3" customFormat="1" ht="24" customHeight="1" x14ac:dyDescent="0.25">
      <c r="A103" s="320" t="s">
        <v>8</v>
      </c>
      <c r="B103" s="321"/>
      <c r="C103" s="321"/>
      <c r="D103" s="321"/>
      <c r="E103" s="321"/>
      <c r="F103" s="321"/>
      <c r="G103" s="321"/>
      <c r="H103" s="321"/>
      <c r="I103" s="321"/>
      <c r="J103" s="321"/>
      <c r="K103" s="322"/>
    </row>
    <row r="104" spans="1:11" s="3" customFormat="1" ht="31.5" customHeight="1" x14ac:dyDescent="0.25">
      <c r="A104" s="101" t="s">
        <v>505</v>
      </c>
      <c r="B104" s="11" t="s">
        <v>506</v>
      </c>
      <c r="C104" s="46" t="s">
        <v>507</v>
      </c>
      <c r="D104" s="58">
        <v>6999</v>
      </c>
      <c r="E104" s="59">
        <v>8748.75</v>
      </c>
      <c r="F104" s="19" t="s">
        <v>64</v>
      </c>
      <c r="G104" s="14" t="s">
        <v>83</v>
      </c>
      <c r="H104" s="14" t="s">
        <v>81</v>
      </c>
      <c r="I104" s="78" t="s">
        <v>102</v>
      </c>
      <c r="J104" s="10" t="s">
        <v>89</v>
      </c>
      <c r="K104" s="9" t="s">
        <v>508</v>
      </c>
    </row>
    <row r="105" spans="1:11" s="3" customFormat="1" ht="24" customHeight="1" x14ac:dyDescent="0.25">
      <c r="A105" s="161" t="s">
        <v>7</v>
      </c>
      <c r="B105" s="162"/>
      <c r="C105" s="163"/>
      <c r="D105" s="164">
        <f>SUM(D104:D104)</f>
        <v>6999</v>
      </c>
      <c r="E105" s="164">
        <f>SUM(E104:E104)</f>
        <v>8748.75</v>
      </c>
      <c r="F105" s="165"/>
      <c r="G105" s="165"/>
      <c r="H105" s="165"/>
      <c r="I105" s="166"/>
      <c r="J105" s="165"/>
      <c r="K105" s="167"/>
    </row>
    <row r="106" spans="1:11" s="3" customFormat="1" ht="17.25" customHeight="1" x14ac:dyDescent="0.25">
      <c r="A106" s="200"/>
      <c r="B106" s="201"/>
      <c r="C106" s="202"/>
      <c r="D106" s="203"/>
      <c r="E106" s="203"/>
      <c r="F106" s="204"/>
      <c r="G106" s="204"/>
      <c r="H106" s="204"/>
      <c r="I106" s="205"/>
      <c r="J106" s="204"/>
      <c r="K106" s="206"/>
    </row>
    <row r="107" spans="1:11" s="3" customFormat="1" ht="24" customHeight="1" x14ac:dyDescent="0.25">
      <c r="A107" s="317" t="s">
        <v>30</v>
      </c>
      <c r="B107" s="318"/>
      <c r="C107" s="318"/>
      <c r="D107" s="318"/>
      <c r="E107" s="318"/>
      <c r="F107" s="318"/>
      <c r="G107" s="318"/>
      <c r="H107" s="318"/>
      <c r="I107" s="318"/>
      <c r="J107" s="318"/>
      <c r="K107" s="319"/>
    </row>
    <row r="108" spans="1:11" s="3" customFormat="1" ht="31.5" customHeight="1" x14ac:dyDescent="0.25">
      <c r="A108" s="207" t="s">
        <v>174</v>
      </c>
      <c r="B108" s="208" t="s">
        <v>176</v>
      </c>
      <c r="C108" s="209" t="s">
        <v>177</v>
      </c>
      <c r="D108" s="210">
        <v>16000</v>
      </c>
      <c r="E108" s="210">
        <v>20000</v>
      </c>
      <c r="F108" s="211" t="s">
        <v>64</v>
      </c>
      <c r="G108" s="14" t="s">
        <v>83</v>
      </c>
      <c r="H108" s="14" t="s">
        <v>81</v>
      </c>
      <c r="I108" s="78" t="s">
        <v>102</v>
      </c>
      <c r="J108" s="212" t="s">
        <v>86</v>
      </c>
      <c r="K108" s="214" t="s">
        <v>87</v>
      </c>
    </row>
    <row r="109" spans="1:11" s="3" customFormat="1" ht="31.5" customHeight="1" x14ac:dyDescent="0.25">
      <c r="A109" s="207" t="s">
        <v>175</v>
      </c>
      <c r="B109" s="208" t="s">
        <v>622</v>
      </c>
      <c r="C109" s="209" t="s">
        <v>177</v>
      </c>
      <c r="D109" s="210">
        <v>48000</v>
      </c>
      <c r="E109" s="210">
        <v>60000</v>
      </c>
      <c r="F109" s="211" t="s">
        <v>64</v>
      </c>
      <c r="G109" s="14" t="s">
        <v>83</v>
      </c>
      <c r="H109" s="14" t="s">
        <v>81</v>
      </c>
      <c r="I109" s="78" t="s">
        <v>102</v>
      </c>
      <c r="J109" s="215" t="s">
        <v>86</v>
      </c>
      <c r="K109" s="216" t="s">
        <v>178</v>
      </c>
    </row>
    <row r="110" spans="1:11" s="3" customFormat="1" ht="47.25" customHeight="1" x14ac:dyDescent="0.25">
      <c r="A110" s="207" t="s">
        <v>549</v>
      </c>
      <c r="B110" s="208" t="s">
        <v>551</v>
      </c>
      <c r="C110" s="44" t="s">
        <v>235</v>
      </c>
      <c r="D110" s="114">
        <v>18400</v>
      </c>
      <c r="E110" s="114">
        <v>23000</v>
      </c>
      <c r="F110" s="217" t="s">
        <v>64</v>
      </c>
      <c r="G110" s="14" t="s">
        <v>83</v>
      </c>
      <c r="H110" s="212" t="s">
        <v>81</v>
      </c>
      <c r="I110" s="213" t="s">
        <v>102</v>
      </c>
      <c r="J110" s="218" t="s">
        <v>84</v>
      </c>
      <c r="K110" s="219" t="s">
        <v>553</v>
      </c>
    </row>
    <row r="111" spans="1:11" s="3" customFormat="1" ht="31.5" customHeight="1" x14ac:dyDescent="0.25">
      <c r="A111" s="207" t="s">
        <v>550</v>
      </c>
      <c r="B111" s="208" t="s">
        <v>552</v>
      </c>
      <c r="C111" s="209" t="s">
        <v>346</v>
      </c>
      <c r="D111" s="210">
        <v>40000</v>
      </c>
      <c r="E111" s="210">
        <v>50000</v>
      </c>
      <c r="F111" s="211" t="s">
        <v>65</v>
      </c>
      <c r="G111" s="14" t="s">
        <v>83</v>
      </c>
      <c r="H111" s="212" t="s">
        <v>81</v>
      </c>
      <c r="I111" s="213" t="s">
        <v>102</v>
      </c>
      <c r="J111" s="212" t="s">
        <v>84</v>
      </c>
      <c r="K111" s="211" t="s">
        <v>602</v>
      </c>
    </row>
    <row r="112" spans="1:11" s="3" customFormat="1" ht="24" customHeight="1" x14ac:dyDescent="0.25">
      <c r="A112" s="221" t="s">
        <v>31</v>
      </c>
      <c r="B112" s="222"/>
      <c r="C112" s="223"/>
      <c r="D112" s="224">
        <f>SUM(D108:D111)</f>
        <v>122400</v>
      </c>
      <c r="E112" s="224">
        <f>SUM(E108:E111)</f>
        <v>153000</v>
      </c>
      <c r="F112" s="225"/>
      <c r="G112" s="225"/>
      <c r="H112" s="225"/>
      <c r="I112" s="226"/>
      <c r="J112" s="225"/>
      <c r="K112" s="227"/>
    </row>
    <row r="113" spans="1:11" s="3" customFormat="1" ht="24" customHeight="1" x14ac:dyDescent="0.25">
      <c r="A113" s="79" t="s">
        <v>6</v>
      </c>
      <c r="B113" s="228"/>
      <c r="C113" s="286"/>
      <c r="D113" s="38">
        <f>SUM(D105+D112)</f>
        <v>129399</v>
      </c>
      <c r="E113" s="38">
        <f>SUM(E105+E112)</f>
        <v>161748.75</v>
      </c>
      <c r="F113" s="86"/>
      <c r="G113" s="86"/>
      <c r="H113" s="86"/>
      <c r="I113" s="87"/>
      <c r="J113" s="86"/>
      <c r="K113" s="168"/>
    </row>
    <row r="114" spans="1:11" s="3" customFormat="1" ht="17.25" customHeight="1" x14ac:dyDescent="0.25">
      <c r="A114" s="160"/>
      <c r="B114" s="169"/>
      <c r="C114" s="170"/>
      <c r="D114" s="171"/>
      <c r="E114" s="171"/>
      <c r="F114" s="172"/>
      <c r="G114" s="172"/>
      <c r="H114" s="172"/>
      <c r="I114" s="173"/>
      <c r="J114" s="172"/>
      <c r="K114" s="174"/>
    </row>
    <row r="115" spans="1:11" s="3" customFormat="1" ht="24" customHeight="1" x14ac:dyDescent="0.25">
      <c r="A115" s="175" t="s">
        <v>5</v>
      </c>
      <c r="B115" s="85"/>
      <c r="C115" s="286"/>
      <c r="D115" s="38"/>
      <c r="E115" s="38"/>
      <c r="F115" s="86"/>
      <c r="G115" s="86"/>
      <c r="H115" s="86"/>
      <c r="I115" s="87"/>
      <c r="J115" s="86"/>
      <c r="K115" s="168"/>
    </row>
    <row r="116" spans="1:11" s="3" customFormat="1" ht="31.5" customHeight="1" x14ac:dyDescent="0.25">
      <c r="A116" s="229" t="s">
        <v>104</v>
      </c>
      <c r="B116" s="39" t="s">
        <v>141</v>
      </c>
      <c r="C116" s="233" t="s">
        <v>127</v>
      </c>
      <c r="D116" s="230">
        <f>SUM(D117:D119)</f>
        <v>871000</v>
      </c>
      <c r="E116" s="230">
        <f>SUM(E117:E119)</f>
        <v>871000</v>
      </c>
      <c r="F116" s="281" t="s">
        <v>66</v>
      </c>
      <c r="G116" s="40" t="s">
        <v>142</v>
      </c>
      <c r="H116" s="40" t="s">
        <v>82</v>
      </c>
      <c r="I116" s="41" t="s">
        <v>102</v>
      </c>
      <c r="J116" s="40" t="s">
        <v>94</v>
      </c>
      <c r="K116" s="40" t="s">
        <v>143</v>
      </c>
    </row>
    <row r="117" spans="1:11" s="3" customFormat="1" ht="31.5" customHeight="1" x14ac:dyDescent="0.25">
      <c r="A117" s="229"/>
      <c r="B117" s="39" t="s">
        <v>139</v>
      </c>
      <c r="C117" s="233"/>
      <c r="D117" s="230">
        <v>664000</v>
      </c>
      <c r="E117" s="230">
        <v>664000</v>
      </c>
      <c r="F117" s="281"/>
      <c r="G117" s="40"/>
      <c r="H117" s="40"/>
      <c r="I117" s="41"/>
      <c r="J117" s="40"/>
      <c r="K117" s="40"/>
    </row>
    <row r="118" spans="1:11" s="3" customFormat="1" ht="31.5" customHeight="1" x14ac:dyDescent="0.25">
      <c r="A118" s="229"/>
      <c r="B118" s="39" t="s">
        <v>138</v>
      </c>
      <c r="C118" s="233"/>
      <c r="D118" s="230">
        <v>107000</v>
      </c>
      <c r="E118" s="230">
        <v>107000</v>
      </c>
      <c r="F118" s="281"/>
      <c r="G118" s="40"/>
      <c r="H118" s="40"/>
      <c r="I118" s="41"/>
      <c r="J118" s="40"/>
      <c r="K118" s="40"/>
    </row>
    <row r="119" spans="1:11" s="3" customFormat="1" ht="31.5" customHeight="1" x14ac:dyDescent="0.25">
      <c r="A119" s="229"/>
      <c r="B119" s="39" t="s">
        <v>140</v>
      </c>
      <c r="C119" s="233"/>
      <c r="D119" s="230">
        <v>100000</v>
      </c>
      <c r="E119" s="230">
        <v>100000</v>
      </c>
      <c r="F119" s="281"/>
      <c r="G119" s="40"/>
      <c r="H119" s="40"/>
      <c r="I119" s="41"/>
      <c r="J119" s="40"/>
      <c r="K119" s="40"/>
    </row>
    <row r="120" spans="1:11" s="3" customFormat="1" ht="31.5" customHeight="1" x14ac:dyDescent="0.25">
      <c r="A120" s="231" t="s">
        <v>105</v>
      </c>
      <c r="B120" s="279" t="s">
        <v>116</v>
      </c>
      <c r="C120" s="233" t="s">
        <v>128</v>
      </c>
      <c r="D120" s="7">
        <v>26400</v>
      </c>
      <c r="E120" s="7">
        <v>26400</v>
      </c>
      <c r="F120" s="281" t="s">
        <v>64</v>
      </c>
      <c r="G120" s="40" t="s">
        <v>83</v>
      </c>
      <c r="H120" s="40" t="s">
        <v>81</v>
      </c>
      <c r="I120" s="282" t="s">
        <v>102</v>
      </c>
      <c r="J120" s="40" t="s">
        <v>144</v>
      </c>
      <c r="K120" s="40" t="s">
        <v>95</v>
      </c>
    </row>
    <row r="121" spans="1:11" s="3" customFormat="1" ht="31.5" customHeight="1" x14ac:dyDescent="0.25">
      <c r="A121" s="231" t="s">
        <v>106</v>
      </c>
      <c r="B121" s="232" t="s">
        <v>117</v>
      </c>
      <c r="C121" s="233" t="s">
        <v>129</v>
      </c>
      <c r="D121" s="7">
        <v>6000</v>
      </c>
      <c r="E121" s="7">
        <v>6000</v>
      </c>
      <c r="F121" s="281" t="s">
        <v>64</v>
      </c>
      <c r="G121" s="40" t="s">
        <v>83</v>
      </c>
      <c r="H121" s="40" t="s">
        <v>81</v>
      </c>
      <c r="I121" s="282" t="s">
        <v>102</v>
      </c>
      <c r="J121" s="40" t="s">
        <v>94</v>
      </c>
      <c r="K121" s="40" t="s">
        <v>95</v>
      </c>
    </row>
    <row r="122" spans="1:11" s="3" customFormat="1" ht="31.5" customHeight="1" x14ac:dyDescent="0.25">
      <c r="A122" s="231" t="s">
        <v>107</v>
      </c>
      <c r="B122" s="83" t="s">
        <v>118</v>
      </c>
      <c r="C122" s="233" t="s">
        <v>130</v>
      </c>
      <c r="D122" s="114">
        <v>7801</v>
      </c>
      <c r="E122" s="114">
        <v>9751.25</v>
      </c>
      <c r="F122" s="281" t="s">
        <v>64</v>
      </c>
      <c r="G122" s="298" t="s">
        <v>83</v>
      </c>
      <c r="H122" s="298" t="s">
        <v>81</v>
      </c>
      <c r="I122" s="115" t="s">
        <v>102</v>
      </c>
      <c r="J122" s="298" t="s">
        <v>89</v>
      </c>
      <c r="K122" s="298" t="s">
        <v>145</v>
      </c>
    </row>
    <row r="123" spans="1:11" s="3" customFormat="1" ht="31.5" customHeight="1" x14ac:dyDescent="0.25">
      <c r="A123" s="299" t="s">
        <v>108</v>
      </c>
      <c r="B123" s="300" t="s">
        <v>119</v>
      </c>
      <c r="C123" s="233" t="s">
        <v>131</v>
      </c>
      <c r="D123" s="114">
        <v>8160</v>
      </c>
      <c r="E123" s="301">
        <v>10200</v>
      </c>
      <c r="F123" s="281" t="s">
        <v>64</v>
      </c>
      <c r="G123" s="298" t="s">
        <v>83</v>
      </c>
      <c r="H123" s="298" t="s">
        <v>81</v>
      </c>
      <c r="I123" s="302" t="s">
        <v>102</v>
      </c>
      <c r="J123" s="298" t="s">
        <v>89</v>
      </c>
      <c r="K123" s="298" t="s">
        <v>98</v>
      </c>
    </row>
    <row r="124" spans="1:11" s="3" customFormat="1" ht="31.5" customHeight="1" x14ac:dyDescent="0.25">
      <c r="A124" s="220" t="s">
        <v>109</v>
      </c>
      <c r="B124" s="8" t="s">
        <v>120</v>
      </c>
      <c r="C124" s="233" t="s">
        <v>132</v>
      </c>
      <c r="D124" s="7">
        <v>18000</v>
      </c>
      <c r="E124" s="7">
        <v>22500</v>
      </c>
      <c r="F124" s="281" t="s">
        <v>64</v>
      </c>
      <c r="G124" s="40" t="s">
        <v>83</v>
      </c>
      <c r="H124" s="40" t="s">
        <v>81</v>
      </c>
      <c r="I124" s="35" t="s">
        <v>102</v>
      </c>
      <c r="J124" s="40" t="s">
        <v>84</v>
      </c>
      <c r="K124" s="40" t="s">
        <v>90</v>
      </c>
    </row>
    <row r="125" spans="1:11" s="5" customFormat="1" ht="31.5" customHeight="1" x14ac:dyDescent="0.25">
      <c r="A125" s="234" t="s">
        <v>110</v>
      </c>
      <c r="B125" s="235" t="s">
        <v>121</v>
      </c>
      <c r="C125" s="236" t="s">
        <v>133</v>
      </c>
      <c r="D125" s="284">
        <v>8500</v>
      </c>
      <c r="E125" s="285">
        <v>10625</v>
      </c>
      <c r="F125" s="281" t="s">
        <v>64</v>
      </c>
      <c r="G125" s="40" t="s">
        <v>83</v>
      </c>
      <c r="H125" s="40" t="s">
        <v>81</v>
      </c>
      <c r="I125" s="36" t="s">
        <v>102</v>
      </c>
      <c r="J125" s="40" t="s">
        <v>84</v>
      </c>
      <c r="K125" s="40" t="s">
        <v>90</v>
      </c>
    </row>
    <row r="126" spans="1:11" s="5" customFormat="1" ht="31.5" customHeight="1" x14ac:dyDescent="0.25">
      <c r="A126" s="220" t="s">
        <v>111</v>
      </c>
      <c r="B126" s="83" t="s">
        <v>122</v>
      </c>
      <c r="C126" s="44" t="s">
        <v>134</v>
      </c>
      <c r="D126" s="114">
        <v>22000</v>
      </c>
      <c r="E126" s="114">
        <v>27500</v>
      </c>
      <c r="F126" s="281" t="s">
        <v>64</v>
      </c>
      <c r="G126" s="40" t="s">
        <v>83</v>
      </c>
      <c r="H126" s="40" t="s">
        <v>81</v>
      </c>
      <c r="I126" s="35" t="s">
        <v>102</v>
      </c>
      <c r="J126" s="40" t="s">
        <v>146</v>
      </c>
      <c r="K126" s="40" t="s">
        <v>147</v>
      </c>
    </row>
    <row r="127" spans="1:11" s="5" customFormat="1" ht="31.5" customHeight="1" x14ac:dyDescent="0.25">
      <c r="A127" s="237" t="s">
        <v>112</v>
      </c>
      <c r="B127" s="80" t="s">
        <v>123</v>
      </c>
      <c r="C127" s="238" t="s">
        <v>135</v>
      </c>
      <c r="D127" s="280">
        <v>16000</v>
      </c>
      <c r="E127" s="280">
        <v>20000</v>
      </c>
      <c r="F127" s="281" t="s">
        <v>64</v>
      </c>
      <c r="G127" s="40" t="s">
        <v>83</v>
      </c>
      <c r="H127" s="40" t="s">
        <v>81</v>
      </c>
      <c r="I127" s="147" t="s">
        <v>102</v>
      </c>
      <c r="J127" s="40" t="s">
        <v>146</v>
      </c>
      <c r="K127" s="40" t="s">
        <v>147</v>
      </c>
    </row>
    <row r="128" spans="1:11" s="5" customFormat="1" ht="31.5" customHeight="1" x14ac:dyDescent="0.25">
      <c r="A128" s="220" t="s">
        <v>113</v>
      </c>
      <c r="B128" s="240" t="s">
        <v>124</v>
      </c>
      <c r="C128" s="303" t="s">
        <v>131</v>
      </c>
      <c r="D128" s="280">
        <v>3680</v>
      </c>
      <c r="E128" s="304">
        <v>4600</v>
      </c>
      <c r="F128" s="281" t="s">
        <v>64</v>
      </c>
      <c r="G128" s="298" t="s">
        <v>83</v>
      </c>
      <c r="H128" s="298" t="s">
        <v>81</v>
      </c>
      <c r="I128" s="305" t="s">
        <v>102</v>
      </c>
      <c r="J128" s="298" t="s">
        <v>89</v>
      </c>
      <c r="K128" s="298" t="s">
        <v>98</v>
      </c>
    </row>
    <row r="129" spans="1:11" s="5" customFormat="1" ht="31.5" customHeight="1" x14ac:dyDescent="0.25">
      <c r="A129" s="182" t="s">
        <v>114</v>
      </c>
      <c r="B129" s="21" t="s">
        <v>125</v>
      </c>
      <c r="C129" s="43" t="s">
        <v>136</v>
      </c>
      <c r="D129" s="179">
        <v>14400</v>
      </c>
      <c r="E129" s="179">
        <v>18000</v>
      </c>
      <c r="F129" s="281" t="s">
        <v>64</v>
      </c>
      <c r="G129" s="40" t="s">
        <v>83</v>
      </c>
      <c r="H129" s="40" t="s">
        <v>81</v>
      </c>
      <c r="I129" s="78" t="s">
        <v>102</v>
      </c>
      <c r="J129" s="40" t="s">
        <v>94</v>
      </c>
      <c r="K129" s="40" t="s">
        <v>95</v>
      </c>
    </row>
    <row r="130" spans="1:11" s="5" customFormat="1" ht="31.5" customHeight="1" x14ac:dyDescent="0.25">
      <c r="A130" s="220" t="s">
        <v>115</v>
      </c>
      <c r="B130" s="95" t="s">
        <v>126</v>
      </c>
      <c r="C130" s="96" t="s">
        <v>137</v>
      </c>
      <c r="D130" s="210">
        <v>6800</v>
      </c>
      <c r="E130" s="210">
        <v>8500</v>
      </c>
      <c r="F130" s="281" t="s">
        <v>64</v>
      </c>
      <c r="G130" s="40" t="s">
        <v>83</v>
      </c>
      <c r="H130" s="40" t="s">
        <v>81</v>
      </c>
      <c r="I130" s="100" t="s">
        <v>102</v>
      </c>
      <c r="J130" s="40" t="s">
        <v>89</v>
      </c>
      <c r="K130" s="40" t="s">
        <v>148</v>
      </c>
    </row>
    <row r="131" spans="1:11" s="5" customFormat="1" ht="47.25" customHeight="1" x14ac:dyDescent="0.25">
      <c r="A131" s="22" t="s">
        <v>429</v>
      </c>
      <c r="B131" s="21" t="s">
        <v>621</v>
      </c>
      <c r="C131" s="43" t="s">
        <v>476</v>
      </c>
      <c r="D131" s="20">
        <v>5200</v>
      </c>
      <c r="E131" s="20">
        <v>6500</v>
      </c>
      <c r="F131" s="19" t="s">
        <v>64</v>
      </c>
      <c r="G131" s="40" t="s">
        <v>83</v>
      </c>
      <c r="H131" s="14" t="s">
        <v>81</v>
      </c>
      <c r="I131" s="78" t="s">
        <v>102</v>
      </c>
      <c r="J131" s="14" t="s">
        <v>84</v>
      </c>
      <c r="K131" s="19" t="s">
        <v>320</v>
      </c>
    </row>
    <row r="132" spans="1:11" s="5" customFormat="1" ht="31.5" customHeight="1" x14ac:dyDescent="0.25">
      <c r="A132" s="220" t="s">
        <v>430</v>
      </c>
      <c r="B132" s="95" t="s">
        <v>454</v>
      </c>
      <c r="C132" s="96" t="s">
        <v>476</v>
      </c>
      <c r="D132" s="97">
        <v>4000</v>
      </c>
      <c r="E132" s="97">
        <v>5000</v>
      </c>
      <c r="F132" s="98" t="s">
        <v>64</v>
      </c>
      <c r="G132" s="40" t="s">
        <v>83</v>
      </c>
      <c r="H132" s="99" t="s">
        <v>81</v>
      </c>
      <c r="I132" s="100" t="s">
        <v>102</v>
      </c>
      <c r="J132" s="99" t="s">
        <v>84</v>
      </c>
      <c r="K132" s="98" t="s">
        <v>320</v>
      </c>
    </row>
    <row r="133" spans="1:11" s="5" customFormat="1" ht="47.25" customHeight="1" x14ac:dyDescent="0.25">
      <c r="A133" s="22" t="s">
        <v>431</v>
      </c>
      <c r="B133" s="21" t="s">
        <v>455</v>
      </c>
      <c r="C133" s="43" t="s">
        <v>477</v>
      </c>
      <c r="D133" s="20">
        <v>4000</v>
      </c>
      <c r="E133" s="20">
        <v>5000</v>
      </c>
      <c r="F133" s="19" t="s">
        <v>64</v>
      </c>
      <c r="G133" s="40" t="s">
        <v>83</v>
      </c>
      <c r="H133" s="14" t="s">
        <v>81</v>
      </c>
      <c r="I133" s="78" t="s">
        <v>102</v>
      </c>
      <c r="J133" s="14" t="s">
        <v>84</v>
      </c>
      <c r="K133" s="19" t="s">
        <v>320</v>
      </c>
    </row>
    <row r="134" spans="1:11" s="5" customFormat="1" ht="31.5" customHeight="1" x14ac:dyDescent="0.25">
      <c r="A134" s="101" t="s">
        <v>432</v>
      </c>
      <c r="B134" s="11" t="s">
        <v>456</v>
      </c>
      <c r="C134" s="102" t="s">
        <v>478</v>
      </c>
      <c r="D134" s="103">
        <v>13200</v>
      </c>
      <c r="E134" s="103">
        <v>16500</v>
      </c>
      <c r="F134" s="104" t="s">
        <v>64</v>
      </c>
      <c r="G134" s="40" t="s">
        <v>83</v>
      </c>
      <c r="H134" s="105" t="s">
        <v>81</v>
      </c>
      <c r="I134" s="106" t="s">
        <v>102</v>
      </c>
      <c r="J134" s="105" t="s">
        <v>97</v>
      </c>
      <c r="K134" s="104" t="s">
        <v>487</v>
      </c>
    </row>
    <row r="135" spans="1:11" s="5" customFormat="1" ht="47.25" customHeight="1" x14ac:dyDescent="0.25">
      <c r="A135" s="107" t="s">
        <v>433</v>
      </c>
      <c r="B135" s="311" t="s">
        <v>612</v>
      </c>
      <c r="C135" s="109" t="s">
        <v>479</v>
      </c>
      <c r="D135" s="110">
        <v>1120000</v>
      </c>
      <c r="E135" s="110">
        <v>1400000</v>
      </c>
      <c r="F135" s="111" t="s">
        <v>225</v>
      </c>
      <c r="G135" s="40" t="s">
        <v>83</v>
      </c>
      <c r="H135" s="111" t="s">
        <v>81</v>
      </c>
      <c r="I135" s="112" t="s">
        <v>102</v>
      </c>
      <c r="J135" s="111" t="s">
        <v>146</v>
      </c>
      <c r="K135" s="111" t="s">
        <v>488</v>
      </c>
    </row>
    <row r="136" spans="1:11" s="5" customFormat="1" ht="31.5" customHeight="1" x14ac:dyDescent="0.25">
      <c r="A136" s="107" t="s">
        <v>434</v>
      </c>
      <c r="B136" s="108" t="s">
        <v>457</v>
      </c>
      <c r="C136" s="109" t="s">
        <v>479</v>
      </c>
      <c r="D136" s="110">
        <v>480000</v>
      </c>
      <c r="E136" s="110">
        <v>600000</v>
      </c>
      <c r="F136" s="111" t="s">
        <v>225</v>
      </c>
      <c r="G136" s="40" t="s">
        <v>83</v>
      </c>
      <c r="H136" s="111" t="s">
        <v>81</v>
      </c>
      <c r="I136" s="112" t="s">
        <v>102</v>
      </c>
      <c r="J136" s="111" t="s">
        <v>99</v>
      </c>
      <c r="K136" s="111" t="s">
        <v>489</v>
      </c>
    </row>
    <row r="137" spans="1:11" s="5" customFormat="1" ht="31.5" customHeight="1" x14ac:dyDescent="0.25">
      <c r="A137" s="220" t="s">
        <v>435</v>
      </c>
      <c r="B137" s="8" t="s">
        <v>458</v>
      </c>
      <c r="C137" s="45" t="s">
        <v>478</v>
      </c>
      <c r="D137" s="7">
        <v>200000</v>
      </c>
      <c r="E137" s="7">
        <v>250000</v>
      </c>
      <c r="F137" s="6" t="s">
        <v>65</v>
      </c>
      <c r="G137" s="40" t="s">
        <v>83</v>
      </c>
      <c r="H137" s="6" t="s">
        <v>81</v>
      </c>
      <c r="I137" s="35" t="s">
        <v>102</v>
      </c>
      <c r="J137" s="6" t="s">
        <v>84</v>
      </c>
      <c r="K137" s="6" t="s">
        <v>490</v>
      </c>
    </row>
    <row r="138" spans="1:11" s="5" customFormat="1" ht="31.5" customHeight="1" x14ac:dyDescent="0.25">
      <c r="A138" s="107" t="s">
        <v>436</v>
      </c>
      <c r="B138" s="108" t="s">
        <v>459</v>
      </c>
      <c r="C138" s="109" t="s">
        <v>480</v>
      </c>
      <c r="D138" s="110">
        <v>18000</v>
      </c>
      <c r="E138" s="110">
        <v>22500</v>
      </c>
      <c r="F138" s="111" t="s">
        <v>64</v>
      </c>
      <c r="G138" s="40" t="s">
        <v>83</v>
      </c>
      <c r="H138" s="111" t="s">
        <v>81</v>
      </c>
      <c r="I138" s="112" t="s">
        <v>102</v>
      </c>
      <c r="J138" s="111" t="s">
        <v>86</v>
      </c>
      <c r="K138" s="111" t="s">
        <v>491</v>
      </c>
    </row>
    <row r="139" spans="1:11" s="5" customFormat="1" ht="31.5" customHeight="1" x14ac:dyDescent="0.25">
      <c r="A139" s="220" t="s">
        <v>437</v>
      </c>
      <c r="B139" s="108" t="s">
        <v>460</v>
      </c>
      <c r="C139" s="109" t="s">
        <v>481</v>
      </c>
      <c r="D139" s="110">
        <v>22800</v>
      </c>
      <c r="E139" s="110">
        <v>28500</v>
      </c>
      <c r="F139" s="111" t="s">
        <v>64</v>
      </c>
      <c r="G139" s="40" t="s">
        <v>83</v>
      </c>
      <c r="H139" s="111" t="s">
        <v>81</v>
      </c>
      <c r="I139" s="112" t="s">
        <v>102</v>
      </c>
      <c r="J139" s="111" t="s">
        <v>146</v>
      </c>
      <c r="K139" s="111" t="s">
        <v>492</v>
      </c>
    </row>
    <row r="140" spans="1:11" s="5" customFormat="1" ht="31.5" customHeight="1" x14ac:dyDescent="0.25">
      <c r="A140" s="107" t="s">
        <v>438</v>
      </c>
      <c r="B140" s="108" t="s">
        <v>461</v>
      </c>
      <c r="C140" s="109" t="s">
        <v>481</v>
      </c>
      <c r="D140" s="110">
        <v>20800</v>
      </c>
      <c r="E140" s="110">
        <v>26000</v>
      </c>
      <c r="F140" s="111" t="s">
        <v>64</v>
      </c>
      <c r="G140" s="40" t="s">
        <v>83</v>
      </c>
      <c r="H140" s="111" t="s">
        <v>81</v>
      </c>
      <c r="I140" s="112" t="s">
        <v>102</v>
      </c>
      <c r="J140" s="111" t="s">
        <v>146</v>
      </c>
      <c r="K140" s="111" t="s">
        <v>492</v>
      </c>
    </row>
    <row r="141" spans="1:11" s="5" customFormat="1" ht="31.5" customHeight="1" x14ac:dyDescent="0.25">
      <c r="A141" s="107" t="s">
        <v>439</v>
      </c>
      <c r="B141" s="108" t="s">
        <v>462</v>
      </c>
      <c r="C141" s="109" t="s">
        <v>481</v>
      </c>
      <c r="D141" s="110">
        <v>8800</v>
      </c>
      <c r="E141" s="110">
        <v>11000</v>
      </c>
      <c r="F141" s="111" t="s">
        <v>64</v>
      </c>
      <c r="G141" s="40" t="s">
        <v>83</v>
      </c>
      <c r="H141" s="111" t="s">
        <v>81</v>
      </c>
      <c r="I141" s="112" t="s">
        <v>102</v>
      </c>
      <c r="J141" s="111" t="s">
        <v>146</v>
      </c>
      <c r="K141" s="111" t="s">
        <v>492</v>
      </c>
    </row>
    <row r="142" spans="1:11" s="5" customFormat="1" ht="31.5" customHeight="1" x14ac:dyDescent="0.25">
      <c r="A142" s="220" t="s">
        <v>440</v>
      </c>
      <c r="B142" s="8" t="s">
        <v>463</v>
      </c>
      <c r="C142" s="45" t="s">
        <v>482</v>
      </c>
      <c r="D142" s="7">
        <v>4000</v>
      </c>
      <c r="E142" s="7">
        <v>5000</v>
      </c>
      <c r="F142" s="6" t="s">
        <v>64</v>
      </c>
      <c r="G142" s="40" t="s">
        <v>83</v>
      </c>
      <c r="H142" s="6" t="s">
        <v>81</v>
      </c>
      <c r="I142" s="35" t="s">
        <v>102</v>
      </c>
      <c r="J142" s="6" t="s">
        <v>226</v>
      </c>
      <c r="K142" s="6" t="s">
        <v>493</v>
      </c>
    </row>
    <row r="143" spans="1:11" s="5" customFormat="1" ht="31.5" customHeight="1" x14ac:dyDescent="0.25">
      <c r="A143" s="107" t="s">
        <v>441</v>
      </c>
      <c r="B143" s="108" t="s">
        <v>464</v>
      </c>
      <c r="C143" s="109" t="s">
        <v>483</v>
      </c>
      <c r="D143" s="110">
        <v>54000</v>
      </c>
      <c r="E143" s="110">
        <v>67500</v>
      </c>
      <c r="F143" s="111" t="s">
        <v>65</v>
      </c>
      <c r="G143" s="40" t="s">
        <v>83</v>
      </c>
      <c r="H143" s="111" t="s">
        <v>81</v>
      </c>
      <c r="I143" s="112" t="s">
        <v>102</v>
      </c>
      <c r="J143" s="111" t="s">
        <v>146</v>
      </c>
      <c r="K143" s="111" t="s">
        <v>494</v>
      </c>
    </row>
    <row r="144" spans="1:11" s="5" customFormat="1" ht="31.5" customHeight="1" x14ac:dyDescent="0.25">
      <c r="A144" s="220" t="s">
        <v>442</v>
      </c>
      <c r="B144" s="8" t="s">
        <v>465</v>
      </c>
      <c r="C144" s="45" t="s">
        <v>484</v>
      </c>
      <c r="D144" s="7">
        <v>768000</v>
      </c>
      <c r="E144" s="7">
        <v>960000</v>
      </c>
      <c r="F144" s="6" t="s">
        <v>66</v>
      </c>
      <c r="G144" s="40" t="s">
        <v>83</v>
      </c>
      <c r="H144" s="84" t="s">
        <v>82</v>
      </c>
      <c r="I144" s="35" t="s">
        <v>102</v>
      </c>
      <c r="J144" s="6" t="s">
        <v>400</v>
      </c>
      <c r="K144" s="6" t="s">
        <v>495</v>
      </c>
    </row>
    <row r="145" spans="1:11" s="5" customFormat="1" ht="31.5" customHeight="1" x14ac:dyDescent="0.25">
      <c r="A145" s="220" t="s">
        <v>443</v>
      </c>
      <c r="B145" s="8" t="s">
        <v>466</v>
      </c>
      <c r="C145" s="45" t="s">
        <v>485</v>
      </c>
      <c r="D145" s="7">
        <v>9600</v>
      </c>
      <c r="E145" s="7">
        <v>12000</v>
      </c>
      <c r="F145" s="6" t="s">
        <v>64</v>
      </c>
      <c r="G145" s="40" t="s">
        <v>83</v>
      </c>
      <c r="H145" s="6" t="s">
        <v>81</v>
      </c>
      <c r="I145" s="35" t="s">
        <v>102</v>
      </c>
      <c r="J145" s="6" t="s">
        <v>144</v>
      </c>
      <c r="K145" s="6" t="s">
        <v>95</v>
      </c>
    </row>
    <row r="146" spans="1:11" s="5" customFormat="1" ht="31.5" customHeight="1" x14ac:dyDescent="0.25">
      <c r="A146" s="107" t="s">
        <v>444</v>
      </c>
      <c r="B146" s="108" t="s">
        <v>499</v>
      </c>
      <c r="C146" s="109" t="s">
        <v>485</v>
      </c>
      <c r="D146" s="110">
        <v>12000</v>
      </c>
      <c r="E146" s="110">
        <v>15000</v>
      </c>
      <c r="F146" s="111" t="s">
        <v>64</v>
      </c>
      <c r="G146" s="40" t="s">
        <v>83</v>
      </c>
      <c r="H146" s="111" t="s">
        <v>81</v>
      </c>
      <c r="I146" s="112" t="s">
        <v>102</v>
      </c>
      <c r="J146" s="111" t="s">
        <v>144</v>
      </c>
      <c r="K146" s="111" t="s">
        <v>95</v>
      </c>
    </row>
    <row r="147" spans="1:11" s="5" customFormat="1" ht="31.5" customHeight="1" x14ac:dyDescent="0.25">
      <c r="A147" s="107" t="s">
        <v>445</v>
      </c>
      <c r="B147" s="108" t="s">
        <v>467</v>
      </c>
      <c r="C147" s="109" t="s">
        <v>485</v>
      </c>
      <c r="D147" s="110">
        <v>8000</v>
      </c>
      <c r="E147" s="110">
        <v>10000</v>
      </c>
      <c r="F147" s="111" t="s">
        <v>64</v>
      </c>
      <c r="G147" s="40" t="s">
        <v>83</v>
      </c>
      <c r="H147" s="111" t="s">
        <v>81</v>
      </c>
      <c r="I147" s="112" t="s">
        <v>102</v>
      </c>
      <c r="J147" s="111" t="s">
        <v>144</v>
      </c>
      <c r="K147" s="111" t="s">
        <v>95</v>
      </c>
    </row>
    <row r="148" spans="1:11" s="5" customFormat="1" ht="31.5" customHeight="1" x14ac:dyDescent="0.25">
      <c r="A148" s="15" t="s">
        <v>446</v>
      </c>
      <c r="B148" s="8" t="s">
        <v>468</v>
      </c>
      <c r="C148" s="45" t="s">
        <v>485</v>
      </c>
      <c r="D148" s="7">
        <v>14400</v>
      </c>
      <c r="E148" s="7">
        <v>18000</v>
      </c>
      <c r="F148" s="6" t="s">
        <v>64</v>
      </c>
      <c r="G148" s="40" t="s">
        <v>83</v>
      </c>
      <c r="H148" s="6" t="s">
        <v>81</v>
      </c>
      <c r="I148" s="35" t="s">
        <v>102</v>
      </c>
      <c r="J148" s="6" t="s">
        <v>144</v>
      </c>
      <c r="K148" s="6" t="s">
        <v>95</v>
      </c>
    </row>
    <row r="149" spans="1:11" s="5" customFormat="1" ht="31.5" customHeight="1" x14ac:dyDescent="0.25">
      <c r="A149" s="220" t="s">
        <v>447</v>
      </c>
      <c r="B149" s="83" t="s">
        <v>469</v>
      </c>
      <c r="C149" s="45" t="s">
        <v>592</v>
      </c>
      <c r="D149" s="7">
        <v>32000</v>
      </c>
      <c r="E149" s="7">
        <v>40000</v>
      </c>
      <c r="F149" s="6" t="s">
        <v>65</v>
      </c>
      <c r="G149" s="40" t="s">
        <v>83</v>
      </c>
      <c r="H149" s="6" t="s">
        <v>81</v>
      </c>
      <c r="I149" s="35" t="s">
        <v>102</v>
      </c>
      <c r="J149" s="6" t="s">
        <v>84</v>
      </c>
      <c r="K149" s="6" t="s">
        <v>145</v>
      </c>
    </row>
    <row r="150" spans="1:11" s="5" customFormat="1" ht="31.5" customHeight="1" x14ac:dyDescent="0.25">
      <c r="A150" s="220" t="s">
        <v>448</v>
      </c>
      <c r="B150" s="83" t="s">
        <v>470</v>
      </c>
      <c r="C150" s="45" t="s">
        <v>593</v>
      </c>
      <c r="D150" s="114">
        <v>8000</v>
      </c>
      <c r="E150" s="114">
        <v>10000</v>
      </c>
      <c r="F150" s="111" t="s">
        <v>64</v>
      </c>
      <c r="G150" s="40" t="s">
        <v>83</v>
      </c>
      <c r="H150" s="6" t="s">
        <v>81</v>
      </c>
      <c r="I150" s="35" t="s">
        <v>102</v>
      </c>
      <c r="J150" s="6" t="s">
        <v>144</v>
      </c>
      <c r="K150" s="6" t="s">
        <v>95</v>
      </c>
    </row>
    <row r="151" spans="1:11" s="5" customFormat="1" ht="31.5" customHeight="1" x14ac:dyDescent="0.25">
      <c r="A151" s="220" t="s">
        <v>449</v>
      </c>
      <c r="B151" s="83" t="s">
        <v>471</v>
      </c>
      <c r="C151" s="45" t="s">
        <v>485</v>
      </c>
      <c r="D151" s="114">
        <v>11600</v>
      </c>
      <c r="E151" s="114">
        <v>14500</v>
      </c>
      <c r="F151" s="6" t="s">
        <v>64</v>
      </c>
      <c r="G151" s="40" t="s">
        <v>83</v>
      </c>
      <c r="H151" s="6" t="s">
        <v>81</v>
      </c>
      <c r="I151" s="35" t="s">
        <v>102</v>
      </c>
      <c r="J151" s="6" t="s">
        <v>144</v>
      </c>
      <c r="K151" s="6" t="s">
        <v>95</v>
      </c>
    </row>
    <row r="152" spans="1:11" s="5" customFormat="1" ht="31.5" customHeight="1" x14ac:dyDescent="0.25">
      <c r="A152" s="107" t="s">
        <v>450</v>
      </c>
      <c r="B152" s="108" t="s">
        <v>472</v>
      </c>
      <c r="C152" s="109" t="s">
        <v>486</v>
      </c>
      <c r="D152" s="110">
        <v>48800</v>
      </c>
      <c r="E152" s="110">
        <v>61000</v>
      </c>
      <c r="F152" s="111" t="s">
        <v>65</v>
      </c>
      <c r="G152" s="40" t="s">
        <v>83</v>
      </c>
      <c r="H152" s="111" t="s">
        <v>81</v>
      </c>
      <c r="I152" s="112" t="s">
        <v>102</v>
      </c>
      <c r="J152" s="111" t="s">
        <v>144</v>
      </c>
      <c r="K152" s="111" t="s">
        <v>496</v>
      </c>
    </row>
    <row r="153" spans="1:11" s="5" customFormat="1" ht="31.5" customHeight="1" x14ac:dyDescent="0.25">
      <c r="A153" s="107" t="s">
        <v>451</v>
      </c>
      <c r="B153" s="108" t="s">
        <v>473</v>
      </c>
      <c r="C153" s="109" t="s">
        <v>485</v>
      </c>
      <c r="D153" s="110">
        <v>5600</v>
      </c>
      <c r="E153" s="110">
        <v>7000</v>
      </c>
      <c r="F153" s="111" t="s">
        <v>64</v>
      </c>
      <c r="G153" s="40" t="s">
        <v>83</v>
      </c>
      <c r="H153" s="111" t="s">
        <v>81</v>
      </c>
      <c r="I153" s="112" t="s">
        <v>102</v>
      </c>
      <c r="J153" s="111" t="s">
        <v>144</v>
      </c>
      <c r="K153" s="111" t="s">
        <v>95</v>
      </c>
    </row>
    <row r="154" spans="1:11" s="5" customFormat="1" ht="31.5" customHeight="1" x14ac:dyDescent="0.25">
      <c r="A154" s="107" t="s">
        <v>452</v>
      </c>
      <c r="B154" s="108" t="s">
        <v>474</v>
      </c>
      <c r="C154" s="109" t="s">
        <v>483</v>
      </c>
      <c r="D154" s="110">
        <v>11000</v>
      </c>
      <c r="E154" s="110">
        <v>13750</v>
      </c>
      <c r="F154" s="111" t="s">
        <v>64</v>
      </c>
      <c r="G154" s="40" t="s">
        <v>83</v>
      </c>
      <c r="H154" s="111" t="s">
        <v>81</v>
      </c>
      <c r="I154" s="112" t="s">
        <v>102</v>
      </c>
      <c r="J154" s="111" t="s">
        <v>94</v>
      </c>
      <c r="K154" s="111" t="s">
        <v>497</v>
      </c>
    </row>
    <row r="155" spans="1:11" s="5" customFormat="1" ht="31.5" customHeight="1" x14ac:dyDescent="0.25">
      <c r="A155" s="107" t="s">
        <v>453</v>
      </c>
      <c r="B155" s="108" t="s">
        <v>475</v>
      </c>
      <c r="C155" s="109" t="s">
        <v>483</v>
      </c>
      <c r="D155" s="110">
        <v>25000</v>
      </c>
      <c r="E155" s="110">
        <v>31250</v>
      </c>
      <c r="F155" s="111" t="s">
        <v>64</v>
      </c>
      <c r="G155" s="40" t="s">
        <v>83</v>
      </c>
      <c r="H155" s="111" t="s">
        <v>81</v>
      </c>
      <c r="I155" s="112" t="s">
        <v>102</v>
      </c>
      <c r="J155" s="111" t="s">
        <v>144</v>
      </c>
      <c r="K155" s="111" t="s">
        <v>498</v>
      </c>
    </row>
    <row r="156" spans="1:11" s="5" customFormat="1" ht="31.5" customHeight="1" x14ac:dyDescent="0.25">
      <c r="A156" s="107" t="s">
        <v>516</v>
      </c>
      <c r="B156" s="108" t="s">
        <v>518</v>
      </c>
      <c r="C156" s="109" t="s">
        <v>485</v>
      </c>
      <c r="D156" s="110">
        <v>40000</v>
      </c>
      <c r="E156" s="110">
        <v>50000</v>
      </c>
      <c r="F156" s="111" t="s">
        <v>65</v>
      </c>
      <c r="G156" s="40" t="s">
        <v>83</v>
      </c>
      <c r="H156" s="111" t="s">
        <v>81</v>
      </c>
      <c r="I156" s="112" t="s">
        <v>102</v>
      </c>
      <c r="J156" s="111" t="s">
        <v>84</v>
      </c>
      <c r="K156" s="111" t="s">
        <v>90</v>
      </c>
    </row>
    <row r="157" spans="1:11" s="5" customFormat="1" ht="31.5" customHeight="1" x14ac:dyDescent="0.25">
      <c r="A157" s="107" t="s">
        <v>517</v>
      </c>
      <c r="B157" s="108" t="s">
        <v>614</v>
      </c>
      <c r="C157" s="109" t="s">
        <v>485</v>
      </c>
      <c r="D157" s="110">
        <v>10400</v>
      </c>
      <c r="E157" s="110">
        <v>13000</v>
      </c>
      <c r="F157" s="111" t="s">
        <v>64</v>
      </c>
      <c r="G157" s="40" t="s">
        <v>83</v>
      </c>
      <c r="H157" s="111" t="s">
        <v>81</v>
      </c>
      <c r="I157" s="112" t="s">
        <v>102</v>
      </c>
      <c r="J157" s="111" t="s">
        <v>84</v>
      </c>
      <c r="K157" s="111" t="s">
        <v>214</v>
      </c>
    </row>
    <row r="158" spans="1:11" s="5" customFormat="1" ht="31.5" customHeight="1" x14ac:dyDescent="0.25">
      <c r="A158" s="15" t="s">
        <v>554</v>
      </c>
      <c r="B158" s="8" t="s">
        <v>555</v>
      </c>
      <c r="C158" s="45" t="s">
        <v>556</v>
      </c>
      <c r="D158" s="7">
        <v>84960</v>
      </c>
      <c r="E158" s="7">
        <v>106200</v>
      </c>
      <c r="F158" s="6" t="s">
        <v>360</v>
      </c>
      <c r="G158" s="40" t="s">
        <v>83</v>
      </c>
      <c r="H158" s="6" t="s">
        <v>82</v>
      </c>
      <c r="I158" s="35" t="s">
        <v>102</v>
      </c>
      <c r="J158" s="6" t="s">
        <v>84</v>
      </c>
      <c r="K158" s="6" t="s">
        <v>557</v>
      </c>
    </row>
    <row r="159" spans="1:11" s="5" customFormat="1" ht="31.5" customHeight="1" x14ac:dyDescent="0.25">
      <c r="A159" s="107" t="s">
        <v>603</v>
      </c>
      <c r="B159" s="108" t="s">
        <v>606</v>
      </c>
      <c r="C159" s="109" t="s">
        <v>609</v>
      </c>
      <c r="D159" s="110">
        <v>60000</v>
      </c>
      <c r="E159" s="110">
        <v>75000</v>
      </c>
      <c r="F159" s="111" t="s">
        <v>610</v>
      </c>
      <c r="G159" s="40" t="s">
        <v>83</v>
      </c>
      <c r="H159" s="111" t="s">
        <v>81</v>
      </c>
      <c r="I159" s="112" t="s">
        <v>102</v>
      </c>
      <c r="J159" s="111" t="s">
        <v>84</v>
      </c>
      <c r="K159" s="111" t="s">
        <v>611</v>
      </c>
    </row>
    <row r="160" spans="1:11" s="5" customFormat="1" ht="31.5" customHeight="1" x14ac:dyDescent="0.25">
      <c r="A160" s="220" t="s">
        <v>604</v>
      </c>
      <c r="B160" s="8" t="s">
        <v>607</v>
      </c>
      <c r="C160" s="45" t="s">
        <v>609</v>
      </c>
      <c r="D160" s="7">
        <v>10400</v>
      </c>
      <c r="E160" s="7">
        <v>13000</v>
      </c>
      <c r="F160" s="312" t="s">
        <v>64</v>
      </c>
      <c r="G160" s="40" t="s">
        <v>83</v>
      </c>
      <c r="H160" s="6" t="s">
        <v>81</v>
      </c>
      <c r="I160" s="35" t="s">
        <v>102</v>
      </c>
      <c r="J160" s="6" t="s">
        <v>84</v>
      </c>
      <c r="K160" s="6" t="s">
        <v>611</v>
      </c>
    </row>
    <row r="161" spans="1:11" s="5" customFormat="1" ht="31.5" customHeight="1" x14ac:dyDescent="0.25">
      <c r="A161" s="220" t="s">
        <v>605</v>
      </c>
      <c r="B161" s="8" t="s">
        <v>608</v>
      </c>
      <c r="C161" s="45" t="s">
        <v>609</v>
      </c>
      <c r="D161" s="7">
        <v>208000</v>
      </c>
      <c r="E161" s="7">
        <v>260000</v>
      </c>
      <c r="F161" s="84" t="s">
        <v>610</v>
      </c>
      <c r="G161" s="40" t="s">
        <v>83</v>
      </c>
      <c r="H161" s="6" t="s">
        <v>81</v>
      </c>
      <c r="I161" s="35" t="s">
        <v>102</v>
      </c>
      <c r="J161" s="6" t="s">
        <v>84</v>
      </c>
      <c r="K161" s="6" t="s">
        <v>611</v>
      </c>
    </row>
    <row r="162" spans="1:11" s="3" customFormat="1" ht="24" customHeight="1" x14ac:dyDescent="0.25">
      <c r="A162" s="175" t="s">
        <v>4</v>
      </c>
      <c r="B162" s="85"/>
      <c r="C162" s="286"/>
      <c r="D162" s="38">
        <f>SUM(D116,D120:D161)</f>
        <v>4331301</v>
      </c>
      <c r="E162" s="38">
        <f>SUM(E116,E120:E161)</f>
        <v>5188276.25</v>
      </c>
      <c r="F162" s="86"/>
      <c r="G162" s="86"/>
      <c r="H162" s="86"/>
      <c r="I162" s="87"/>
      <c r="J162" s="86"/>
      <c r="K162" s="168"/>
    </row>
    <row r="163" spans="1:11" s="3" customFormat="1" ht="17.25" customHeight="1" x14ac:dyDescent="0.25">
      <c r="A163" s="160"/>
      <c r="B163" s="169"/>
      <c r="C163" s="170"/>
      <c r="D163" s="171"/>
      <c r="E163" s="171"/>
      <c r="F163" s="172"/>
      <c r="G163" s="172"/>
      <c r="H163" s="172"/>
      <c r="I163" s="173"/>
      <c r="J163" s="172"/>
      <c r="K163" s="174"/>
    </row>
    <row r="164" spans="1:11" s="3" customFormat="1" ht="24" customHeight="1" x14ac:dyDescent="0.25">
      <c r="A164" s="175" t="s">
        <v>3</v>
      </c>
      <c r="B164" s="228"/>
      <c r="C164" s="286"/>
      <c r="D164" s="38"/>
      <c r="E164" s="38"/>
      <c r="F164" s="86"/>
      <c r="G164" s="86"/>
      <c r="H164" s="86"/>
      <c r="I164" s="87"/>
      <c r="J164" s="86"/>
      <c r="K164" s="168"/>
    </row>
    <row r="165" spans="1:11" s="4" customFormat="1" ht="31.5" customHeight="1" x14ac:dyDescent="0.25">
      <c r="A165" s="308" t="s">
        <v>212</v>
      </c>
      <c r="B165" s="240" t="s">
        <v>213</v>
      </c>
      <c r="C165" s="303" t="s">
        <v>215</v>
      </c>
      <c r="D165" s="304">
        <v>20308</v>
      </c>
      <c r="E165" s="304">
        <v>25385</v>
      </c>
      <c r="F165" s="309" t="s">
        <v>64</v>
      </c>
      <c r="G165" s="310" t="s">
        <v>83</v>
      </c>
      <c r="H165" s="310" t="s">
        <v>81</v>
      </c>
      <c r="I165" s="305" t="s">
        <v>102</v>
      </c>
      <c r="J165" s="310" t="s">
        <v>84</v>
      </c>
      <c r="K165" s="309" t="s">
        <v>214</v>
      </c>
    </row>
    <row r="166" spans="1:11" s="5" customFormat="1" ht="31.5" customHeight="1" x14ac:dyDescent="0.25">
      <c r="A166" s="182" t="s">
        <v>265</v>
      </c>
      <c r="B166" s="21" t="s">
        <v>283</v>
      </c>
      <c r="C166" s="43" t="s">
        <v>300</v>
      </c>
      <c r="D166" s="179">
        <v>15400</v>
      </c>
      <c r="E166" s="179">
        <v>19250</v>
      </c>
      <c r="F166" s="19" t="s">
        <v>64</v>
      </c>
      <c r="G166" s="14" t="s">
        <v>83</v>
      </c>
      <c r="H166" s="14" t="s">
        <v>81</v>
      </c>
      <c r="I166" s="78" t="s">
        <v>102</v>
      </c>
      <c r="J166" s="14" t="s">
        <v>84</v>
      </c>
      <c r="K166" s="19" t="s">
        <v>319</v>
      </c>
    </row>
    <row r="167" spans="1:11" s="5" customFormat="1" ht="31.5" customHeight="1" x14ac:dyDescent="0.25">
      <c r="A167" s="207" t="s">
        <v>266</v>
      </c>
      <c r="B167" s="95" t="s">
        <v>284</v>
      </c>
      <c r="C167" s="96" t="s">
        <v>301</v>
      </c>
      <c r="D167" s="210">
        <v>15000</v>
      </c>
      <c r="E167" s="210">
        <v>18750</v>
      </c>
      <c r="F167" s="98" t="s">
        <v>64</v>
      </c>
      <c r="G167" s="14" t="s">
        <v>83</v>
      </c>
      <c r="H167" s="14" t="s">
        <v>81</v>
      </c>
      <c r="I167" s="78" t="s">
        <v>102</v>
      </c>
      <c r="J167" s="99" t="s">
        <v>84</v>
      </c>
      <c r="K167" s="98" t="s">
        <v>211</v>
      </c>
    </row>
    <row r="168" spans="1:11" s="5" customFormat="1" ht="31.5" customHeight="1" x14ac:dyDescent="0.25">
      <c r="A168" s="22" t="s">
        <v>267</v>
      </c>
      <c r="B168" s="21" t="s">
        <v>285</v>
      </c>
      <c r="C168" s="241" t="s">
        <v>302</v>
      </c>
      <c r="D168" s="20">
        <v>15000</v>
      </c>
      <c r="E168" s="20">
        <v>18750</v>
      </c>
      <c r="F168" s="19" t="s">
        <v>64</v>
      </c>
      <c r="G168" s="14" t="s">
        <v>83</v>
      </c>
      <c r="H168" s="14" t="s">
        <v>81</v>
      </c>
      <c r="I168" s="78" t="s">
        <v>102</v>
      </c>
      <c r="J168" s="14" t="s">
        <v>84</v>
      </c>
      <c r="K168" s="19" t="s">
        <v>211</v>
      </c>
    </row>
    <row r="169" spans="1:11" s="5" customFormat="1" ht="31.5" customHeight="1" x14ac:dyDescent="0.25">
      <c r="A169" s="22" t="s">
        <v>268</v>
      </c>
      <c r="B169" s="21" t="s">
        <v>286</v>
      </c>
      <c r="C169" s="43" t="s">
        <v>303</v>
      </c>
      <c r="D169" s="20">
        <v>6000</v>
      </c>
      <c r="E169" s="20">
        <v>7500</v>
      </c>
      <c r="F169" s="19" t="s">
        <v>64</v>
      </c>
      <c r="G169" s="14" t="s">
        <v>83</v>
      </c>
      <c r="H169" s="14" t="s">
        <v>81</v>
      </c>
      <c r="I169" s="78" t="s">
        <v>102</v>
      </c>
      <c r="J169" s="14" t="s">
        <v>84</v>
      </c>
      <c r="K169" s="19" t="s">
        <v>320</v>
      </c>
    </row>
    <row r="170" spans="1:11" s="5" customFormat="1" ht="31.5" customHeight="1" x14ac:dyDescent="0.25">
      <c r="A170" s="296" t="s">
        <v>269</v>
      </c>
      <c r="B170" s="95" t="s">
        <v>287</v>
      </c>
      <c r="C170" s="96" t="s">
        <v>304</v>
      </c>
      <c r="D170" s="97">
        <v>10500</v>
      </c>
      <c r="E170" s="97">
        <v>13125</v>
      </c>
      <c r="F170" s="98" t="s">
        <v>64</v>
      </c>
      <c r="G170" s="14" t="s">
        <v>83</v>
      </c>
      <c r="H170" s="14" t="s">
        <v>81</v>
      </c>
      <c r="I170" s="78" t="s">
        <v>102</v>
      </c>
      <c r="J170" s="99" t="s">
        <v>84</v>
      </c>
      <c r="K170" s="98" t="s">
        <v>320</v>
      </c>
    </row>
    <row r="171" spans="1:11" s="5" customFormat="1" ht="31.5" customHeight="1" x14ac:dyDescent="0.25">
      <c r="A171" s="22" t="s">
        <v>270</v>
      </c>
      <c r="B171" s="21" t="s">
        <v>288</v>
      </c>
      <c r="C171" s="43" t="s">
        <v>305</v>
      </c>
      <c r="D171" s="20">
        <v>22000</v>
      </c>
      <c r="E171" s="20">
        <v>27500</v>
      </c>
      <c r="F171" s="19" t="s">
        <v>64</v>
      </c>
      <c r="G171" s="14" t="s">
        <v>83</v>
      </c>
      <c r="H171" s="14" t="s">
        <v>81</v>
      </c>
      <c r="I171" s="78" t="s">
        <v>102</v>
      </c>
      <c r="J171" s="14" t="s">
        <v>84</v>
      </c>
      <c r="K171" s="19" t="s">
        <v>321</v>
      </c>
    </row>
    <row r="172" spans="1:11" s="5" customFormat="1" ht="31.5" customHeight="1" x14ac:dyDescent="0.25">
      <c r="A172" s="296" t="s">
        <v>271</v>
      </c>
      <c r="B172" s="95" t="s">
        <v>289</v>
      </c>
      <c r="C172" s="96" t="s">
        <v>306</v>
      </c>
      <c r="D172" s="97">
        <v>25000</v>
      </c>
      <c r="E172" s="97">
        <v>31250</v>
      </c>
      <c r="F172" s="98" t="s">
        <v>64</v>
      </c>
      <c r="G172" s="14" t="s">
        <v>83</v>
      </c>
      <c r="H172" s="14" t="s">
        <v>81</v>
      </c>
      <c r="I172" s="78" t="s">
        <v>102</v>
      </c>
      <c r="J172" s="99" t="s">
        <v>84</v>
      </c>
      <c r="K172" s="98" t="s">
        <v>322</v>
      </c>
    </row>
    <row r="173" spans="1:11" s="5" customFormat="1" ht="31.5" customHeight="1" x14ac:dyDescent="0.25">
      <c r="A173" s="22" t="s">
        <v>272</v>
      </c>
      <c r="B173" s="21" t="s">
        <v>366</v>
      </c>
      <c r="C173" s="43" t="s">
        <v>307</v>
      </c>
      <c r="D173" s="20">
        <v>24000</v>
      </c>
      <c r="E173" s="20">
        <v>30000</v>
      </c>
      <c r="F173" s="19" t="s">
        <v>64</v>
      </c>
      <c r="G173" s="14" t="s">
        <v>83</v>
      </c>
      <c r="H173" s="14" t="s">
        <v>81</v>
      </c>
      <c r="I173" s="78" t="s">
        <v>102</v>
      </c>
      <c r="J173" s="14" t="s">
        <v>146</v>
      </c>
      <c r="K173" s="19" t="s">
        <v>323</v>
      </c>
    </row>
    <row r="174" spans="1:11" s="5" customFormat="1" ht="31.5" customHeight="1" x14ac:dyDescent="0.25">
      <c r="A174" s="47" t="s">
        <v>273</v>
      </c>
      <c r="B174" s="48" t="s">
        <v>290</v>
      </c>
      <c r="C174" s="49" t="s">
        <v>308</v>
      </c>
      <c r="D174" s="50">
        <v>6000</v>
      </c>
      <c r="E174" s="50">
        <v>7500</v>
      </c>
      <c r="F174" s="51" t="s">
        <v>64</v>
      </c>
      <c r="G174" s="14" t="s">
        <v>83</v>
      </c>
      <c r="H174" s="14" t="s">
        <v>81</v>
      </c>
      <c r="I174" s="78" t="s">
        <v>102</v>
      </c>
      <c r="J174" s="29" t="s">
        <v>84</v>
      </c>
      <c r="K174" s="51" t="s">
        <v>85</v>
      </c>
    </row>
    <row r="175" spans="1:11" s="5" customFormat="1" ht="31.5" customHeight="1" x14ac:dyDescent="0.25">
      <c r="A175" s="101" t="s">
        <v>274</v>
      </c>
      <c r="B175" s="48" t="s">
        <v>291</v>
      </c>
      <c r="C175" s="49" t="s">
        <v>309</v>
      </c>
      <c r="D175" s="50">
        <v>6100</v>
      </c>
      <c r="E175" s="50">
        <v>7625</v>
      </c>
      <c r="F175" s="51" t="s">
        <v>64</v>
      </c>
      <c r="G175" s="14" t="s">
        <v>83</v>
      </c>
      <c r="H175" s="14" t="s">
        <v>81</v>
      </c>
      <c r="I175" s="78" t="s">
        <v>102</v>
      </c>
      <c r="J175" s="29" t="s">
        <v>84</v>
      </c>
      <c r="K175" s="51" t="s">
        <v>320</v>
      </c>
    </row>
    <row r="176" spans="1:11" s="5" customFormat="1" ht="31.5" customHeight="1" x14ac:dyDescent="0.25">
      <c r="A176" s="296" t="s">
        <v>275</v>
      </c>
      <c r="B176" s="8" t="s">
        <v>292</v>
      </c>
      <c r="C176" s="45" t="s">
        <v>310</v>
      </c>
      <c r="D176" s="7">
        <v>4000</v>
      </c>
      <c r="E176" s="7">
        <v>5000</v>
      </c>
      <c r="F176" s="6" t="s">
        <v>64</v>
      </c>
      <c r="G176" s="14" t="s">
        <v>83</v>
      </c>
      <c r="H176" s="14" t="s">
        <v>81</v>
      </c>
      <c r="I176" s="78" t="s">
        <v>102</v>
      </c>
      <c r="J176" s="6" t="s">
        <v>94</v>
      </c>
      <c r="K176" s="6" t="s">
        <v>324</v>
      </c>
    </row>
    <row r="177" spans="1:11" s="5" customFormat="1" ht="31.5" customHeight="1" x14ac:dyDescent="0.25">
      <c r="A177" s="15" t="s">
        <v>276</v>
      </c>
      <c r="B177" s="39" t="s">
        <v>293</v>
      </c>
      <c r="C177" s="245" t="s">
        <v>311</v>
      </c>
      <c r="D177" s="246">
        <v>14000</v>
      </c>
      <c r="E177" s="246">
        <v>17500</v>
      </c>
      <c r="F177" s="40" t="s">
        <v>64</v>
      </c>
      <c r="G177" s="14" t="s">
        <v>83</v>
      </c>
      <c r="H177" s="14" t="s">
        <v>81</v>
      </c>
      <c r="I177" s="78" t="s">
        <v>102</v>
      </c>
      <c r="J177" s="40" t="s">
        <v>84</v>
      </c>
      <c r="K177" s="40" t="s">
        <v>214</v>
      </c>
    </row>
    <row r="178" spans="1:11" s="5" customFormat="1" ht="31.5" x14ac:dyDescent="0.25">
      <c r="A178" s="220" t="s">
        <v>379</v>
      </c>
      <c r="B178" s="8" t="s">
        <v>294</v>
      </c>
      <c r="C178" s="45" t="s">
        <v>312</v>
      </c>
      <c r="D178" s="7">
        <v>6900</v>
      </c>
      <c r="E178" s="7">
        <v>8625</v>
      </c>
      <c r="F178" s="6" t="s">
        <v>64</v>
      </c>
      <c r="G178" s="14" t="s">
        <v>83</v>
      </c>
      <c r="H178" s="14" t="s">
        <v>81</v>
      </c>
      <c r="I178" s="78" t="s">
        <v>102</v>
      </c>
      <c r="J178" s="6" t="s">
        <v>84</v>
      </c>
      <c r="K178" s="6" t="s">
        <v>320</v>
      </c>
    </row>
    <row r="179" spans="1:11" s="5" customFormat="1" ht="31.5" customHeight="1" x14ac:dyDescent="0.25">
      <c r="A179" s="296" t="s">
        <v>277</v>
      </c>
      <c r="B179" s="8" t="s">
        <v>295</v>
      </c>
      <c r="C179" s="45" t="s">
        <v>313</v>
      </c>
      <c r="D179" s="7">
        <v>9600</v>
      </c>
      <c r="E179" s="7">
        <v>12000</v>
      </c>
      <c r="F179" s="6" t="s">
        <v>64</v>
      </c>
      <c r="G179" s="14" t="s">
        <v>83</v>
      </c>
      <c r="H179" s="14" t="s">
        <v>81</v>
      </c>
      <c r="I179" s="78" t="s">
        <v>102</v>
      </c>
      <c r="J179" s="6" t="s">
        <v>172</v>
      </c>
      <c r="K179" s="6" t="s">
        <v>95</v>
      </c>
    </row>
    <row r="180" spans="1:11" s="5" customFormat="1" ht="31.5" customHeight="1" x14ac:dyDescent="0.25">
      <c r="A180" s="15" t="s">
        <v>278</v>
      </c>
      <c r="B180" s="8" t="s">
        <v>296</v>
      </c>
      <c r="C180" s="45" t="s">
        <v>314</v>
      </c>
      <c r="D180" s="7">
        <v>8500</v>
      </c>
      <c r="E180" s="7">
        <v>10625</v>
      </c>
      <c r="F180" s="6" t="s">
        <v>64</v>
      </c>
      <c r="G180" s="14" t="s">
        <v>83</v>
      </c>
      <c r="H180" s="14" t="s">
        <v>81</v>
      </c>
      <c r="I180" s="78" t="s">
        <v>102</v>
      </c>
      <c r="J180" s="6" t="s">
        <v>84</v>
      </c>
      <c r="K180" s="6" t="s">
        <v>325</v>
      </c>
    </row>
    <row r="181" spans="1:11" s="5" customFormat="1" ht="31.5" customHeight="1" x14ac:dyDescent="0.25">
      <c r="A181" s="15" t="s">
        <v>279</v>
      </c>
      <c r="B181" s="8" t="s">
        <v>328</v>
      </c>
      <c r="C181" s="45" t="s">
        <v>315</v>
      </c>
      <c r="D181" s="7">
        <v>17000</v>
      </c>
      <c r="E181" s="7">
        <v>19210</v>
      </c>
      <c r="F181" s="6" t="s">
        <v>64</v>
      </c>
      <c r="G181" s="14" t="s">
        <v>83</v>
      </c>
      <c r="H181" s="14" t="s">
        <v>81</v>
      </c>
      <c r="I181" s="78" t="s">
        <v>102</v>
      </c>
      <c r="J181" s="6" t="s">
        <v>84</v>
      </c>
      <c r="K181" s="6" t="s">
        <v>326</v>
      </c>
    </row>
    <row r="182" spans="1:11" s="5" customFormat="1" ht="31.5" customHeight="1" x14ac:dyDescent="0.25">
      <c r="A182" s="15" t="s">
        <v>280</v>
      </c>
      <c r="B182" s="8" t="s">
        <v>297</v>
      </c>
      <c r="C182" s="45" t="s">
        <v>316</v>
      </c>
      <c r="D182" s="7">
        <v>10500</v>
      </c>
      <c r="E182" s="7">
        <v>13125</v>
      </c>
      <c r="F182" s="6" t="s">
        <v>64</v>
      </c>
      <c r="G182" s="14" t="s">
        <v>83</v>
      </c>
      <c r="H182" s="14" t="s">
        <v>81</v>
      </c>
      <c r="I182" s="78" t="s">
        <v>102</v>
      </c>
      <c r="J182" s="6" t="s">
        <v>84</v>
      </c>
      <c r="K182" s="6" t="s">
        <v>85</v>
      </c>
    </row>
    <row r="183" spans="1:11" s="5" customFormat="1" ht="31.5" customHeight="1" x14ac:dyDescent="0.25">
      <c r="A183" s="15" t="s">
        <v>281</v>
      </c>
      <c r="B183" s="8" t="s">
        <v>298</v>
      </c>
      <c r="C183" s="45" t="s">
        <v>317</v>
      </c>
      <c r="D183" s="7">
        <v>13500</v>
      </c>
      <c r="E183" s="7">
        <v>16875</v>
      </c>
      <c r="F183" s="6" t="s">
        <v>64</v>
      </c>
      <c r="G183" s="14" t="s">
        <v>83</v>
      </c>
      <c r="H183" s="14" t="s">
        <v>81</v>
      </c>
      <c r="I183" s="78" t="s">
        <v>102</v>
      </c>
      <c r="J183" s="6" t="s">
        <v>84</v>
      </c>
      <c r="K183" s="6" t="s">
        <v>325</v>
      </c>
    </row>
    <row r="184" spans="1:11" s="5" customFormat="1" ht="31.5" customHeight="1" x14ac:dyDescent="0.25">
      <c r="A184" s="220" t="s">
        <v>587</v>
      </c>
      <c r="B184" s="83" t="s">
        <v>374</v>
      </c>
      <c r="C184" s="44" t="s">
        <v>376</v>
      </c>
      <c r="D184" s="114">
        <v>7400</v>
      </c>
      <c r="E184" s="114">
        <v>9250</v>
      </c>
      <c r="F184" s="84" t="s">
        <v>64</v>
      </c>
      <c r="G184" s="180" t="s">
        <v>83</v>
      </c>
      <c r="H184" s="180" t="s">
        <v>81</v>
      </c>
      <c r="I184" s="181" t="s">
        <v>102</v>
      </c>
      <c r="J184" s="84" t="s">
        <v>89</v>
      </c>
      <c r="K184" s="84" t="s">
        <v>378</v>
      </c>
    </row>
    <row r="185" spans="1:11" s="5" customFormat="1" ht="31.5" customHeight="1" x14ac:dyDescent="0.25">
      <c r="A185" s="15" t="s">
        <v>282</v>
      </c>
      <c r="B185" s="8" t="s">
        <v>299</v>
      </c>
      <c r="C185" s="45" t="s">
        <v>318</v>
      </c>
      <c r="D185" s="7">
        <v>9200</v>
      </c>
      <c r="E185" s="7">
        <v>11500</v>
      </c>
      <c r="F185" s="6" t="s">
        <v>64</v>
      </c>
      <c r="G185" s="14" t="s">
        <v>83</v>
      </c>
      <c r="H185" s="14" t="s">
        <v>81</v>
      </c>
      <c r="I185" s="78" t="s">
        <v>102</v>
      </c>
      <c r="J185" s="6" t="s">
        <v>146</v>
      </c>
      <c r="K185" s="6" t="s">
        <v>327</v>
      </c>
    </row>
    <row r="186" spans="1:11" s="5" customFormat="1" ht="31.5" customHeight="1" x14ac:dyDescent="0.25">
      <c r="A186" s="220" t="s">
        <v>380</v>
      </c>
      <c r="B186" s="8" t="s">
        <v>367</v>
      </c>
      <c r="C186" s="44" t="s">
        <v>369</v>
      </c>
      <c r="D186" s="7">
        <v>26000</v>
      </c>
      <c r="E186" s="7">
        <v>32500</v>
      </c>
      <c r="F186" s="6" t="s">
        <v>64</v>
      </c>
      <c r="G186" s="14" t="s">
        <v>83</v>
      </c>
      <c r="H186" s="14" t="s">
        <v>81</v>
      </c>
      <c r="I186" s="78" t="s">
        <v>102</v>
      </c>
      <c r="J186" s="84" t="s">
        <v>89</v>
      </c>
      <c r="K186" s="84" t="s">
        <v>577</v>
      </c>
    </row>
    <row r="187" spans="1:11" s="5" customFormat="1" ht="31.5" customHeight="1" x14ac:dyDescent="0.25">
      <c r="A187" s="15" t="s">
        <v>588</v>
      </c>
      <c r="B187" s="8" t="s">
        <v>368</v>
      </c>
      <c r="C187" s="45" t="s">
        <v>215</v>
      </c>
      <c r="D187" s="7">
        <v>5340</v>
      </c>
      <c r="E187" s="7">
        <v>6675</v>
      </c>
      <c r="F187" s="6" t="s">
        <v>64</v>
      </c>
      <c r="G187" s="14" t="s">
        <v>83</v>
      </c>
      <c r="H187" s="14" t="s">
        <v>81</v>
      </c>
      <c r="I187" s="78" t="s">
        <v>102</v>
      </c>
      <c r="J187" s="6" t="s">
        <v>84</v>
      </c>
      <c r="K187" s="6" t="s">
        <v>320</v>
      </c>
    </row>
    <row r="188" spans="1:11" s="5" customFormat="1" ht="31.5" customHeight="1" x14ac:dyDescent="0.25">
      <c r="A188" s="220" t="s">
        <v>370</v>
      </c>
      <c r="B188" s="8" t="s">
        <v>372</v>
      </c>
      <c r="C188" s="44" t="s">
        <v>375</v>
      </c>
      <c r="D188" s="7">
        <v>5500</v>
      </c>
      <c r="E188" s="7">
        <v>5500</v>
      </c>
      <c r="F188" s="6" t="s">
        <v>64</v>
      </c>
      <c r="G188" s="14" t="s">
        <v>83</v>
      </c>
      <c r="H188" s="14" t="s">
        <v>81</v>
      </c>
      <c r="I188" s="78" t="s">
        <v>102</v>
      </c>
      <c r="J188" s="6" t="s">
        <v>84</v>
      </c>
      <c r="K188" s="6" t="s">
        <v>85</v>
      </c>
    </row>
    <row r="189" spans="1:11" s="5" customFormat="1" ht="31.5" customHeight="1" x14ac:dyDescent="0.25">
      <c r="A189" s="242" t="s">
        <v>371</v>
      </c>
      <c r="B189" s="8" t="s">
        <v>373</v>
      </c>
      <c r="C189" s="45" t="s">
        <v>317</v>
      </c>
      <c r="D189" s="7">
        <v>6800</v>
      </c>
      <c r="E189" s="7">
        <v>8500</v>
      </c>
      <c r="F189" s="6" t="s">
        <v>64</v>
      </c>
      <c r="G189" s="14" t="s">
        <v>83</v>
      </c>
      <c r="H189" s="14" t="s">
        <v>81</v>
      </c>
      <c r="I189" s="78" t="s">
        <v>102</v>
      </c>
      <c r="J189" s="6" t="s">
        <v>94</v>
      </c>
      <c r="K189" s="6" t="s">
        <v>377</v>
      </c>
    </row>
    <row r="190" spans="1:11" s="3" customFormat="1" ht="24" customHeight="1" x14ac:dyDescent="0.25">
      <c r="A190" s="175" t="s">
        <v>2</v>
      </c>
      <c r="B190" s="228"/>
      <c r="C190" s="286"/>
      <c r="D190" s="38">
        <f>SUM(D165:D189)</f>
        <v>309548</v>
      </c>
      <c r="E190" s="38">
        <f>SUM(E165:E189)</f>
        <v>383520</v>
      </c>
      <c r="F190" s="86"/>
      <c r="G190" s="86"/>
      <c r="H190" s="86"/>
      <c r="I190" s="87"/>
      <c r="J190" s="86"/>
      <c r="K190" s="168"/>
    </row>
    <row r="191" spans="1:11" s="3" customFormat="1" ht="17.25" customHeight="1" x14ac:dyDescent="0.25">
      <c r="A191" s="160"/>
      <c r="B191" s="169"/>
      <c r="C191" s="170"/>
      <c r="D191" s="171"/>
      <c r="E191" s="171"/>
      <c r="F191" s="172"/>
      <c r="G191" s="172"/>
      <c r="H191" s="172"/>
      <c r="I191" s="173"/>
      <c r="J191" s="172"/>
      <c r="K191" s="174"/>
    </row>
    <row r="192" spans="1:11" s="3" customFormat="1" ht="24" customHeight="1" x14ac:dyDescent="0.25">
      <c r="A192" s="175" t="s">
        <v>34</v>
      </c>
      <c r="B192" s="228"/>
      <c r="C192" s="286"/>
      <c r="D192" s="38"/>
      <c r="E192" s="38"/>
      <c r="F192" s="86"/>
      <c r="G192" s="86"/>
      <c r="H192" s="86"/>
      <c r="I192" s="87"/>
      <c r="J192" s="86"/>
      <c r="K192" s="168"/>
    </row>
    <row r="193" spans="1:11" s="4" customFormat="1" ht="31.5" customHeight="1" x14ac:dyDescent="0.25">
      <c r="A193" s="176" t="s">
        <v>149</v>
      </c>
      <c r="B193" s="190" t="s">
        <v>150</v>
      </c>
      <c r="C193" s="191" t="s">
        <v>68</v>
      </c>
      <c r="D193" s="192">
        <v>11920</v>
      </c>
      <c r="E193" s="192">
        <v>14900</v>
      </c>
      <c r="F193" s="177" t="s">
        <v>64</v>
      </c>
      <c r="G193" s="57" t="s">
        <v>83</v>
      </c>
      <c r="H193" s="57" t="s">
        <v>81</v>
      </c>
      <c r="I193" s="178" t="s">
        <v>102</v>
      </c>
      <c r="J193" s="57" t="s">
        <v>84</v>
      </c>
      <c r="K193" s="177" t="s">
        <v>151</v>
      </c>
    </row>
    <row r="194" spans="1:11" s="4" customFormat="1" ht="31.5" customHeight="1" x14ac:dyDescent="0.25">
      <c r="A194" s="22" t="s">
        <v>152</v>
      </c>
      <c r="B194" s="21" t="s">
        <v>158</v>
      </c>
      <c r="C194" s="43" t="s">
        <v>160</v>
      </c>
      <c r="D194" s="20">
        <v>23000</v>
      </c>
      <c r="E194" s="20">
        <v>28750</v>
      </c>
      <c r="F194" s="19" t="s">
        <v>64</v>
      </c>
      <c r="G194" s="57" t="s">
        <v>83</v>
      </c>
      <c r="H194" s="57" t="s">
        <v>81</v>
      </c>
      <c r="I194" s="178" t="s">
        <v>102</v>
      </c>
      <c r="J194" s="14" t="s">
        <v>84</v>
      </c>
      <c r="K194" s="19" t="s">
        <v>251</v>
      </c>
    </row>
    <row r="195" spans="1:11" s="4" customFormat="1" ht="31.5" customHeight="1" x14ac:dyDescent="0.25">
      <c r="A195" s="22" t="s">
        <v>153</v>
      </c>
      <c r="B195" s="21" t="s">
        <v>240</v>
      </c>
      <c r="C195" s="43" t="s">
        <v>161</v>
      </c>
      <c r="D195" s="20">
        <v>5000</v>
      </c>
      <c r="E195" s="20">
        <v>6250</v>
      </c>
      <c r="F195" s="19" t="s">
        <v>64</v>
      </c>
      <c r="G195" s="57" t="s">
        <v>83</v>
      </c>
      <c r="H195" s="57" t="s">
        <v>81</v>
      </c>
      <c r="I195" s="178" t="s">
        <v>102</v>
      </c>
      <c r="J195" s="14" t="s">
        <v>89</v>
      </c>
      <c r="K195" s="19" t="s">
        <v>163</v>
      </c>
    </row>
    <row r="196" spans="1:11" s="4" customFormat="1" ht="31.5" customHeight="1" x14ac:dyDescent="0.25">
      <c r="A196" s="22" t="s">
        <v>154</v>
      </c>
      <c r="B196" s="21" t="s">
        <v>159</v>
      </c>
      <c r="C196" s="43" t="s">
        <v>245</v>
      </c>
      <c r="D196" s="20">
        <v>11500</v>
      </c>
      <c r="E196" s="20">
        <v>14375</v>
      </c>
      <c r="F196" s="19" t="s">
        <v>64</v>
      </c>
      <c r="G196" s="57" t="s">
        <v>83</v>
      </c>
      <c r="H196" s="57" t="s">
        <v>81</v>
      </c>
      <c r="I196" s="178" t="s">
        <v>102</v>
      </c>
      <c r="J196" s="14" t="s">
        <v>84</v>
      </c>
      <c r="K196" s="19" t="s">
        <v>252</v>
      </c>
    </row>
    <row r="197" spans="1:11" s="4" customFormat="1" ht="31.5" customHeight="1" x14ac:dyDescent="0.25">
      <c r="A197" s="22" t="s">
        <v>155</v>
      </c>
      <c r="B197" s="108" t="s">
        <v>188</v>
      </c>
      <c r="C197" s="109" t="s">
        <v>245</v>
      </c>
      <c r="D197" s="110">
        <v>12000</v>
      </c>
      <c r="E197" s="110">
        <v>15000</v>
      </c>
      <c r="F197" s="111" t="s">
        <v>64</v>
      </c>
      <c r="G197" s="57" t="s">
        <v>83</v>
      </c>
      <c r="H197" s="57" t="s">
        <v>81</v>
      </c>
      <c r="I197" s="178" t="s">
        <v>102</v>
      </c>
      <c r="J197" s="105" t="s">
        <v>84</v>
      </c>
      <c r="K197" s="104" t="s">
        <v>252</v>
      </c>
    </row>
    <row r="198" spans="1:11" s="4" customFormat="1" ht="31.5" customHeight="1" x14ac:dyDescent="0.25">
      <c r="A198" s="313" t="s">
        <v>156</v>
      </c>
      <c r="B198" s="11" t="s">
        <v>189</v>
      </c>
      <c r="C198" s="102" t="s">
        <v>246</v>
      </c>
      <c r="D198" s="103">
        <v>7500</v>
      </c>
      <c r="E198" s="103">
        <v>9375</v>
      </c>
      <c r="F198" s="104" t="s">
        <v>64</v>
      </c>
      <c r="G198" s="57" t="s">
        <v>83</v>
      </c>
      <c r="H198" s="57" t="s">
        <v>81</v>
      </c>
      <c r="I198" s="178" t="s">
        <v>102</v>
      </c>
      <c r="J198" s="105" t="s">
        <v>84</v>
      </c>
      <c r="K198" s="104" t="s">
        <v>252</v>
      </c>
    </row>
    <row r="199" spans="1:11" s="4" customFormat="1" ht="31.5" customHeight="1" x14ac:dyDescent="0.25">
      <c r="A199" s="220" t="s">
        <v>157</v>
      </c>
      <c r="B199" s="83" t="s">
        <v>623</v>
      </c>
      <c r="C199" s="44" t="s">
        <v>161</v>
      </c>
      <c r="D199" s="114">
        <v>4000</v>
      </c>
      <c r="E199" s="114">
        <v>5000</v>
      </c>
      <c r="F199" s="84" t="s">
        <v>64</v>
      </c>
      <c r="G199" s="57" t="s">
        <v>83</v>
      </c>
      <c r="H199" s="57" t="s">
        <v>81</v>
      </c>
      <c r="I199" s="178" t="s">
        <v>102</v>
      </c>
      <c r="J199" s="84" t="s">
        <v>89</v>
      </c>
      <c r="K199" s="84" t="s">
        <v>253</v>
      </c>
    </row>
    <row r="200" spans="1:11" s="4" customFormat="1" ht="31.5" customHeight="1" x14ac:dyDescent="0.25">
      <c r="A200" s="220" t="s">
        <v>179</v>
      </c>
      <c r="B200" s="83" t="s">
        <v>624</v>
      </c>
      <c r="C200" s="44" t="s">
        <v>161</v>
      </c>
      <c r="D200" s="114">
        <v>9600</v>
      </c>
      <c r="E200" s="114">
        <v>12000</v>
      </c>
      <c r="F200" s="84" t="s">
        <v>64</v>
      </c>
      <c r="G200" s="57" t="s">
        <v>83</v>
      </c>
      <c r="H200" s="57" t="s">
        <v>81</v>
      </c>
      <c r="I200" s="178" t="s">
        <v>102</v>
      </c>
      <c r="J200" s="84" t="s">
        <v>97</v>
      </c>
      <c r="K200" s="84" t="s">
        <v>254</v>
      </c>
    </row>
    <row r="201" spans="1:11" s="4" customFormat="1" ht="31.5" customHeight="1" x14ac:dyDescent="0.25">
      <c r="A201" s="220" t="s">
        <v>180</v>
      </c>
      <c r="B201" s="8" t="s">
        <v>625</v>
      </c>
      <c r="C201" s="45" t="s">
        <v>161</v>
      </c>
      <c r="D201" s="7">
        <v>14100</v>
      </c>
      <c r="E201" s="7">
        <v>17625</v>
      </c>
      <c r="F201" s="6" t="s">
        <v>64</v>
      </c>
      <c r="G201" s="57" t="s">
        <v>83</v>
      </c>
      <c r="H201" s="57" t="s">
        <v>81</v>
      </c>
      <c r="I201" s="178" t="s">
        <v>102</v>
      </c>
      <c r="J201" s="6" t="s">
        <v>89</v>
      </c>
      <c r="K201" s="6" t="s">
        <v>253</v>
      </c>
    </row>
    <row r="202" spans="1:11" s="4" customFormat="1" ht="31.5" customHeight="1" x14ac:dyDescent="0.25">
      <c r="A202" s="220" t="s">
        <v>181</v>
      </c>
      <c r="B202" s="39" t="s">
        <v>190</v>
      </c>
      <c r="C202" s="245" t="s">
        <v>196</v>
      </c>
      <c r="D202" s="246">
        <v>20000</v>
      </c>
      <c r="E202" s="246">
        <v>25000</v>
      </c>
      <c r="F202" s="40" t="s">
        <v>64</v>
      </c>
      <c r="G202" s="57" t="s">
        <v>83</v>
      </c>
      <c r="H202" s="57" t="s">
        <v>81</v>
      </c>
      <c r="I202" s="178" t="s">
        <v>102</v>
      </c>
      <c r="J202" s="40" t="s">
        <v>84</v>
      </c>
      <c r="K202" s="40" t="s">
        <v>255</v>
      </c>
    </row>
    <row r="203" spans="1:11" s="4" customFormat="1" ht="31.5" customHeight="1" x14ac:dyDescent="0.25">
      <c r="A203" s="220" t="s">
        <v>182</v>
      </c>
      <c r="B203" s="283" t="s">
        <v>191</v>
      </c>
      <c r="C203" s="247" t="s">
        <v>197</v>
      </c>
      <c r="D203" s="248">
        <v>15000</v>
      </c>
      <c r="E203" s="248">
        <v>18750</v>
      </c>
      <c r="F203" s="60" t="s">
        <v>64</v>
      </c>
      <c r="G203" s="57" t="s">
        <v>83</v>
      </c>
      <c r="H203" s="57" t="s">
        <v>81</v>
      </c>
      <c r="I203" s="178" t="s">
        <v>102</v>
      </c>
      <c r="J203" s="251" t="s">
        <v>89</v>
      </c>
      <c r="K203" s="251" t="s">
        <v>256</v>
      </c>
    </row>
    <row r="204" spans="1:11" s="4" customFormat="1" ht="31.5" customHeight="1" x14ac:dyDescent="0.25">
      <c r="A204" s="220" t="s">
        <v>183</v>
      </c>
      <c r="B204" s="39" t="s">
        <v>192</v>
      </c>
      <c r="C204" s="245" t="s">
        <v>70</v>
      </c>
      <c r="D204" s="246">
        <v>12000</v>
      </c>
      <c r="E204" s="246">
        <v>15000</v>
      </c>
      <c r="F204" s="6" t="s">
        <v>64</v>
      </c>
      <c r="G204" s="57" t="s">
        <v>83</v>
      </c>
      <c r="H204" s="57" t="s">
        <v>81</v>
      </c>
      <c r="I204" s="178" t="s">
        <v>102</v>
      </c>
      <c r="J204" s="40" t="s">
        <v>84</v>
      </c>
      <c r="K204" s="40" t="s">
        <v>257</v>
      </c>
    </row>
    <row r="205" spans="1:11" s="4" customFormat="1" ht="31.5" customHeight="1" x14ac:dyDescent="0.25">
      <c r="A205" s="220" t="s">
        <v>184</v>
      </c>
      <c r="B205" s="8" t="s">
        <v>193</v>
      </c>
      <c r="C205" s="45" t="s">
        <v>198</v>
      </c>
      <c r="D205" s="7">
        <v>44500</v>
      </c>
      <c r="E205" s="7">
        <v>55625</v>
      </c>
      <c r="F205" s="40" t="s">
        <v>64</v>
      </c>
      <c r="G205" s="57" t="s">
        <v>83</v>
      </c>
      <c r="H205" s="57" t="s">
        <v>81</v>
      </c>
      <c r="I205" s="178" t="s">
        <v>102</v>
      </c>
      <c r="J205" s="6" t="s">
        <v>84</v>
      </c>
      <c r="K205" s="6" t="s">
        <v>258</v>
      </c>
    </row>
    <row r="206" spans="1:11" s="4" customFormat="1" ht="31.5" customHeight="1" x14ac:dyDescent="0.25">
      <c r="A206" s="220" t="s">
        <v>185</v>
      </c>
      <c r="B206" s="8" t="s">
        <v>194</v>
      </c>
      <c r="C206" s="45" t="s">
        <v>199</v>
      </c>
      <c r="D206" s="7">
        <v>99500</v>
      </c>
      <c r="E206" s="7">
        <v>124375</v>
      </c>
      <c r="F206" s="40" t="s">
        <v>65</v>
      </c>
      <c r="G206" s="57" t="s">
        <v>83</v>
      </c>
      <c r="H206" s="57" t="s">
        <v>81</v>
      </c>
      <c r="I206" s="178" t="s">
        <v>102</v>
      </c>
      <c r="J206" s="6" t="s">
        <v>84</v>
      </c>
      <c r="K206" s="6" t="s">
        <v>255</v>
      </c>
    </row>
    <row r="207" spans="1:11" s="4" customFormat="1" ht="31.5" customHeight="1" x14ac:dyDescent="0.25">
      <c r="A207" s="220" t="s">
        <v>186</v>
      </c>
      <c r="B207" s="8" t="s">
        <v>195</v>
      </c>
      <c r="C207" s="45" t="s">
        <v>160</v>
      </c>
      <c r="D207" s="7">
        <v>18000</v>
      </c>
      <c r="E207" s="7">
        <v>22500</v>
      </c>
      <c r="F207" s="6" t="s">
        <v>64</v>
      </c>
      <c r="G207" s="57" t="s">
        <v>83</v>
      </c>
      <c r="H207" s="57" t="s">
        <v>81</v>
      </c>
      <c r="I207" s="178" t="s">
        <v>102</v>
      </c>
      <c r="J207" s="6" t="s">
        <v>84</v>
      </c>
      <c r="K207" s="6" t="s">
        <v>259</v>
      </c>
    </row>
    <row r="208" spans="1:11" s="4" customFormat="1" ht="31.5" customHeight="1" x14ac:dyDescent="0.25">
      <c r="A208" s="220" t="s">
        <v>187</v>
      </c>
      <c r="B208" s="8" t="s">
        <v>207</v>
      </c>
      <c r="C208" s="45" t="s">
        <v>247</v>
      </c>
      <c r="D208" s="7">
        <v>7200</v>
      </c>
      <c r="E208" s="7">
        <v>9000</v>
      </c>
      <c r="F208" s="6" t="s">
        <v>64</v>
      </c>
      <c r="G208" s="57" t="s">
        <v>83</v>
      </c>
      <c r="H208" s="57" t="s">
        <v>81</v>
      </c>
      <c r="I208" s="178" t="s">
        <v>102</v>
      </c>
      <c r="J208" s="6" t="s">
        <v>84</v>
      </c>
      <c r="K208" s="6" t="s">
        <v>256</v>
      </c>
    </row>
    <row r="209" spans="1:11" s="4" customFormat="1" ht="31.5" customHeight="1" x14ac:dyDescent="0.25">
      <c r="A209" s="15" t="s">
        <v>201</v>
      </c>
      <c r="B209" s="8" t="s">
        <v>208</v>
      </c>
      <c r="C209" s="45" t="s">
        <v>199</v>
      </c>
      <c r="D209" s="7">
        <v>60000</v>
      </c>
      <c r="E209" s="7">
        <v>75000</v>
      </c>
      <c r="F209" s="6" t="s">
        <v>64</v>
      </c>
      <c r="G209" s="57" t="s">
        <v>83</v>
      </c>
      <c r="H209" s="57" t="s">
        <v>81</v>
      </c>
      <c r="I209" s="178" t="s">
        <v>102</v>
      </c>
      <c r="J209" s="6" t="s">
        <v>84</v>
      </c>
      <c r="K209" s="6" t="s">
        <v>210</v>
      </c>
    </row>
    <row r="210" spans="1:11" s="4" customFormat="1" ht="31.5" customHeight="1" x14ac:dyDescent="0.25">
      <c r="A210" s="249" t="s">
        <v>202</v>
      </c>
      <c r="B210" s="250" t="s">
        <v>390</v>
      </c>
      <c r="C210" s="247" t="s">
        <v>209</v>
      </c>
      <c r="D210" s="248">
        <f>SUM(D211:D212)</f>
        <v>16000</v>
      </c>
      <c r="E210" s="248">
        <f>SUM(E211:E212)</f>
        <v>20000</v>
      </c>
      <c r="F210" s="251" t="s">
        <v>64</v>
      </c>
      <c r="G210" s="57" t="s">
        <v>142</v>
      </c>
      <c r="H210" s="57" t="s">
        <v>81</v>
      </c>
      <c r="I210" s="178" t="s">
        <v>102</v>
      </c>
      <c r="J210" s="251" t="s">
        <v>84</v>
      </c>
      <c r="K210" s="251" t="s">
        <v>260</v>
      </c>
    </row>
    <row r="211" spans="1:11" s="4" customFormat="1" ht="31.5" customHeight="1" x14ac:dyDescent="0.25">
      <c r="A211" s="249"/>
      <c r="B211" s="250" t="s">
        <v>617</v>
      </c>
      <c r="C211" s="247"/>
      <c r="D211" s="248">
        <v>8000</v>
      </c>
      <c r="E211" s="248">
        <v>10000</v>
      </c>
      <c r="F211" s="251"/>
      <c r="G211" s="57"/>
      <c r="H211" s="57"/>
      <c r="I211" s="178"/>
      <c r="J211" s="251"/>
      <c r="K211" s="251"/>
    </row>
    <row r="212" spans="1:11" s="4" customFormat="1" ht="31.5" customHeight="1" x14ac:dyDescent="0.25">
      <c r="A212" s="249"/>
      <c r="B212" s="250" t="s">
        <v>594</v>
      </c>
      <c r="C212" s="247"/>
      <c r="D212" s="248">
        <v>8000</v>
      </c>
      <c r="E212" s="248">
        <v>10000</v>
      </c>
      <c r="F212" s="251"/>
      <c r="G212" s="57"/>
      <c r="H212" s="57"/>
      <c r="I212" s="178"/>
      <c r="J212" s="251"/>
      <c r="K212" s="251"/>
    </row>
    <row r="213" spans="1:11" s="4" customFormat="1" ht="31.5" customHeight="1" x14ac:dyDescent="0.25">
      <c r="A213" s="244" t="s">
        <v>203</v>
      </c>
      <c r="B213" s="39" t="s">
        <v>329</v>
      </c>
      <c r="C213" s="245" t="s">
        <v>330</v>
      </c>
      <c r="D213" s="246">
        <v>5500</v>
      </c>
      <c r="E213" s="246">
        <v>6875</v>
      </c>
      <c r="F213" s="40" t="s">
        <v>64</v>
      </c>
      <c r="G213" s="315" t="s">
        <v>83</v>
      </c>
      <c r="H213" s="315" t="s">
        <v>81</v>
      </c>
      <c r="I213" s="316" t="s">
        <v>102</v>
      </c>
      <c r="J213" s="40" t="s">
        <v>84</v>
      </c>
      <c r="K213" s="40" t="s">
        <v>331</v>
      </c>
    </row>
    <row r="214" spans="1:11" s="4" customFormat="1" ht="31.5" customHeight="1" x14ac:dyDescent="0.25">
      <c r="A214" s="244" t="s">
        <v>204</v>
      </c>
      <c r="B214" s="39" t="s">
        <v>241</v>
      </c>
      <c r="C214" s="245" t="s">
        <v>196</v>
      </c>
      <c r="D214" s="246">
        <v>40000</v>
      </c>
      <c r="E214" s="246">
        <v>50000</v>
      </c>
      <c r="F214" s="40" t="s">
        <v>64</v>
      </c>
      <c r="G214" s="57" t="s">
        <v>83</v>
      </c>
      <c r="H214" s="57" t="s">
        <v>81</v>
      </c>
      <c r="I214" s="178" t="s">
        <v>102</v>
      </c>
      <c r="J214" s="40" t="s">
        <v>89</v>
      </c>
      <c r="K214" s="40" t="s">
        <v>261</v>
      </c>
    </row>
    <row r="215" spans="1:11" s="4" customFormat="1" ht="31.5" customHeight="1" x14ac:dyDescent="0.25">
      <c r="A215" s="15" t="s">
        <v>205</v>
      </c>
      <c r="B215" s="8" t="s">
        <v>242</v>
      </c>
      <c r="C215" s="243" t="s">
        <v>248</v>
      </c>
      <c r="D215" s="16">
        <v>40000</v>
      </c>
      <c r="E215" s="16">
        <v>50000</v>
      </c>
      <c r="F215" s="10" t="s">
        <v>64</v>
      </c>
      <c r="G215" s="57" t="s">
        <v>83</v>
      </c>
      <c r="H215" s="57" t="s">
        <v>81</v>
      </c>
      <c r="I215" s="178" t="s">
        <v>102</v>
      </c>
      <c r="J215" s="10" t="s">
        <v>84</v>
      </c>
      <c r="K215" s="10" t="s">
        <v>262</v>
      </c>
    </row>
    <row r="216" spans="1:11" s="4" customFormat="1" ht="31.5" customHeight="1" x14ac:dyDescent="0.25">
      <c r="A216" s="15" t="s">
        <v>206</v>
      </c>
      <c r="B216" s="8" t="s">
        <v>243</v>
      </c>
      <c r="C216" s="45" t="s">
        <v>249</v>
      </c>
      <c r="D216" s="7">
        <v>6000</v>
      </c>
      <c r="E216" s="7">
        <v>7500</v>
      </c>
      <c r="F216" s="6" t="s">
        <v>64</v>
      </c>
      <c r="G216" s="57" t="s">
        <v>83</v>
      </c>
      <c r="H216" s="57" t="s">
        <v>81</v>
      </c>
      <c r="I216" s="178" t="s">
        <v>102</v>
      </c>
      <c r="J216" s="10" t="s">
        <v>84</v>
      </c>
      <c r="K216" s="6" t="s">
        <v>263</v>
      </c>
    </row>
    <row r="217" spans="1:11" s="4" customFormat="1" ht="31.5" customHeight="1" x14ac:dyDescent="0.25">
      <c r="A217" s="15" t="s">
        <v>239</v>
      </c>
      <c r="B217" s="8" t="s">
        <v>244</v>
      </c>
      <c r="C217" s="45" t="s">
        <v>250</v>
      </c>
      <c r="D217" s="7">
        <v>20000</v>
      </c>
      <c r="E217" s="7">
        <v>25000</v>
      </c>
      <c r="F217" s="6" t="s">
        <v>64</v>
      </c>
      <c r="G217" s="57" t="s">
        <v>83</v>
      </c>
      <c r="H217" s="57" t="s">
        <v>81</v>
      </c>
      <c r="I217" s="178" t="s">
        <v>102</v>
      </c>
      <c r="J217" s="6" t="s">
        <v>89</v>
      </c>
      <c r="K217" s="6" t="s">
        <v>264</v>
      </c>
    </row>
    <row r="218" spans="1:11" s="4" customFormat="1" ht="31.5" customHeight="1" x14ac:dyDescent="0.25">
      <c r="A218" s="239" t="s">
        <v>332</v>
      </c>
      <c r="B218" s="8" t="s">
        <v>338</v>
      </c>
      <c r="C218" s="45" t="s">
        <v>70</v>
      </c>
      <c r="D218" s="7">
        <v>24000</v>
      </c>
      <c r="E218" s="7">
        <v>30000</v>
      </c>
      <c r="F218" s="6" t="s">
        <v>64</v>
      </c>
      <c r="G218" s="57" t="s">
        <v>83</v>
      </c>
      <c r="H218" s="57" t="s">
        <v>81</v>
      </c>
      <c r="I218" s="178" t="s">
        <v>102</v>
      </c>
      <c r="J218" s="6" t="s">
        <v>89</v>
      </c>
      <c r="K218" s="6" t="s">
        <v>347</v>
      </c>
    </row>
    <row r="219" spans="1:11" s="4" customFormat="1" ht="47.25" customHeight="1" x14ac:dyDescent="0.25">
      <c r="A219" s="239" t="s">
        <v>333</v>
      </c>
      <c r="B219" s="8" t="s">
        <v>339</v>
      </c>
      <c r="C219" s="45" t="s">
        <v>70</v>
      </c>
      <c r="D219" s="7">
        <v>14900</v>
      </c>
      <c r="E219" s="7">
        <v>18625</v>
      </c>
      <c r="F219" s="6" t="s">
        <v>64</v>
      </c>
      <c r="G219" s="57" t="s">
        <v>83</v>
      </c>
      <c r="H219" s="57" t="s">
        <v>81</v>
      </c>
      <c r="I219" s="178" t="s">
        <v>102</v>
      </c>
      <c r="J219" s="6" t="s">
        <v>84</v>
      </c>
      <c r="K219" s="6" t="s">
        <v>348</v>
      </c>
    </row>
    <row r="220" spans="1:11" s="4" customFormat="1" ht="31.5" customHeight="1" x14ac:dyDescent="0.25">
      <c r="A220" s="15" t="s">
        <v>334</v>
      </c>
      <c r="B220" s="8" t="s">
        <v>340</v>
      </c>
      <c r="C220" s="45" t="s">
        <v>344</v>
      </c>
      <c r="D220" s="7">
        <v>13500</v>
      </c>
      <c r="E220" s="7">
        <v>16875</v>
      </c>
      <c r="F220" s="6" t="s">
        <v>64</v>
      </c>
      <c r="G220" s="57" t="s">
        <v>83</v>
      </c>
      <c r="H220" s="57" t="s">
        <v>81</v>
      </c>
      <c r="I220" s="178" t="s">
        <v>102</v>
      </c>
      <c r="J220" s="6" t="s">
        <v>172</v>
      </c>
      <c r="K220" s="6" t="s">
        <v>349</v>
      </c>
    </row>
    <row r="221" spans="1:11" s="4" customFormat="1" ht="47.25" x14ac:dyDescent="0.25">
      <c r="A221" s="15" t="s">
        <v>335</v>
      </c>
      <c r="B221" s="8" t="s">
        <v>341</v>
      </c>
      <c r="C221" s="45" t="s">
        <v>345</v>
      </c>
      <c r="D221" s="7">
        <v>14500</v>
      </c>
      <c r="E221" s="7">
        <v>18125</v>
      </c>
      <c r="F221" s="6" t="s">
        <v>64</v>
      </c>
      <c r="G221" s="57" t="s">
        <v>83</v>
      </c>
      <c r="H221" s="57" t="s">
        <v>81</v>
      </c>
      <c r="I221" s="178" t="s">
        <v>102</v>
      </c>
      <c r="J221" s="6" t="s">
        <v>172</v>
      </c>
      <c r="K221" s="6" t="s">
        <v>349</v>
      </c>
    </row>
    <row r="222" spans="1:11" s="4" customFormat="1" ht="47.25" customHeight="1" x14ac:dyDescent="0.25">
      <c r="A222" s="15" t="s">
        <v>336</v>
      </c>
      <c r="B222" s="8" t="s">
        <v>342</v>
      </c>
      <c r="C222" s="45" t="s">
        <v>346</v>
      </c>
      <c r="D222" s="7">
        <v>6900</v>
      </c>
      <c r="E222" s="7">
        <v>8625</v>
      </c>
      <c r="F222" s="6" t="s">
        <v>64</v>
      </c>
      <c r="G222" s="57" t="s">
        <v>83</v>
      </c>
      <c r="H222" s="57" t="s">
        <v>81</v>
      </c>
      <c r="I222" s="178" t="s">
        <v>102</v>
      </c>
      <c r="J222" s="6" t="s">
        <v>172</v>
      </c>
      <c r="K222" s="6" t="s">
        <v>349</v>
      </c>
    </row>
    <row r="223" spans="1:11" s="4" customFormat="1" ht="47.25" customHeight="1" x14ac:dyDescent="0.25">
      <c r="A223" s="15" t="s">
        <v>337</v>
      </c>
      <c r="B223" s="8" t="s">
        <v>343</v>
      </c>
      <c r="C223" s="45" t="s">
        <v>68</v>
      </c>
      <c r="D223" s="7">
        <v>4100</v>
      </c>
      <c r="E223" s="7">
        <v>5125</v>
      </c>
      <c r="F223" s="6" t="s">
        <v>64</v>
      </c>
      <c r="G223" s="57" t="s">
        <v>83</v>
      </c>
      <c r="H223" s="57" t="s">
        <v>81</v>
      </c>
      <c r="I223" s="178" t="s">
        <v>102</v>
      </c>
      <c r="J223" s="6" t="s">
        <v>172</v>
      </c>
      <c r="K223" s="6" t="s">
        <v>349</v>
      </c>
    </row>
    <row r="224" spans="1:11" s="4" customFormat="1" ht="31.5" customHeight="1" x14ac:dyDescent="0.25">
      <c r="A224" s="15" t="s">
        <v>558</v>
      </c>
      <c r="B224" s="8" t="s">
        <v>620</v>
      </c>
      <c r="C224" s="45" t="s">
        <v>565</v>
      </c>
      <c r="D224" s="7">
        <v>52000</v>
      </c>
      <c r="E224" s="7">
        <v>65000</v>
      </c>
      <c r="F224" s="6" t="s">
        <v>64</v>
      </c>
      <c r="G224" s="57" t="s">
        <v>83</v>
      </c>
      <c r="H224" s="6" t="s">
        <v>81</v>
      </c>
      <c r="I224" s="35" t="s">
        <v>102</v>
      </c>
      <c r="J224" s="6" t="s">
        <v>84</v>
      </c>
      <c r="K224" s="6" t="s">
        <v>567</v>
      </c>
    </row>
    <row r="225" spans="1:11" s="4" customFormat="1" ht="31.5" customHeight="1" x14ac:dyDescent="0.25">
      <c r="A225" s="15" t="s">
        <v>559</v>
      </c>
      <c r="B225" s="8" t="s">
        <v>562</v>
      </c>
      <c r="C225" s="45" t="s">
        <v>162</v>
      </c>
      <c r="D225" s="7">
        <v>1000000</v>
      </c>
      <c r="E225" s="7">
        <v>1250000</v>
      </c>
      <c r="F225" s="6" t="s">
        <v>65</v>
      </c>
      <c r="G225" s="57" t="s">
        <v>83</v>
      </c>
      <c r="H225" s="6" t="s">
        <v>81</v>
      </c>
      <c r="I225" s="35" t="s">
        <v>228</v>
      </c>
      <c r="J225" s="6" t="s">
        <v>84</v>
      </c>
      <c r="K225" s="6" t="s">
        <v>568</v>
      </c>
    </row>
    <row r="226" spans="1:11" s="4" customFormat="1" ht="31.5" customHeight="1" x14ac:dyDescent="0.25">
      <c r="A226" s="15" t="s">
        <v>560</v>
      </c>
      <c r="B226" s="8" t="s">
        <v>563</v>
      </c>
      <c r="C226" s="45" t="s">
        <v>566</v>
      </c>
      <c r="D226" s="7">
        <v>80000</v>
      </c>
      <c r="E226" s="7">
        <v>100000</v>
      </c>
      <c r="F226" s="6" t="s">
        <v>65</v>
      </c>
      <c r="G226" s="57" t="s">
        <v>83</v>
      </c>
      <c r="H226" s="6" t="s">
        <v>81</v>
      </c>
      <c r="I226" s="35" t="s">
        <v>102</v>
      </c>
      <c r="J226" s="6" t="s">
        <v>84</v>
      </c>
      <c r="K226" s="6" t="s">
        <v>569</v>
      </c>
    </row>
    <row r="227" spans="1:11" s="4" customFormat="1" ht="31.5" customHeight="1" x14ac:dyDescent="0.25">
      <c r="A227" s="107" t="s">
        <v>561</v>
      </c>
      <c r="B227" s="108" t="s">
        <v>564</v>
      </c>
      <c r="C227" s="109" t="s">
        <v>196</v>
      </c>
      <c r="D227" s="110">
        <v>35000</v>
      </c>
      <c r="E227" s="110">
        <v>43750</v>
      </c>
      <c r="F227" s="111" t="s">
        <v>64</v>
      </c>
      <c r="G227" s="57" t="s">
        <v>83</v>
      </c>
      <c r="H227" s="111" t="s">
        <v>81</v>
      </c>
      <c r="I227" s="112" t="s">
        <v>102</v>
      </c>
      <c r="J227" s="111" t="s">
        <v>84</v>
      </c>
      <c r="K227" s="111" t="s">
        <v>570</v>
      </c>
    </row>
    <row r="228" spans="1:11" s="3" customFormat="1" ht="24" customHeight="1" x14ac:dyDescent="0.25">
      <c r="A228" s="175" t="s">
        <v>1</v>
      </c>
      <c r="B228" s="252"/>
      <c r="C228" s="253"/>
      <c r="D228" s="254">
        <f>SUM(D193:D210,D213:D227)</f>
        <v>1747220</v>
      </c>
      <c r="E228" s="254">
        <f>SUM(E193:E210,E213:E227)</f>
        <v>2184025</v>
      </c>
      <c r="F228" s="255"/>
      <c r="G228" s="255"/>
      <c r="H228" s="255"/>
      <c r="I228" s="256"/>
      <c r="J228" s="255"/>
      <c r="K228" s="257"/>
    </row>
    <row r="229" spans="1:11" s="2" customFormat="1" ht="24" customHeight="1" x14ac:dyDescent="0.25">
      <c r="A229" s="258" t="s">
        <v>0</v>
      </c>
      <c r="B229" s="259"/>
      <c r="C229" s="260"/>
      <c r="D229" s="261">
        <f>D68+D93+D100+D113+D162+D190+D228</f>
        <v>28502112.899999999</v>
      </c>
      <c r="E229" s="261">
        <f>E68+E93+E100+E113+E162+E190+E228</f>
        <v>34891004.009999998</v>
      </c>
      <c r="F229" s="262"/>
      <c r="G229" s="262"/>
      <c r="H229" s="262"/>
      <c r="I229" s="263"/>
      <c r="J229" s="262"/>
      <c r="K229" s="264"/>
    </row>
  </sheetData>
  <mergeCells count="7">
    <mergeCell ref="A107:K107"/>
    <mergeCell ref="A103:K103"/>
    <mergeCell ref="A2:K2"/>
    <mergeCell ref="A3:J3"/>
    <mergeCell ref="J6:K6"/>
    <mergeCell ref="J7:K7"/>
    <mergeCell ref="A21:K21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scale="65" fitToHeight="0" orientation="landscape" r:id="rId1"/>
  <headerFooter>
    <oddFooter>&amp;CStranica &amp;P</oddFooter>
  </headerFooter>
  <rowBreaks count="2" manualBreakCount="2">
    <brk id="191" max="16383" man="1"/>
    <brk id="244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Plan nabave za 2025</vt:lpstr>
      <vt:lpstr>'Plan nabave za 2025'!Print_Area</vt:lpstr>
      <vt:lpstr>'Plan nabave za 2025'!Print_Titles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Perković Tamara</dc:creator>
  <cp:lastModifiedBy>Perković Tamara</cp:lastModifiedBy>
  <cp:lastPrinted>2025-01-08T09:26:04Z</cp:lastPrinted>
  <dcterms:created xsi:type="dcterms:W3CDTF">2024-01-22T07:24:41Z</dcterms:created>
  <dcterms:modified xsi:type="dcterms:W3CDTF">2025-01-13T13:31:05Z</dcterms:modified>
</cp:coreProperties>
</file>